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Odd_EK\faitova\Rozpočet 2016\NORMATIVY KÚPK\NORMATIVY\"/>
    </mc:Choice>
  </mc:AlternateContent>
  <bookViews>
    <workbookView xWindow="0" yWindow="0" windowWidth="22980" windowHeight="10620"/>
  </bookViews>
  <sheets>
    <sheet name="Kr_norm16" sheetId="2" r:id="rId1"/>
    <sheet name="Příplatky16" sheetId="5" r:id="rId2"/>
    <sheet name="Norm-obory16" sheetId="4" r:id="rId3"/>
    <sheet name="příl.1" sheetId="7" r:id="rId4"/>
    <sheet name="příl.1a" sheetId="8" r:id="rId5"/>
    <sheet name="příl.1b" sheetId="9" r:id="rId6"/>
    <sheet name="příl.2" sheetId="10" r:id="rId7"/>
    <sheet name="příl.2a" sheetId="11" r:id="rId8"/>
    <sheet name="příl.2b" sheetId="12" r:id="rId9"/>
    <sheet name="příl.2c" sheetId="13" r:id="rId10"/>
    <sheet name="příl.3" sheetId="14" r:id="rId11"/>
    <sheet name="příl.4" sheetId="15" r:id="rId12"/>
    <sheet name="příl.4a" sheetId="16" r:id="rId13"/>
    <sheet name="příl.4b" sheetId="17" r:id="rId14"/>
    <sheet name="příl.4c" sheetId="18" r:id="rId15"/>
    <sheet name="příl.5" sheetId="19" r:id="rId16"/>
    <sheet name="příl.5a" sheetId="20" r:id="rId17"/>
  </sheets>
  <externalReferences>
    <externalReference r:id="rId18"/>
  </externalReferences>
  <definedNames>
    <definedName name="_1_" localSheetId="0">#REF!</definedName>
    <definedName name="_1_" localSheetId="2">#REF!</definedName>
    <definedName name="_1_" localSheetId="1">#REF!</definedName>
    <definedName name="_1_">#REF!</definedName>
    <definedName name="_14_NoKrajSumObor1" localSheetId="1">#REF!</definedName>
    <definedName name="_14_NoKrajSumObor1">#REF!</definedName>
    <definedName name="_xlnm._FilterDatabase" localSheetId="0" hidden="1">Kr_norm16!$A$4:$L$79</definedName>
    <definedName name="_xlnm._FilterDatabase" localSheetId="2" hidden="1">'Norm-obory16'!$A$3:$L$210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11">#REF!</definedName>
    <definedName name="a" localSheetId="12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">#REF!</definedName>
    <definedName name="a">#REF!</definedName>
    <definedName name="Kontakty" localSheetId="0">[1]Kontakty!#REF!</definedName>
    <definedName name="Kontakty" localSheetId="2">[1]Kontakty!#REF!</definedName>
    <definedName name="Kontakty" localSheetId="3">[1]Kontakty!#REF!</definedName>
    <definedName name="Kontakty" localSheetId="4">[1]Kontakty!#REF!</definedName>
    <definedName name="Kontakty" localSheetId="5">[1]Kontakty!#REF!</definedName>
    <definedName name="Kontakty" localSheetId="6">[1]Kontakty!#REF!</definedName>
    <definedName name="Kontakty" localSheetId="7">[1]Kontakty!#REF!</definedName>
    <definedName name="Kontakty" localSheetId="8">[1]Kontakty!#REF!</definedName>
    <definedName name="Kontakty" localSheetId="9">[1]Kontakty!#REF!</definedName>
    <definedName name="Kontakty" localSheetId="10">[1]Kontakty!#REF!</definedName>
    <definedName name="Kontakty" localSheetId="11">[1]Kontakty!#REF!</definedName>
    <definedName name="Kontakty" localSheetId="12">[1]Kontakty!#REF!</definedName>
    <definedName name="Kontakty" localSheetId="13">[1]Kontakty!#REF!</definedName>
    <definedName name="Kontakty" localSheetId="14">[1]Kontakty!#REF!</definedName>
    <definedName name="Kontakty" localSheetId="15">[1]Kontakty!#REF!</definedName>
    <definedName name="Kontakty" localSheetId="16">[1]Kontakty!#REF!</definedName>
    <definedName name="Kontakty" localSheetId="1">[1]Kontakty!#REF!</definedName>
    <definedName name="Kontakty">[1]Kontakty!#REF!</definedName>
    <definedName name="_xlnm.Print_Titles" localSheetId="0">Kr_norm16!$2:$4</definedName>
    <definedName name="_xlnm.Print_Titles" localSheetId="2">'Norm-obory16'!$1:$3</definedName>
    <definedName name="_xlnm.Print_Titles" localSheetId="3">příl.1!$14:$15</definedName>
    <definedName name="_xlnm.Print_Titles" localSheetId="4">příl.1a!$14:$15</definedName>
    <definedName name="_xlnm.Print_Titles" localSheetId="5">příl.1b!$14:$15</definedName>
    <definedName name="_xlnm.Print_Titles" localSheetId="6">příl.2!$14:$15</definedName>
    <definedName name="_xlnm.Print_Titles" localSheetId="7">příl.2a!$14:$15</definedName>
    <definedName name="_xlnm.Print_Titles" localSheetId="8">příl.2b!$14:$15</definedName>
    <definedName name="_xlnm.Print_Titles" localSheetId="9">příl.2c!$11:$12</definedName>
    <definedName name="_xlnm.Print_Titles" localSheetId="10">příl.3!$9:$10</definedName>
    <definedName name="_xlnm.Print_Titles" localSheetId="11">příl.4!$11:$12</definedName>
    <definedName name="_xlnm.Print_Titles" localSheetId="12">příl.4a!$11:$12</definedName>
    <definedName name="_xlnm.Print_Titles" localSheetId="13">příl.4b!$11:$12</definedName>
    <definedName name="_xlnm.Print_Titles" localSheetId="14">příl.4c!$11:$12</definedName>
    <definedName name="_xlnm.Print_Titles" localSheetId="15">příl.5!$11:$12</definedName>
    <definedName name="_xlnm.Print_Titles" localSheetId="16">příl.5a!$9:$10</definedName>
    <definedName name="_xlnm.Print_Titles" localSheetId="1">Příplatky16!$3:$3</definedName>
    <definedName name="Program_platy_PP2eOstRozdíl" localSheetId="0">#REF!</definedName>
    <definedName name="Program_platy_PP2eOstRozdíl" localSheetId="2">#REF!</definedName>
    <definedName name="Program_platy_PP2eOstRozdíl" localSheetId="1">#REF!</definedName>
    <definedName name="Program_platy_PP2eOstRozdíl">#REF!</definedName>
    <definedName name="Program_platy_PP2eVSRozdíl" localSheetId="0">#REF!</definedName>
    <definedName name="Program_platy_PP2eVSRozdíl" localSheetId="2">#REF!</definedName>
    <definedName name="Program_platy_PP2eVSRozdíl" localSheetId="1">#REF!</definedName>
    <definedName name="Program_platy_PP2eVSRozdíl">#REF!</definedName>
    <definedName name="Příplatky_16">[1]Kontakty!#REF!</definedName>
    <definedName name="Příplatky16">#REF!</definedName>
    <definedName name="red_typ" localSheetId="0">#REF!</definedName>
    <definedName name="red_typ" localSheetId="2">#REF!</definedName>
    <definedName name="red_typ" localSheetId="1">#REF!</definedName>
    <definedName name="red_typ">#REF!</definedName>
    <definedName name="Rozp12V0OboryDotazy" localSheetId="1">#REF!</definedName>
    <definedName name="Rozp12V0OboryDotazy">#REF!</definedName>
    <definedName name="Rozp12V0OborySumDotazy" localSheetId="1">#REF!</definedName>
    <definedName name="Rozp12V0OborySumDotazy">#REF!</definedName>
    <definedName name="rozpis" localSheetId="0">#REF!</definedName>
    <definedName name="rozpis" localSheetId="2">#REF!</definedName>
    <definedName name="rozpis" localSheetId="1">#REF!</definedName>
    <definedName name="rozpis">#REF!</definedName>
    <definedName name="rozpis_2012" localSheetId="0">#REF!</definedName>
    <definedName name="rozpis_2012" localSheetId="2">#REF!</definedName>
    <definedName name="rozpis_2012" localSheetId="1">#REF!</definedName>
    <definedName name="rozpis_2012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0" l="1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46" i="20"/>
  <c r="F47" i="20"/>
  <c r="F48" i="20"/>
  <c r="F49" i="20"/>
  <c r="F50" i="20"/>
  <c r="F51" i="20"/>
  <c r="F52" i="20"/>
  <c r="F53" i="20"/>
  <c r="F54" i="20"/>
  <c r="F55" i="20"/>
  <c r="F56" i="20"/>
  <c r="F57" i="20"/>
  <c r="F58" i="20"/>
  <c r="F59" i="20"/>
  <c r="F60" i="20"/>
  <c r="F61" i="20"/>
  <c r="F62" i="20"/>
  <c r="F63" i="20"/>
  <c r="F64" i="20"/>
  <c r="F65" i="20"/>
  <c r="F66" i="20"/>
  <c r="F67" i="20"/>
  <c r="F68" i="20"/>
  <c r="F69" i="20"/>
  <c r="F70" i="20"/>
  <c r="F71" i="20"/>
  <c r="F72" i="20"/>
  <c r="F73" i="20"/>
  <c r="F74" i="20"/>
  <c r="F75" i="20"/>
  <c r="F76" i="20"/>
  <c r="F77" i="20"/>
  <c r="F78" i="20"/>
  <c r="F79" i="20"/>
  <c r="F80" i="20"/>
  <c r="F81" i="20"/>
  <c r="F82" i="20"/>
  <c r="F83" i="20"/>
  <c r="F84" i="20"/>
  <c r="F85" i="20"/>
  <c r="F86" i="20"/>
  <c r="F87" i="20"/>
  <c r="F88" i="20"/>
  <c r="F89" i="20"/>
  <c r="F90" i="20"/>
  <c r="F91" i="20"/>
  <c r="F92" i="20"/>
  <c r="F93" i="20"/>
  <c r="F94" i="20"/>
  <c r="F95" i="20"/>
  <c r="F96" i="20"/>
  <c r="F97" i="20"/>
  <c r="F98" i="20"/>
  <c r="F99" i="20"/>
  <c r="F100" i="20"/>
  <c r="F101" i="20"/>
  <c r="F102" i="20"/>
  <c r="F103" i="20"/>
  <c r="F104" i="20"/>
  <c r="F105" i="20"/>
  <c r="F106" i="20"/>
  <c r="F107" i="20"/>
  <c r="F108" i="20"/>
  <c r="F109" i="20"/>
  <c r="F110" i="20"/>
  <c r="F111" i="20"/>
  <c r="F112" i="20"/>
  <c r="F113" i="20"/>
  <c r="F114" i="20"/>
  <c r="F115" i="20"/>
  <c r="F116" i="20"/>
  <c r="F117" i="20"/>
  <c r="F118" i="20"/>
  <c r="F119" i="20"/>
  <c r="F120" i="20"/>
  <c r="F121" i="20"/>
  <c r="F122" i="20"/>
  <c r="F123" i="20"/>
  <c r="F124" i="20"/>
  <c r="F125" i="20"/>
  <c r="F126" i="20"/>
  <c r="F127" i="20"/>
  <c r="F128" i="20"/>
  <c r="F129" i="20"/>
  <c r="F130" i="20"/>
  <c r="F131" i="20"/>
  <c r="F132" i="20"/>
  <c r="F133" i="20"/>
  <c r="F134" i="20"/>
  <c r="F135" i="20"/>
  <c r="F136" i="20"/>
  <c r="F137" i="20"/>
  <c r="F138" i="20"/>
  <c r="F139" i="20"/>
  <c r="F140" i="20"/>
  <c r="F141" i="20"/>
  <c r="F142" i="20"/>
  <c r="F143" i="20"/>
  <c r="F144" i="20"/>
  <c r="F145" i="20"/>
  <c r="F146" i="20"/>
  <c r="F147" i="20"/>
  <c r="F148" i="20"/>
  <c r="F149" i="20"/>
  <c r="F150" i="20"/>
  <c r="F151" i="20"/>
  <c r="F152" i="20"/>
  <c r="F153" i="20"/>
  <c r="F154" i="20"/>
  <c r="F155" i="20"/>
  <c r="F156" i="20"/>
  <c r="F157" i="20"/>
  <c r="F158" i="20"/>
  <c r="F159" i="20"/>
  <c r="F160" i="20"/>
  <c r="F161" i="20"/>
  <c r="F162" i="20"/>
  <c r="F163" i="20"/>
  <c r="F164" i="20"/>
  <c r="F165" i="20"/>
  <c r="F166" i="20"/>
  <c r="F167" i="20"/>
  <c r="F168" i="20"/>
  <c r="F169" i="20"/>
  <c r="F170" i="20"/>
  <c r="F171" i="20"/>
  <c r="F172" i="20"/>
  <c r="F173" i="20"/>
  <c r="F174" i="20"/>
  <c r="F175" i="20"/>
  <c r="F176" i="20"/>
  <c r="F177" i="20"/>
  <c r="F178" i="20"/>
  <c r="F179" i="20"/>
  <c r="F180" i="20"/>
  <c r="F181" i="20"/>
  <c r="F182" i="20"/>
  <c r="F11" i="20"/>
  <c r="B182" i="20"/>
  <c r="G182" i="20" s="1"/>
  <c r="B181" i="20"/>
  <c r="G180" i="20"/>
  <c r="B180" i="20"/>
  <c r="G179" i="20"/>
  <c r="B179" i="20"/>
  <c r="B178" i="20"/>
  <c r="G178" i="20" s="1"/>
  <c r="B177" i="20"/>
  <c r="G176" i="20"/>
  <c r="B176" i="20"/>
  <c r="B175" i="20"/>
  <c r="G175" i="20" s="1"/>
  <c r="B174" i="20"/>
  <c r="G174" i="20" s="1"/>
  <c r="B173" i="20"/>
  <c r="G172" i="20"/>
  <c r="B172" i="20"/>
  <c r="G171" i="20"/>
  <c r="B171" i="20"/>
  <c r="B170" i="20"/>
  <c r="G170" i="20" s="1"/>
  <c r="B169" i="20"/>
  <c r="G168" i="20"/>
  <c r="B168" i="20"/>
  <c r="B167" i="20"/>
  <c r="G167" i="20" s="1"/>
  <c r="B166" i="20"/>
  <c r="G166" i="20" s="1"/>
  <c r="B165" i="20"/>
  <c r="G164" i="20"/>
  <c r="B164" i="20"/>
  <c r="G163" i="20"/>
  <c r="B163" i="20"/>
  <c r="B162" i="20"/>
  <c r="G162" i="20" s="1"/>
  <c r="B161" i="20"/>
  <c r="G160" i="20"/>
  <c r="B160" i="20"/>
  <c r="B159" i="20"/>
  <c r="G159" i="20" s="1"/>
  <c r="B158" i="20"/>
  <c r="G158" i="20" s="1"/>
  <c r="B157" i="20"/>
  <c r="G156" i="20"/>
  <c r="B156" i="20"/>
  <c r="G155" i="20"/>
  <c r="B155" i="20"/>
  <c r="B154" i="20"/>
  <c r="G154" i="20" s="1"/>
  <c r="B153" i="20"/>
  <c r="G152" i="20"/>
  <c r="B152" i="20"/>
  <c r="B151" i="20"/>
  <c r="G151" i="20" s="1"/>
  <c r="B150" i="20"/>
  <c r="G150" i="20" s="1"/>
  <c r="B149" i="20"/>
  <c r="G148" i="20"/>
  <c r="B148" i="20"/>
  <c r="G147" i="20"/>
  <c r="B147" i="20"/>
  <c r="B146" i="20"/>
  <c r="G146" i="20" s="1"/>
  <c r="B145" i="20"/>
  <c r="G144" i="20"/>
  <c r="B144" i="20"/>
  <c r="B143" i="20"/>
  <c r="G143" i="20" s="1"/>
  <c r="B142" i="20"/>
  <c r="G142" i="20" s="1"/>
  <c r="B141" i="20"/>
  <c r="G140" i="20"/>
  <c r="B140" i="20"/>
  <c r="G139" i="20"/>
  <c r="B139" i="20"/>
  <c r="B138" i="20"/>
  <c r="G138" i="20" s="1"/>
  <c r="B137" i="20"/>
  <c r="G136" i="20"/>
  <c r="B136" i="20"/>
  <c r="B135" i="20"/>
  <c r="G135" i="20" s="1"/>
  <c r="B134" i="20"/>
  <c r="G134" i="20" s="1"/>
  <c r="B133" i="20"/>
  <c r="G132" i="20"/>
  <c r="B132" i="20"/>
  <c r="G131" i="20"/>
  <c r="B131" i="20"/>
  <c r="B130" i="20"/>
  <c r="G130" i="20" s="1"/>
  <c r="B129" i="20"/>
  <c r="G128" i="20"/>
  <c r="B128" i="20"/>
  <c r="B127" i="20"/>
  <c r="G127" i="20" s="1"/>
  <c r="B126" i="20"/>
  <c r="G126" i="20" s="1"/>
  <c r="B125" i="20"/>
  <c r="G124" i="20"/>
  <c r="B124" i="20"/>
  <c r="G123" i="20"/>
  <c r="B123" i="20"/>
  <c r="B122" i="20"/>
  <c r="G122" i="20" s="1"/>
  <c r="B121" i="20"/>
  <c r="G120" i="20"/>
  <c r="B120" i="20"/>
  <c r="B119" i="20"/>
  <c r="G119" i="20" s="1"/>
  <c r="B118" i="20"/>
  <c r="G118" i="20" s="1"/>
  <c r="B117" i="20"/>
  <c r="G116" i="20"/>
  <c r="B116" i="20"/>
  <c r="G115" i="20"/>
  <c r="B115" i="20"/>
  <c r="B114" i="20"/>
  <c r="G114" i="20" s="1"/>
  <c r="B113" i="20"/>
  <c r="G112" i="20"/>
  <c r="B112" i="20"/>
  <c r="B111" i="20"/>
  <c r="G111" i="20" s="1"/>
  <c r="B110" i="20"/>
  <c r="G110" i="20" s="1"/>
  <c r="B109" i="20"/>
  <c r="G108" i="20"/>
  <c r="B108" i="20"/>
  <c r="G107" i="20"/>
  <c r="B107" i="20"/>
  <c r="B106" i="20"/>
  <c r="G106" i="20" s="1"/>
  <c r="B105" i="20"/>
  <c r="G104" i="20"/>
  <c r="B104" i="20"/>
  <c r="B103" i="20"/>
  <c r="G103" i="20" s="1"/>
  <c r="B102" i="20"/>
  <c r="G102" i="20" s="1"/>
  <c r="B101" i="20"/>
  <c r="G100" i="20"/>
  <c r="B100" i="20"/>
  <c r="G99" i="20"/>
  <c r="B99" i="20"/>
  <c r="B98" i="20"/>
  <c r="G98" i="20" s="1"/>
  <c r="B97" i="20"/>
  <c r="G96" i="20"/>
  <c r="B96" i="20"/>
  <c r="B95" i="20"/>
  <c r="G95" i="20" s="1"/>
  <c r="B94" i="20"/>
  <c r="G94" i="20" s="1"/>
  <c r="B93" i="20"/>
  <c r="G92" i="20"/>
  <c r="B92" i="20"/>
  <c r="G91" i="20"/>
  <c r="B91" i="20"/>
  <c r="B90" i="20"/>
  <c r="G90" i="20" s="1"/>
  <c r="B89" i="20"/>
  <c r="G88" i="20"/>
  <c r="B88" i="20"/>
  <c r="B87" i="20"/>
  <c r="G87" i="20" s="1"/>
  <c r="B86" i="20"/>
  <c r="G86" i="20" s="1"/>
  <c r="B85" i="20"/>
  <c r="G84" i="20"/>
  <c r="B84" i="20"/>
  <c r="G83" i="20"/>
  <c r="B83" i="20"/>
  <c r="B82" i="20"/>
  <c r="G82" i="20" s="1"/>
  <c r="B81" i="20"/>
  <c r="G80" i="20"/>
  <c r="B80" i="20"/>
  <c r="B79" i="20"/>
  <c r="G79" i="20" s="1"/>
  <c r="B78" i="20"/>
  <c r="G78" i="20" s="1"/>
  <c r="B77" i="20"/>
  <c r="G76" i="20"/>
  <c r="B76" i="20"/>
  <c r="G75" i="20"/>
  <c r="B75" i="20"/>
  <c r="B74" i="20"/>
  <c r="G74" i="20" s="1"/>
  <c r="B73" i="20"/>
  <c r="G72" i="20"/>
  <c r="B72" i="20"/>
  <c r="B71" i="20"/>
  <c r="G71" i="20" s="1"/>
  <c r="B70" i="20"/>
  <c r="G70" i="20" s="1"/>
  <c r="B69" i="20"/>
  <c r="G68" i="20"/>
  <c r="B68" i="20"/>
  <c r="G67" i="20"/>
  <c r="B67" i="20"/>
  <c r="B66" i="20"/>
  <c r="G66" i="20" s="1"/>
  <c r="B65" i="20"/>
  <c r="G64" i="20"/>
  <c r="B64" i="20"/>
  <c r="B63" i="20"/>
  <c r="G63" i="20" s="1"/>
  <c r="B62" i="20"/>
  <c r="G62" i="20" s="1"/>
  <c r="B61" i="20"/>
  <c r="G60" i="20"/>
  <c r="B60" i="20"/>
  <c r="G59" i="20"/>
  <c r="B59" i="20"/>
  <c r="B58" i="20"/>
  <c r="G58" i="20" s="1"/>
  <c r="B57" i="20"/>
  <c r="G56" i="20"/>
  <c r="B56" i="20"/>
  <c r="B55" i="20"/>
  <c r="G55" i="20" s="1"/>
  <c r="B54" i="20"/>
  <c r="G54" i="20" s="1"/>
  <c r="B53" i="20"/>
  <c r="G52" i="20"/>
  <c r="B52" i="20"/>
  <c r="G51" i="20"/>
  <c r="B51" i="20"/>
  <c r="B50" i="20"/>
  <c r="G50" i="20" s="1"/>
  <c r="B49" i="20"/>
  <c r="G48" i="20"/>
  <c r="B48" i="20"/>
  <c r="B47" i="20"/>
  <c r="G47" i="20" s="1"/>
  <c r="B46" i="20"/>
  <c r="G46" i="20" s="1"/>
  <c r="B45" i="20"/>
  <c r="G44" i="20"/>
  <c r="B44" i="20"/>
  <c r="G43" i="20"/>
  <c r="B43" i="20"/>
  <c r="B42" i="20"/>
  <c r="G42" i="20" s="1"/>
  <c r="B41" i="20"/>
  <c r="G40" i="20"/>
  <c r="B40" i="20"/>
  <c r="B39" i="20"/>
  <c r="G39" i="20" s="1"/>
  <c r="B38" i="20"/>
  <c r="G38" i="20" s="1"/>
  <c r="B37" i="20"/>
  <c r="G36" i="20"/>
  <c r="B36" i="20"/>
  <c r="G35" i="20"/>
  <c r="B35" i="20"/>
  <c r="B34" i="20"/>
  <c r="G34" i="20" s="1"/>
  <c r="B33" i="20"/>
  <c r="G32" i="20"/>
  <c r="B32" i="20"/>
  <c r="B31" i="20"/>
  <c r="G31" i="20" s="1"/>
  <c r="B30" i="20"/>
  <c r="G30" i="20" s="1"/>
  <c r="B29" i="20"/>
  <c r="G28" i="20"/>
  <c r="B28" i="20"/>
  <c r="G27" i="20"/>
  <c r="B27" i="20"/>
  <c r="B26" i="20"/>
  <c r="G26" i="20" s="1"/>
  <c r="B25" i="20"/>
  <c r="G24" i="20"/>
  <c r="B24" i="20"/>
  <c r="B23" i="20"/>
  <c r="G23" i="20" s="1"/>
  <c r="B22" i="20"/>
  <c r="G22" i="20" s="1"/>
  <c r="B21" i="20"/>
  <c r="G20" i="20"/>
  <c r="B20" i="20"/>
  <c r="G19" i="20"/>
  <c r="B19" i="20"/>
  <c r="B18" i="20"/>
  <c r="G18" i="20" s="1"/>
  <c r="B17" i="20"/>
  <c r="G16" i="20"/>
  <c r="B16" i="20"/>
  <c r="B15" i="20"/>
  <c r="G15" i="20" s="1"/>
  <c r="B14" i="20"/>
  <c r="G14" i="20" s="1"/>
  <c r="G13" i="20"/>
  <c r="B13" i="20"/>
  <c r="B12" i="20"/>
  <c r="G12" i="20" s="1"/>
  <c r="B11" i="20"/>
  <c r="G11" i="20" s="1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40" i="19"/>
  <c r="F41" i="19"/>
  <c r="F42" i="19"/>
  <c r="F43" i="19"/>
  <c r="F44" i="19"/>
  <c r="F45" i="19"/>
  <c r="F46" i="19"/>
  <c r="F47" i="19"/>
  <c r="F48" i="19"/>
  <c r="F49" i="19"/>
  <c r="F50" i="19"/>
  <c r="F51" i="19"/>
  <c r="F52" i="19"/>
  <c r="F53" i="19"/>
  <c r="F54" i="19"/>
  <c r="F55" i="19"/>
  <c r="F56" i="19"/>
  <c r="F57" i="19"/>
  <c r="F58" i="19"/>
  <c r="F59" i="19"/>
  <c r="F60" i="19"/>
  <c r="F61" i="19"/>
  <c r="F62" i="19"/>
  <c r="F63" i="19"/>
  <c r="F64" i="19"/>
  <c r="F65" i="19"/>
  <c r="F66" i="19"/>
  <c r="F67" i="19"/>
  <c r="F68" i="19"/>
  <c r="F69" i="19"/>
  <c r="F70" i="19"/>
  <c r="F71" i="19"/>
  <c r="F72" i="19"/>
  <c r="F73" i="19"/>
  <c r="F74" i="19"/>
  <c r="F75" i="19"/>
  <c r="F76" i="19"/>
  <c r="F77" i="19"/>
  <c r="F78" i="19"/>
  <c r="F79" i="19"/>
  <c r="F80" i="19"/>
  <c r="F81" i="19"/>
  <c r="F82" i="19"/>
  <c r="F83" i="19"/>
  <c r="F84" i="19"/>
  <c r="F85" i="19"/>
  <c r="F86" i="19"/>
  <c r="F87" i="19"/>
  <c r="F88" i="19"/>
  <c r="F89" i="19"/>
  <c r="F90" i="19"/>
  <c r="F91" i="19"/>
  <c r="F92" i="19"/>
  <c r="F93" i="19"/>
  <c r="F94" i="19"/>
  <c r="F95" i="19"/>
  <c r="F96" i="19"/>
  <c r="F97" i="19"/>
  <c r="F98" i="19"/>
  <c r="F99" i="19"/>
  <c r="F100" i="19"/>
  <c r="F101" i="19"/>
  <c r="F102" i="19"/>
  <c r="F103" i="19"/>
  <c r="F104" i="19"/>
  <c r="F105" i="19"/>
  <c r="F106" i="19"/>
  <c r="F107" i="19"/>
  <c r="F108" i="19"/>
  <c r="F109" i="19"/>
  <c r="F110" i="19"/>
  <c r="F111" i="19"/>
  <c r="F112" i="19"/>
  <c r="F113" i="19"/>
  <c r="F114" i="19"/>
  <c r="F115" i="19"/>
  <c r="F116" i="19"/>
  <c r="F117" i="19"/>
  <c r="F118" i="19"/>
  <c r="F119" i="19"/>
  <c r="F120" i="19"/>
  <c r="F121" i="19"/>
  <c r="F122" i="19"/>
  <c r="F123" i="19"/>
  <c r="F124" i="19"/>
  <c r="F125" i="19"/>
  <c r="F126" i="19"/>
  <c r="F127" i="19"/>
  <c r="F128" i="19"/>
  <c r="F129" i="19"/>
  <c r="F130" i="19"/>
  <c r="F131" i="19"/>
  <c r="F132" i="19"/>
  <c r="F133" i="19"/>
  <c r="F134" i="19"/>
  <c r="F135" i="19"/>
  <c r="F136" i="19"/>
  <c r="F137" i="19"/>
  <c r="F138" i="19"/>
  <c r="F139" i="19"/>
  <c r="F140" i="19"/>
  <c r="F141" i="19"/>
  <c r="F142" i="19"/>
  <c r="F143" i="19"/>
  <c r="F144" i="19"/>
  <c r="F145" i="19"/>
  <c r="F146" i="19"/>
  <c r="F147" i="19"/>
  <c r="F148" i="19"/>
  <c r="F149" i="19"/>
  <c r="F150" i="19"/>
  <c r="F151" i="19"/>
  <c r="F152" i="19"/>
  <c r="F153" i="19"/>
  <c r="F154" i="19"/>
  <c r="F155" i="19"/>
  <c r="F156" i="19"/>
  <c r="F157" i="19"/>
  <c r="F158" i="19"/>
  <c r="F159" i="19"/>
  <c r="F160" i="19"/>
  <c r="F161" i="19"/>
  <c r="F162" i="19"/>
  <c r="F163" i="19"/>
  <c r="F164" i="19"/>
  <c r="F165" i="19"/>
  <c r="F166" i="19"/>
  <c r="F167" i="19"/>
  <c r="F168" i="19"/>
  <c r="F169" i="19"/>
  <c r="F170" i="19"/>
  <c r="F171" i="19"/>
  <c r="F172" i="19"/>
  <c r="F173" i="19"/>
  <c r="F174" i="19"/>
  <c r="F175" i="19"/>
  <c r="F176" i="19"/>
  <c r="F177" i="19"/>
  <c r="F178" i="19"/>
  <c r="F179" i="19"/>
  <c r="F180" i="19"/>
  <c r="F181" i="19"/>
  <c r="F182" i="19"/>
  <c r="F183" i="19"/>
  <c r="F184" i="19"/>
  <c r="F185" i="19"/>
  <c r="F186" i="19"/>
  <c r="F187" i="19"/>
  <c r="F188" i="19"/>
  <c r="F189" i="19"/>
  <c r="F190" i="19"/>
  <c r="F191" i="19"/>
  <c r="F192" i="19"/>
  <c r="F193" i="19"/>
  <c r="F194" i="19"/>
  <c r="F195" i="19"/>
  <c r="F196" i="19"/>
  <c r="F197" i="19"/>
  <c r="F198" i="19"/>
  <c r="F199" i="19"/>
  <c r="F200" i="19"/>
  <c r="F201" i="19"/>
  <c r="F202" i="19"/>
  <c r="F203" i="19"/>
  <c r="F204" i="19"/>
  <c r="F205" i="19"/>
  <c r="F206" i="19"/>
  <c r="F207" i="19"/>
  <c r="F208" i="19"/>
  <c r="F209" i="19"/>
  <c r="F210" i="19"/>
  <c r="F211" i="19"/>
  <c r="F212" i="19"/>
  <c r="F213" i="19"/>
  <c r="F214" i="19"/>
  <c r="F215" i="19"/>
  <c r="F216" i="19"/>
  <c r="F217" i="19"/>
  <c r="F218" i="19"/>
  <c r="F219" i="19"/>
  <c r="F220" i="19"/>
  <c r="F221" i="19"/>
  <c r="F222" i="19"/>
  <c r="F223" i="19"/>
  <c r="F224" i="19"/>
  <c r="F225" i="19"/>
  <c r="F226" i="19"/>
  <c r="F227" i="19"/>
  <c r="F228" i="19"/>
  <c r="F229" i="19"/>
  <c r="F230" i="19"/>
  <c r="F231" i="19"/>
  <c r="F232" i="19"/>
  <c r="F233" i="19"/>
  <c r="F234" i="19"/>
  <c r="F235" i="19"/>
  <c r="F236" i="19"/>
  <c r="F237" i="19"/>
  <c r="F238" i="19"/>
  <c r="F239" i="19"/>
  <c r="F240" i="19"/>
  <c r="F241" i="19"/>
  <c r="F242" i="19"/>
  <c r="F243" i="19"/>
  <c r="F244" i="19"/>
  <c r="F245" i="19"/>
  <c r="F246" i="19"/>
  <c r="F247" i="19"/>
  <c r="F248" i="19"/>
  <c r="F249" i="19"/>
  <c r="F250" i="19"/>
  <c r="F251" i="19"/>
  <c r="F252" i="19"/>
  <c r="F253" i="19"/>
  <c r="F254" i="19"/>
  <c r="F255" i="19"/>
  <c r="F256" i="19"/>
  <c r="F257" i="19"/>
  <c r="F258" i="19"/>
  <c r="F259" i="19"/>
  <c r="F260" i="19"/>
  <c r="F261" i="19"/>
  <c r="F262" i="19"/>
  <c r="F263" i="19"/>
  <c r="F264" i="19"/>
  <c r="F265" i="19"/>
  <c r="F266" i="19"/>
  <c r="F267" i="19"/>
  <c r="F268" i="19"/>
  <c r="F269" i="19"/>
  <c r="F270" i="19"/>
  <c r="F271" i="19"/>
  <c r="F272" i="19"/>
  <c r="F273" i="19"/>
  <c r="F274" i="19"/>
  <c r="F275" i="19"/>
  <c r="F276" i="19"/>
  <c r="F277" i="19"/>
  <c r="F278" i="19"/>
  <c r="F279" i="19"/>
  <c r="F280" i="19"/>
  <c r="F281" i="19"/>
  <c r="F282" i="19"/>
  <c r="F283" i="19"/>
  <c r="F284" i="19"/>
  <c r="F285" i="19"/>
  <c r="F286" i="19"/>
  <c r="F287" i="19"/>
  <c r="F288" i="19"/>
  <c r="F289" i="19"/>
  <c r="F290" i="19"/>
  <c r="F291" i="19"/>
  <c r="F292" i="19"/>
  <c r="F293" i="19"/>
  <c r="F294" i="19"/>
  <c r="F295" i="19"/>
  <c r="F296" i="19"/>
  <c r="F297" i="19"/>
  <c r="F298" i="19"/>
  <c r="F299" i="19"/>
  <c r="F300" i="19"/>
  <c r="F301" i="19"/>
  <c r="F302" i="19"/>
  <c r="F303" i="19"/>
  <c r="F304" i="19"/>
  <c r="F305" i="19"/>
  <c r="F306" i="19"/>
  <c r="F307" i="19"/>
  <c r="F308" i="19"/>
  <c r="F309" i="19"/>
  <c r="F310" i="19"/>
  <c r="F311" i="19"/>
  <c r="F312" i="19"/>
  <c r="F13" i="19"/>
  <c r="G312" i="19"/>
  <c r="G311" i="19"/>
  <c r="G310" i="19"/>
  <c r="G309" i="19"/>
  <c r="G308" i="19"/>
  <c r="G307" i="19"/>
  <c r="G306" i="19"/>
  <c r="G305" i="19"/>
  <c r="G304" i="19"/>
  <c r="G303" i="19"/>
  <c r="G302" i="19"/>
  <c r="G301" i="19"/>
  <c r="G300" i="19"/>
  <c r="G299" i="19"/>
  <c r="G298" i="19"/>
  <c r="G297" i="19"/>
  <c r="G296" i="19"/>
  <c r="G295" i="19"/>
  <c r="G294" i="19"/>
  <c r="G293" i="19"/>
  <c r="G292" i="19"/>
  <c r="G291" i="19"/>
  <c r="G290" i="19"/>
  <c r="G289" i="19"/>
  <c r="G288" i="19"/>
  <c r="G287" i="19"/>
  <c r="G286" i="19"/>
  <c r="G285" i="19"/>
  <c r="G284" i="19"/>
  <c r="G283" i="19"/>
  <c r="G282" i="19"/>
  <c r="G281" i="19"/>
  <c r="G280" i="19"/>
  <c r="G279" i="19"/>
  <c r="G278" i="19"/>
  <c r="G277" i="19"/>
  <c r="G276" i="19"/>
  <c r="G275" i="19"/>
  <c r="G274" i="19"/>
  <c r="G273" i="19"/>
  <c r="G272" i="19"/>
  <c r="G271" i="19"/>
  <c r="G270" i="19"/>
  <c r="G269" i="19"/>
  <c r="G268" i="19"/>
  <c r="G267" i="19"/>
  <c r="G266" i="19"/>
  <c r="B266" i="19"/>
  <c r="G265" i="19"/>
  <c r="B265" i="19"/>
  <c r="B264" i="19"/>
  <c r="G264" i="19" s="1"/>
  <c r="B263" i="19"/>
  <c r="G262" i="19"/>
  <c r="B262" i="19"/>
  <c r="G261" i="19"/>
  <c r="B261" i="19"/>
  <c r="B260" i="19"/>
  <c r="G260" i="19" s="1"/>
  <c r="B259" i="19"/>
  <c r="G258" i="19"/>
  <c r="B258" i="19"/>
  <c r="G257" i="19"/>
  <c r="B257" i="19"/>
  <c r="B256" i="19"/>
  <c r="G256" i="19" s="1"/>
  <c r="B255" i="19"/>
  <c r="G254" i="19"/>
  <c r="B254" i="19"/>
  <c r="G253" i="19"/>
  <c r="B253" i="19"/>
  <c r="B252" i="19"/>
  <c r="G252" i="19" s="1"/>
  <c r="B251" i="19"/>
  <c r="G250" i="19"/>
  <c r="B250" i="19"/>
  <c r="G249" i="19"/>
  <c r="B249" i="19"/>
  <c r="B248" i="19"/>
  <c r="G248" i="19" s="1"/>
  <c r="B247" i="19"/>
  <c r="G246" i="19"/>
  <c r="B246" i="19"/>
  <c r="G245" i="19"/>
  <c r="B245" i="19"/>
  <c r="B244" i="19"/>
  <c r="G244" i="19" s="1"/>
  <c r="B243" i="19"/>
  <c r="G242" i="19"/>
  <c r="B242" i="19"/>
  <c r="G241" i="19"/>
  <c r="B241" i="19"/>
  <c r="B240" i="19"/>
  <c r="G240" i="19" s="1"/>
  <c r="B239" i="19"/>
  <c r="G238" i="19"/>
  <c r="B238" i="19"/>
  <c r="G237" i="19"/>
  <c r="B237" i="19"/>
  <c r="B236" i="19"/>
  <c r="G236" i="19" s="1"/>
  <c r="B235" i="19"/>
  <c r="G234" i="19"/>
  <c r="B234" i="19"/>
  <c r="G233" i="19"/>
  <c r="B233" i="19"/>
  <c r="B232" i="19"/>
  <c r="G232" i="19" s="1"/>
  <c r="B231" i="19"/>
  <c r="G230" i="19"/>
  <c r="B230" i="19"/>
  <c r="G229" i="19"/>
  <c r="B229" i="19"/>
  <c r="B228" i="19"/>
  <c r="G228" i="19" s="1"/>
  <c r="B227" i="19"/>
  <c r="G226" i="19"/>
  <c r="B226" i="19"/>
  <c r="G225" i="19"/>
  <c r="B225" i="19"/>
  <c r="B224" i="19"/>
  <c r="G224" i="19" s="1"/>
  <c r="B223" i="19"/>
  <c r="G222" i="19"/>
  <c r="B222" i="19"/>
  <c r="G221" i="19"/>
  <c r="B221" i="19"/>
  <c r="B220" i="19"/>
  <c r="G220" i="19" s="1"/>
  <c r="B219" i="19"/>
  <c r="G218" i="19"/>
  <c r="B218" i="19"/>
  <c r="G217" i="19"/>
  <c r="B217" i="19"/>
  <c r="B216" i="19"/>
  <c r="G216" i="19" s="1"/>
  <c r="B215" i="19"/>
  <c r="G214" i="19"/>
  <c r="B214" i="19"/>
  <c r="G213" i="19"/>
  <c r="B213" i="19"/>
  <c r="B212" i="19"/>
  <c r="G212" i="19" s="1"/>
  <c r="B211" i="19"/>
  <c r="G210" i="19"/>
  <c r="B210" i="19"/>
  <c r="G209" i="19"/>
  <c r="B209" i="19"/>
  <c r="B208" i="19"/>
  <c r="G208" i="19" s="1"/>
  <c r="B207" i="19"/>
  <c r="G206" i="19"/>
  <c r="B206" i="19"/>
  <c r="G205" i="19"/>
  <c r="B205" i="19"/>
  <c r="B204" i="19"/>
  <c r="G204" i="19" s="1"/>
  <c r="B203" i="19"/>
  <c r="G202" i="19"/>
  <c r="B202" i="19"/>
  <c r="G201" i="19"/>
  <c r="B201" i="19"/>
  <c r="B200" i="19"/>
  <c r="G200" i="19" s="1"/>
  <c r="B199" i="19"/>
  <c r="G198" i="19"/>
  <c r="B198" i="19"/>
  <c r="G197" i="19"/>
  <c r="B197" i="19"/>
  <c r="B196" i="19"/>
  <c r="G196" i="19" s="1"/>
  <c r="B195" i="19"/>
  <c r="G194" i="19"/>
  <c r="B194" i="19"/>
  <c r="G193" i="19"/>
  <c r="B193" i="19"/>
  <c r="B192" i="19"/>
  <c r="G192" i="19" s="1"/>
  <c r="B191" i="19"/>
  <c r="G190" i="19"/>
  <c r="B190" i="19"/>
  <c r="G189" i="19"/>
  <c r="B189" i="19"/>
  <c r="B188" i="19"/>
  <c r="G188" i="19" s="1"/>
  <c r="B187" i="19"/>
  <c r="G186" i="19"/>
  <c r="B186" i="19"/>
  <c r="G185" i="19"/>
  <c r="B185" i="19"/>
  <c r="B184" i="19"/>
  <c r="G184" i="19" s="1"/>
  <c r="B183" i="19"/>
  <c r="G182" i="19"/>
  <c r="B182" i="19"/>
  <c r="G181" i="19"/>
  <c r="B181" i="19"/>
  <c r="B180" i="19"/>
  <c r="G180" i="19" s="1"/>
  <c r="B179" i="19"/>
  <c r="G178" i="19"/>
  <c r="B178" i="19"/>
  <c r="G177" i="19"/>
  <c r="B177" i="19"/>
  <c r="B176" i="19"/>
  <c r="G176" i="19" s="1"/>
  <c r="B175" i="19"/>
  <c r="G174" i="19"/>
  <c r="B174" i="19"/>
  <c r="G173" i="19"/>
  <c r="B173" i="19"/>
  <c r="B172" i="19"/>
  <c r="G172" i="19" s="1"/>
  <c r="B171" i="19"/>
  <c r="G170" i="19"/>
  <c r="B170" i="19"/>
  <c r="G169" i="19"/>
  <c r="B169" i="19"/>
  <c r="B168" i="19"/>
  <c r="G168" i="19" s="1"/>
  <c r="B167" i="19"/>
  <c r="G166" i="19"/>
  <c r="B166" i="19"/>
  <c r="G165" i="19"/>
  <c r="B165" i="19"/>
  <c r="B164" i="19"/>
  <c r="G164" i="19" s="1"/>
  <c r="B163" i="19"/>
  <c r="G162" i="19"/>
  <c r="B162" i="19"/>
  <c r="G161" i="19"/>
  <c r="B161" i="19"/>
  <c r="B160" i="19"/>
  <c r="G160" i="19" s="1"/>
  <c r="B159" i="19"/>
  <c r="G158" i="19"/>
  <c r="B158" i="19"/>
  <c r="G157" i="19"/>
  <c r="B157" i="19"/>
  <c r="B156" i="19"/>
  <c r="G156" i="19" s="1"/>
  <c r="B155" i="19"/>
  <c r="G154" i="19"/>
  <c r="B154" i="19"/>
  <c r="G153" i="19"/>
  <c r="B153" i="19"/>
  <c r="B152" i="19"/>
  <c r="G152" i="19" s="1"/>
  <c r="B151" i="19"/>
  <c r="G150" i="19"/>
  <c r="B150" i="19"/>
  <c r="G149" i="19"/>
  <c r="B149" i="19"/>
  <c r="B148" i="19"/>
  <c r="G148" i="19" s="1"/>
  <c r="B147" i="19"/>
  <c r="G146" i="19"/>
  <c r="B146" i="19"/>
  <c r="G145" i="19"/>
  <c r="B145" i="19"/>
  <c r="B144" i="19"/>
  <c r="G144" i="19" s="1"/>
  <c r="B143" i="19"/>
  <c r="G142" i="19"/>
  <c r="B142" i="19"/>
  <c r="G141" i="19"/>
  <c r="B141" i="19"/>
  <c r="B140" i="19"/>
  <c r="G140" i="19" s="1"/>
  <c r="G139" i="19"/>
  <c r="B139" i="19"/>
  <c r="G138" i="19"/>
  <c r="B138" i="19"/>
  <c r="G137" i="19"/>
  <c r="B137" i="19"/>
  <c r="B136" i="19"/>
  <c r="G136" i="19" s="1"/>
  <c r="G135" i="19"/>
  <c r="B135" i="19"/>
  <c r="G134" i="19"/>
  <c r="B134" i="19"/>
  <c r="B133" i="19"/>
  <c r="G133" i="19" s="1"/>
  <c r="B132" i="19"/>
  <c r="G132" i="19" s="1"/>
  <c r="G131" i="19"/>
  <c r="B131" i="19"/>
  <c r="G130" i="19"/>
  <c r="B130" i="19"/>
  <c r="G129" i="19"/>
  <c r="B129" i="19"/>
  <c r="B128" i="19"/>
  <c r="G128" i="19" s="1"/>
  <c r="G127" i="19"/>
  <c r="B127" i="19"/>
  <c r="G126" i="19"/>
  <c r="B126" i="19"/>
  <c r="B125" i="19"/>
  <c r="G125" i="19" s="1"/>
  <c r="B124" i="19"/>
  <c r="G124" i="19" s="1"/>
  <c r="G123" i="19"/>
  <c r="B123" i="19"/>
  <c r="G122" i="19"/>
  <c r="B122" i="19"/>
  <c r="G121" i="19"/>
  <c r="B121" i="19"/>
  <c r="B120" i="19"/>
  <c r="G120" i="19" s="1"/>
  <c r="G119" i="19"/>
  <c r="B119" i="19"/>
  <c r="G118" i="19"/>
  <c r="B118" i="19"/>
  <c r="B117" i="19"/>
  <c r="G117" i="19" s="1"/>
  <c r="B116" i="19"/>
  <c r="G116" i="19" s="1"/>
  <c r="G115" i="19"/>
  <c r="B115" i="19"/>
  <c r="G114" i="19"/>
  <c r="B114" i="19"/>
  <c r="G113" i="19"/>
  <c r="B113" i="19"/>
  <c r="B112" i="19"/>
  <c r="G112" i="19" s="1"/>
  <c r="G111" i="19"/>
  <c r="B111" i="19"/>
  <c r="G110" i="19"/>
  <c r="B110" i="19"/>
  <c r="B109" i="19"/>
  <c r="G109" i="19" s="1"/>
  <c r="B108" i="19"/>
  <c r="G108" i="19" s="1"/>
  <c r="G107" i="19"/>
  <c r="B107" i="19"/>
  <c r="G106" i="19"/>
  <c r="B106" i="19"/>
  <c r="G105" i="19"/>
  <c r="B105" i="19"/>
  <c r="B104" i="19"/>
  <c r="G104" i="19" s="1"/>
  <c r="G103" i="19"/>
  <c r="B103" i="19"/>
  <c r="G102" i="19"/>
  <c r="B102" i="19"/>
  <c r="B101" i="19"/>
  <c r="G101" i="19" s="1"/>
  <c r="B100" i="19"/>
  <c r="G100" i="19" s="1"/>
  <c r="G99" i="19"/>
  <c r="B99" i="19"/>
  <c r="G98" i="19"/>
  <c r="B98" i="19"/>
  <c r="G97" i="19"/>
  <c r="B97" i="19"/>
  <c r="B96" i="19"/>
  <c r="G96" i="19" s="1"/>
  <c r="B95" i="19"/>
  <c r="G95" i="19" s="1"/>
  <c r="G94" i="19"/>
  <c r="B94" i="19"/>
  <c r="B93" i="19"/>
  <c r="B92" i="19"/>
  <c r="G92" i="19" s="1"/>
  <c r="B91" i="19"/>
  <c r="G91" i="19" s="1"/>
  <c r="G90" i="19"/>
  <c r="B90" i="19"/>
  <c r="B89" i="19"/>
  <c r="B88" i="19"/>
  <c r="G88" i="19" s="1"/>
  <c r="B87" i="19"/>
  <c r="G87" i="19" s="1"/>
  <c r="G86" i="19"/>
  <c r="B86" i="19"/>
  <c r="B85" i="19"/>
  <c r="B84" i="19"/>
  <c r="G84" i="19" s="1"/>
  <c r="G83" i="19"/>
  <c r="B83" i="19"/>
  <c r="G82" i="19"/>
  <c r="B82" i="19"/>
  <c r="B81" i="19"/>
  <c r="B80" i="19"/>
  <c r="G80" i="19" s="1"/>
  <c r="G79" i="19"/>
  <c r="B79" i="19"/>
  <c r="B78" i="19"/>
  <c r="G78" i="19" s="1"/>
  <c r="B77" i="19"/>
  <c r="B76" i="19"/>
  <c r="G76" i="19" s="1"/>
  <c r="G75" i="19"/>
  <c r="B75" i="19"/>
  <c r="B74" i="19"/>
  <c r="G74" i="19" s="1"/>
  <c r="B73" i="19"/>
  <c r="B72" i="19"/>
  <c r="G72" i="19" s="1"/>
  <c r="G71" i="19"/>
  <c r="B71" i="19"/>
  <c r="B70" i="19"/>
  <c r="G70" i="19" s="1"/>
  <c r="B69" i="19"/>
  <c r="B68" i="19"/>
  <c r="G68" i="19" s="1"/>
  <c r="G67" i="19"/>
  <c r="B67" i="19"/>
  <c r="B66" i="19"/>
  <c r="G66" i="19" s="1"/>
  <c r="B65" i="19"/>
  <c r="B64" i="19"/>
  <c r="G64" i="19" s="1"/>
  <c r="G63" i="19"/>
  <c r="B63" i="19"/>
  <c r="B62" i="19"/>
  <c r="G62" i="19" s="1"/>
  <c r="B61" i="19"/>
  <c r="B60" i="19"/>
  <c r="G60" i="19" s="1"/>
  <c r="G59" i="19"/>
  <c r="B59" i="19"/>
  <c r="B58" i="19"/>
  <c r="G58" i="19" s="1"/>
  <c r="B57" i="19"/>
  <c r="B56" i="19"/>
  <c r="G56" i="19" s="1"/>
  <c r="G55" i="19"/>
  <c r="B55" i="19"/>
  <c r="B54" i="19"/>
  <c r="G54" i="19" s="1"/>
  <c r="B53" i="19"/>
  <c r="B52" i="19"/>
  <c r="G52" i="19" s="1"/>
  <c r="G51" i="19"/>
  <c r="B51" i="19"/>
  <c r="B50" i="19"/>
  <c r="G50" i="19" s="1"/>
  <c r="B49" i="19"/>
  <c r="B48" i="19"/>
  <c r="G48" i="19" s="1"/>
  <c r="G47" i="19"/>
  <c r="B47" i="19"/>
  <c r="B46" i="19"/>
  <c r="G46" i="19" s="1"/>
  <c r="B45" i="19"/>
  <c r="B44" i="19"/>
  <c r="G44" i="19" s="1"/>
  <c r="G43" i="19"/>
  <c r="B43" i="19"/>
  <c r="B42" i="19"/>
  <c r="G42" i="19" s="1"/>
  <c r="B41" i="19"/>
  <c r="B40" i="19"/>
  <c r="G40" i="19" s="1"/>
  <c r="G39" i="19"/>
  <c r="B39" i="19"/>
  <c r="B38" i="19"/>
  <c r="G38" i="19" s="1"/>
  <c r="B37" i="19"/>
  <c r="B36" i="19"/>
  <c r="G36" i="19" s="1"/>
  <c r="G35" i="19"/>
  <c r="B35" i="19"/>
  <c r="B34" i="19"/>
  <c r="G34" i="19" s="1"/>
  <c r="B33" i="19"/>
  <c r="B32" i="19"/>
  <c r="G32" i="19" s="1"/>
  <c r="G31" i="19"/>
  <c r="B31" i="19"/>
  <c r="B30" i="19"/>
  <c r="G30" i="19" s="1"/>
  <c r="B29" i="19"/>
  <c r="B28" i="19"/>
  <c r="G28" i="19" s="1"/>
  <c r="G27" i="19"/>
  <c r="B27" i="19"/>
  <c r="B26" i="19"/>
  <c r="G26" i="19" s="1"/>
  <c r="B25" i="19"/>
  <c r="B24" i="19"/>
  <c r="G24" i="19" s="1"/>
  <c r="G23" i="19"/>
  <c r="B23" i="19"/>
  <c r="B22" i="19"/>
  <c r="G22" i="19" s="1"/>
  <c r="B21" i="19"/>
  <c r="B20" i="19"/>
  <c r="G20" i="19" s="1"/>
  <c r="G19" i="19"/>
  <c r="B19" i="19"/>
  <c r="B18" i="19"/>
  <c r="G18" i="19" s="1"/>
  <c r="B17" i="19"/>
  <c r="B16" i="19"/>
  <c r="G16" i="19" s="1"/>
  <c r="G15" i="19"/>
  <c r="B15" i="19"/>
  <c r="B14" i="19"/>
  <c r="G14" i="19" s="1"/>
  <c r="G13" i="19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F57" i="18"/>
  <c r="F58" i="18"/>
  <c r="F59" i="18"/>
  <c r="F60" i="18"/>
  <c r="F61" i="18"/>
  <c r="F62" i="18"/>
  <c r="F63" i="18"/>
  <c r="F64" i="18"/>
  <c r="F65" i="18"/>
  <c r="F66" i="18"/>
  <c r="F67" i="18"/>
  <c r="F68" i="18"/>
  <c r="F69" i="18"/>
  <c r="F70" i="18"/>
  <c r="F71" i="18"/>
  <c r="F72" i="18"/>
  <c r="F73" i="18"/>
  <c r="F74" i="18"/>
  <c r="F75" i="18"/>
  <c r="F76" i="18"/>
  <c r="F77" i="18"/>
  <c r="F78" i="18"/>
  <c r="F79" i="18"/>
  <c r="F80" i="18"/>
  <c r="F81" i="18"/>
  <c r="F82" i="18"/>
  <c r="F83" i="18"/>
  <c r="F84" i="18"/>
  <c r="F85" i="18"/>
  <c r="F86" i="18"/>
  <c r="F87" i="18"/>
  <c r="F88" i="18"/>
  <c r="F89" i="18"/>
  <c r="F90" i="18"/>
  <c r="F91" i="18"/>
  <c r="F92" i="18"/>
  <c r="F93" i="18"/>
  <c r="F94" i="18"/>
  <c r="F95" i="18"/>
  <c r="F96" i="18"/>
  <c r="F97" i="18"/>
  <c r="F98" i="18"/>
  <c r="F99" i="18"/>
  <c r="F100" i="18"/>
  <c r="F101" i="18"/>
  <c r="F102" i="18"/>
  <c r="F103" i="18"/>
  <c r="F104" i="18"/>
  <c r="F105" i="18"/>
  <c r="F106" i="18"/>
  <c r="F107" i="18"/>
  <c r="F108" i="18"/>
  <c r="F109" i="18"/>
  <c r="F110" i="18"/>
  <c r="F111" i="18"/>
  <c r="F112" i="18"/>
  <c r="F113" i="18"/>
  <c r="F114" i="18"/>
  <c r="F115" i="18"/>
  <c r="F116" i="18"/>
  <c r="F117" i="18"/>
  <c r="F118" i="18"/>
  <c r="F119" i="18"/>
  <c r="F120" i="18"/>
  <c r="F121" i="18"/>
  <c r="F122" i="18"/>
  <c r="F123" i="18"/>
  <c r="F124" i="18"/>
  <c r="F125" i="18"/>
  <c r="F126" i="18"/>
  <c r="F127" i="18"/>
  <c r="F128" i="18"/>
  <c r="F129" i="18"/>
  <c r="F130" i="18"/>
  <c r="F131" i="18"/>
  <c r="F132" i="18"/>
  <c r="F133" i="18"/>
  <c r="F134" i="18"/>
  <c r="F135" i="18"/>
  <c r="F136" i="18"/>
  <c r="F137" i="18"/>
  <c r="F138" i="18"/>
  <c r="F139" i="18"/>
  <c r="F140" i="18"/>
  <c r="F141" i="18"/>
  <c r="F142" i="18"/>
  <c r="F143" i="18"/>
  <c r="F144" i="18"/>
  <c r="F145" i="18"/>
  <c r="F146" i="18"/>
  <c r="F147" i="18"/>
  <c r="F148" i="18"/>
  <c r="F149" i="18"/>
  <c r="F150" i="18"/>
  <c r="F151" i="18"/>
  <c r="F152" i="18"/>
  <c r="F153" i="18"/>
  <c r="F154" i="18"/>
  <c r="F155" i="18"/>
  <c r="F156" i="18"/>
  <c r="F157" i="18"/>
  <c r="F158" i="18"/>
  <c r="F159" i="18"/>
  <c r="F160" i="18"/>
  <c r="F161" i="18"/>
  <c r="F162" i="18"/>
  <c r="F163" i="18"/>
  <c r="F164" i="18"/>
  <c r="F165" i="18"/>
  <c r="F166" i="18"/>
  <c r="F167" i="18"/>
  <c r="F168" i="18"/>
  <c r="F169" i="18"/>
  <c r="F170" i="18"/>
  <c r="F171" i="18"/>
  <c r="F172" i="18"/>
  <c r="F173" i="18"/>
  <c r="F174" i="18"/>
  <c r="F175" i="18"/>
  <c r="F176" i="18"/>
  <c r="F177" i="18"/>
  <c r="F178" i="18"/>
  <c r="F179" i="18"/>
  <c r="F180" i="18"/>
  <c r="F181" i="18"/>
  <c r="F182" i="18"/>
  <c r="F183" i="18"/>
  <c r="F184" i="18"/>
  <c r="F185" i="18"/>
  <c r="F186" i="18"/>
  <c r="F187" i="18"/>
  <c r="F188" i="18"/>
  <c r="F189" i="18"/>
  <c r="F190" i="18"/>
  <c r="F191" i="18"/>
  <c r="F192" i="18"/>
  <c r="F193" i="18"/>
  <c r="F194" i="18"/>
  <c r="F195" i="18"/>
  <c r="F196" i="18"/>
  <c r="F197" i="18"/>
  <c r="F198" i="18"/>
  <c r="F199" i="18"/>
  <c r="F200" i="18"/>
  <c r="F201" i="18"/>
  <c r="F202" i="18"/>
  <c r="F203" i="18"/>
  <c r="F204" i="18"/>
  <c r="F205" i="18"/>
  <c r="F206" i="18"/>
  <c r="F207" i="18"/>
  <c r="F208" i="18"/>
  <c r="F209" i="18"/>
  <c r="F210" i="18"/>
  <c r="F211" i="18"/>
  <c r="F212" i="18"/>
  <c r="F213" i="18"/>
  <c r="F214" i="18"/>
  <c r="F215" i="18"/>
  <c r="F216" i="18"/>
  <c r="F217" i="18"/>
  <c r="F218" i="18"/>
  <c r="F219" i="18"/>
  <c r="F220" i="18"/>
  <c r="F221" i="18"/>
  <c r="F222" i="18"/>
  <c r="F223" i="18"/>
  <c r="F224" i="18"/>
  <c r="F225" i="18"/>
  <c r="F226" i="18"/>
  <c r="F227" i="18"/>
  <c r="F228" i="18"/>
  <c r="F229" i="18"/>
  <c r="F230" i="18"/>
  <c r="F231" i="18"/>
  <c r="F232" i="18"/>
  <c r="F233" i="18"/>
  <c r="F234" i="18"/>
  <c r="F13" i="18"/>
  <c r="C234" i="18"/>
  <c r="G234" i="18" s="1"/>
  <c r="C233" i="18"/>
  <c r="G232" i="18"/>
  <c r="C232" i="18"/>
  <c r="G231" i="18"/>
  <c r="C231" i="18"/>
  <c r="C230" i="18"/>
  <c r="C229" i="18"/>
  <c r="G228" i="18"/>
  <c r="C228" i="18"/>
  <c r="C227" i="18"/>
  <c r="C226" i="18"/>
  <c r="G226" i="18" s="1"/>
  <c r="C225" i="18"/>
  <c r="G224" i="18"/>
  <c r="C224" i="18"/>
  <c r="G223" i="18"/>
  <c r="C223" i="18"/>
  <c r="C222" i="18"/>
  <c r="C221" i="18"/>
  <c r="G220" i="18"/>
  <c r="C220" i="18"/>
  <c r="C219" i="18"/>
  <c r="C218" i="18"/>
  <c r="G218" i="18" s="1"/>
  <c r="C217" i="18"/>
  <c r="G216" i="18"/>
  <c r="C216" i="18"/>
  <c r="G215" i="18"/>
  <c r="C215" i="18"/>
  <c r="C214" i="18"/>
  <c r="C213" i="18"/>
  <c r="G212" i="18"/>
  <c r="C212" i="18"/>
  <c r="C211" i="18"/>
  <c r="C210" i="18"/>
  <c r="G210" i="18" s="1"/>
  <c r="C209" i="18"/>
  <c r="G208" i="18"/>
  <c r="C208" i="18"/>
  <c r="G207" i="18"/>
  <c r="C207" i="18"/>
  <c r="C206" i="18"/>
  <c r="C205" i="18"/>
  <c r="G204" i="18"/>
  <c r="C204" i="18"/>
  <c r="C203" i="18"/>
  <c r="C202" i="18"/>
  <c r="G202" i="18" s="1"/>
  <c r="C201" i="18"/>
  <c r="G200" i="18"/>
  <c r="C200" i="18"/>
  <c r="G199" i="18"/>
  <c r="C199" i="18"/>
  <c r="C198" i="18"/>
  <c r="C197" i="18"/>
  <c r="G196" i="18"/>
  <c r="C196" i="18"/>
  <c r="C195" i="18"/>
  <c r="C194" i="18"/>
  <c r="G194" i="18" s="1"/>
  <c r="C193" i="18"/>
  <c r="G192" i="18"/>
  <c r="C192" i="18"/>
  <c r="G191" i="18"/>
  <c r="C191" i="18"/>
  <c r="C190" i="18"/>
  <c r="C189" i="18"/>
  <c r="G188" i="18"/>
  <c r="C188" i="18"/>
  <c r="C187" i="18"/>
  <c r="C186" i="18"/>
  <c r="G186" i="18" s="1"/>
  <c r="C185" i="18"/>
  <c r="G184" i="18"/>
  <c r="C184" i="18"/>
  <c r="G183" i="18"/>
  <c r="C183" i="18"/>
  <c r="C182" i="18"/>
  <c r="C181" i="18"/>
  <c r="G180" i="18"/>
  <c r="C180" i="18"/>
  <c r="C179" i="18"/>
  <c r="C178" i="18"/>
  <c r="G178" i="18" s="1"/>
  <c r="C177" i="18"/>
  <c r="G176" i="18"/>
  <c r="C176" i="18"/>
  <c r="G175" i="18"/>
  <c r="C175" i="18"/>
  <c r="C174" i="18"/>
  <c r="C173" i="18"/>
  <c r="G172" i="18"/>
  <c r="C172" i="18"/>
  <c r="C171" i="18"/>
  <c r="C170" i="18"/>
  <c r="G170" i="18" s="1"/>
  <c r="C169" i="18"/>
  <c r="G168" i="18"/>
  <c r="C168" i="18"/>
  <c r="G167" i="18"/>
  <c r="C167" i="18"/>
  <c r="C166" i="18"/>
  <c r="C165" i="18"/>
  <c r="G164" i="18"/>
  <c r="C164" i="18"/>
  <c r="C163" i="18"/>
  <c r="C162" i="18"/>
  <c r="G162" i="18" s="1"/>
  <c r="C161" i="18"/>
  <c r="G160" i="18"/>
  <c r="C160" i="18"/>
  <c r="G159" i="18"/>
  <c r="C159" i="18"/>
  <c r="C158" i="18"/>
  <c r="C157" i="18"/>
  <c r="G156" i="18"/>
  <c r="C156" i="18"/>
  <c r="C155" i="18"/>
  <c r="C154" i="18"/>
  <c r="G154" i="18" s="1"/>
  <c r="C153" i="18"/>
  <c r="G152" i="18"/>
  <c r="C152" i="18"/>
  <c r="G151" i="18"/>
  <c r="C151" i="18"/>
  <c r="C150" i="18"/>
  <c r="C149" i="18"/>
  <c r="G148" i="18"/>
  <c r="C148" i="18"/>
  <c r="C147" i="18"/>
  <c r="C146" i="18"/>
  <c r="G146" i="18" s="1"/>
  <c r="C145" i="18"/>
  <c r="G144" i="18"/>
  <c r="C144" i="18"/>
  <c r="G143" i="18"/>
  <c r="C143" i="18"/>
  <c r="C142" i="18"/>
  <c r="G142" i="18" s="1"/>
  <c r="C141" i="18"/>
  <c r="G140" i="18"/>
  <c r="C140" i="18"/>
  <c r="C139" i="18"/>
  <c r="G139" i="18" s="1"/>
  <c r="C138" i="18"/>
  <c r="G138" i="18" s="1"/>
  <c r="C137" i="18"/>
  <c r="G136" i="18"/>
  <c r="C136" i="18"/>
  <c r="G135" i="18"/>
  <c r="C135" i="18"/>
  <c r="C134" i="18"/>
  <c r="G134" i="18" s="1"/>
  <c r="C133" i="18"/>
  <c r="G132" i="18"/>
  <c r="C132" i="18"/>
  <c r="C131" i="18"/>
  <c r="G131" i="18" s="1"/>
  <c r="C130" i="18"/>
  <c r="G130" i="18" s="1"/>
  <c r="C129" i="18"/>
  <c r="G128" i="18"/>
  <c r="C128" i="18"/>
  <c r="G127" i="18"/>
  <c r="C127" i="18"/>
  <c r="C126" i="18"/>
  <c r="G126" i="18" s="1"/>
  <c r="C125" i="18"/>
  <c r="G124" i="18"/>
  <c r="C124" i="18"/>
  <c r="C123" i="18"/>
  <c r="G123" i="18" s="1"/>
  <c r="C122" i="18"/>
  <c r="G122" i="18" s="1"/>
  <c r="C121" i="18"/>
  <c r="G120" i="18"/>
  <c r="C120" i="18"/>
  <c r="G119" i="18"/>
  <c r="C119" i="18"/>
  <c r="C118" i="18"/>
  <c r="G118" i="18" s="1"/>
  <c r="C117" i="18"/>
  <c r="G116" i="18"/>
  <c r="C116" i="18"/>
  <c r="C115" i="18"/>
  <c r="G115" i="18" s="1"/>
  <c r="C114" i="18"/>
  <c r="G114" i="18" s="1"/>
  <c r="C113" i="18"/>
  <c r="G112" i="18"/>
  <c r="C112" i="18"/>
  <c r="G111" i="18"/>
  <c r="C111" i="18"/>
  <c r="C110" i="18"/>
  <c r="G110" i="18" s="1"/>
  <c r="C109" i="18"/>
  <c r="G108" i="18"/>
  <c r="C108" i="18"/>
  <c r="C107" i="18"/>
  <c r="G107" i="18" s="1"/>
  <c r="C106" i="18"/>
  <c r="G106" i="18" s="1"/>
  <c r="C105" i="18"/>
  <c r="G104" i="18"/>
  <c r="C104" i="18"/>
  <c r="G103" i="18"/>
  <c r="C103" i="18"/>
  <c r="C102" i="18"/>
  <c r="G102" i="18" s="1"/>
  <c r="C101" i="18"/>
  <c r="G100" i="18"/>
  <c r="C100" i="18"/>
  <c r="C99" i="18"/>
  <c r="G99" i="18" s="1"/>
  <c r="C98" i="18"/>
  <c r="G98" i="18" s="1"/>
  <c r="C97" i="18"/>
  <c r="G96" i="18"/>
  <c r="C96" i="18"/>
  <c r="G95" i="18"/>
  <c r="C95" i="18"/>
  <c r="C94" i="18"/>
  <c r="G94" i="18" s="1"/>
  <c r="C93" i="18"/>
  <c r="G92" i="18"/>
  <c r="C92" i="18"/>
  <c r="C91" i="18"/>
  <c r="G91" i="18" s="1"/>
  <c r="C90" i="18"/>
  <c r="G90" i="18" s="1"/>
  <c r="C89" i="18"/>
  <c r="G88" i="18"/>
  <c r="C88" i="18"/>
  <c r="G87" i="18"/>
  <c r="C87" i="18"/>
  <c r="C86" i="18"/>
  <c r="G86" i="18" s="1"/>
  <c r="C85" i="18"/>
  <c r="G84" i="18"/>
  <c r="C84" i="18"/>
  <c r="C83" i="18"/>
  <c r="G83" i="18" s="1"/>
  <c r="C82" i="18"/>
  <c r="G82" i="18" s="1"/>
  <c r="C81" i="18"/>
  <c r="G80" i="18"/>
  <c r="C80" i="18"/>
  <c r="G79" i="18"/>
  <c r="C79" i="18"/>
  <c r="C78" i="18"/>
  <c r="G78" i="18" s="1"/>
  <c r="C77" i="18"/>
  <c r="G76" i="18"/>
  <c r="C76" i="18"/>
  <c r="C75" i="18"/>
  <c r="G75" i="18" s="1"/>
  <c r="C74" i="18"/>
  <c r="G74" i="18" s="1"/>
  <c r="C73" i="18"/>
  <c r="G72" i="18"/>
  <c r="C72" i="18"/>
  <c r="G71" i="18"/>
  <c r="C71" i="18"/>
  <c r="C70" i="18"/>
  <c r="G70" i="18" s="1"/>
  <c r="C69" i="18"/>
  <c r="G68" i="18"/>
  <c r="C68" i="18"/>
  <c r="C67" i="18"/>
  <c r="G67" i="18" s="1"/>
  <c r="C66" i="18"/>
  <c r="G66" i="18" s="1"/>
  <c r="G65" i="18"/>
  <c r="C65" i="18"/>
  <c r="C64" i="18"/>
  <c r="G64" i="18" s="1"/>
  <c r="C63" i="18"/>
  <c r="G62" i="18"/>
  <c r="C62" i="18"/>
  <c r="G61" i="18"/>
  <c r="C61" i="18"/>
  <c r="C60" i="18"/>
  <c r="G60" i="18" s="1"/>
  <c r="C59" i="18"/>
  <c r="G58" i="18"/>
  <c r="C58" i="18"/>
  <c r="G57" i="18"/>
  <c r="C57" i="18"/>
  <c r="C56" i="18"/>
  <c r="G56" i="18" s="1"/>
  <c r="C55" i="18"/>
  <c r="G54" i="18"/>
  <c r="C54" i="18"/>
  <c r="G53" i="18"/>
  <c r="C53" i="18"/>
  <c r="C52" i="18"/>
  <c r="G52" i="18" s="1"/>
  <c r="C51" i="18"/>
  <c r="G50" i="18"/>
  <c r="C50" i="18"/>
  <c r="G49" i="18"/>
  <c r="C49" i="18"/>
  <c r="C48" i="18"/>
  <c r="G48" i="18" s="1"/>
  <c r="C47" i="18"/>
  <c r="G46" i="18"/>
  <c r="C46" i="18"/>
  <c r="G45" i="18"/>
  <c r="C45" i="18"/>
  <c r="C44" i="18"/>
  <c r="G44" i="18" s="1"/>
  <c r="C43" i="18"/>
  <c r="G42" i="18"/>
  <c r="C42" i="18"/>
  <c r="G41" i="18"/>
  <c r="C41" i="18"/>
  <c r="C40" i="18"/>
  <c r="G40" i="18" s="1"/>
  <c r="C39" i="18"/>
  <c r="G38" i="18"/>
  <c r="C38" i="18"/>
  <c r="G37" i="18"/>
  <c r="C37" i="18"/>
  <c r="C36" i="18"/>
  <c r="G36" i="18" s="1"/>
  <c r="C35" i="18"/>
  <c r="G34" i="18"/>
  <c r="C34" i="18"/>
  <c r="G33" i="18"/>
  <c r="C33" i="18"/>
  <c r="C32" i="18"/>
  <c r="G32" i="18" s="1"/>
  <c r="C31" i="18"/>
  <c r="G30" i="18"/>
  <c r="C30" i="18"/>
  <c r="G29" i="18"/>
  <c r="C29" i="18"/>
  <c r="C28" i="18"/>
  <c r="G28" i="18" s="1"/>
  <c r="C27" i="18"/>
  <c r="G26" i="18"/>
  <c r="C26" i="18"/>
  <c r="G25" i="18"/>
  <c r="C25" i="18"/>
  <c r="C24" i="18"/>
  <c r="G24" i="18" s="1"/>
  <c r="C23" i="18"/>
  <c r="G22" i="18"/>
  <c r="C22" i="18"/>
  <c r="G21" i="18"/>
  <c r="C21" i="18"/>
  <c r="C20" i="18"/>
  <c r="G20" i="18" s="1"/>
  <c r="C19" i="18"/>
  <c r="G18" i="18"/>
  <c r="C18" i="18"/>
  <c r="G17" i="18"/>
  <c r="C17" i="18"/>
  <c r="C16" i="18"/>
  <c r="G16" i="18" s="1"/>
  <c r="C15" i="18"/>
  <c r="G14" i="18"/>
  <c r="C14" i="18"/>
  <c r="G13" i="18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F39" i="17"/>
  <c r="F40" i="17"/>
  <c r="F41" i="17"/>
  <c r="F42" i="17"/>
  <c r="F43" i="17"/>
  <c r="F44" i="17"/>
  <c r="F45" i="17"/>
  <c r="F46" i="17"/>
  <c r="F47" i="17"/>
  <c r="F48" i="17"/>
  <c r="F49" i="17"/>
  <c r="F50" i="17"/>
  <c r="F51" i="17"/>
  <c r="F52" i="17"/>
  <c r="F53" i="17"/>
  <c r="F54" i="17"/>
  <c r="F55" i="17"/>
  <c r="F56" i="17"/>
  <c r="F57" i="17"/>
  <c r="F58" i="17"/>
  <c r="F59" i="17"/>
  <c r="F60" i="17"/>
  <c r="F61" i="17"/>
  <c r="F62" i="17"/>
  <c r="F63" i="17"/>
  <c r="F64" i="17"/>
  <c r="F65" i="17"/>
  <c r="F66" i="17"/>
  <c r="F67" i="17"/>
  <c r="F68" i="17"/>
  <c r="F69" i="17"/>
  <c r="F70" i="17"/>
  <c r="F71" i="17"/>
  <c r="F72" i="17"/>
  <c r="F73" i="17"/>
  <c r="F74" i="17"/>
  <c r="F75" i="17"/>
  <c r="F76" i="17"/>
  <c r="F77" i="17"/>
  <c r="F78" i="17"/>
  <c r="F79" i="17"/>
  <c r="F80" i="17"/>
  <c r="F81" i="17"/>
  <c r="F82" i="17"/>
  <c r="F83" i="17"/>
  <c r="F84" i="17"/>
  <c r="F85" i="17"/>
  <c r="F86" i="17"/>
  <c r="F87" i="17"/>
  <c r="F88" i="17"/>
  <c r="F89" i="17"/>
  <c r="F90" i="17"/>
  <c r="F91" i="17"/>
  <c r="F92" i="17"/>
  <c r="F93" i="17"/>
  <c r="F94" i="17"/>
  <c r="F95" i="17"/>
  <c r="F96" i="17"/>
  <c r="F97" i="17"/>
  <c r="F98" i="17"/>
  <c r="F99" i="17"/>
  <c r="F100" i="17"/>
  <c r="F101" i="17"/>
  <c r="F102" i="17"/>
  <c r="F103" i="17"/>
  <c r="F104" i="17"/>
  <c r="F105" i="17"/>
  <c r="F106" i="17"/>
  <c r="F107" i="17"/>
  <c r="F108" i="17"/>
  <c r="F109" i="17"/>
  <c r="F110" i="17"/>
  <c r="F111" i="17"/>
  <c r="F112" i="17"/>
  <c r="F113" i="17"/>
  <c r="F114" i="17"/>
  <c r="F115" i="17"/>
  <c r="F116" i="17"/>
  <c r="F117" i="17"/>
  <c r="F118" i="17"/>
  <c r="F119" i="17"/>
  <c r="F120" i="17"/>
  <c r="F121" i="17"/>
  <c r="F122" i="17"/>
  <c r="F123" i="17"/>
  <c r="F124" i="17"/>
  <c r="F125" i="17"/>
  <c r="F126" i="17"/>
  <c r="F127" i="17"/>
  <c r="F128" i="17"/>
  <c r="F129" i="17"/>
  <c r="F130" i="17"/>
  <c r="F131" i="17"/>
  <c r="F132" i="17"/>
  <c r="F133" i="17"/>
  <c r="F134" i="17"/>
  <c r="F135" i="17"/>
  <c r="F136" i="17"/>
  <c r="F137" i="17"/>
  <c r="F138" i="17"/>
  <c r="F139" i="17"/>
  <c r="F140" i="17"/>
  <c r="F141" i="17"/>
  <c r="F142" i="17"/>
  <c r="F143" i="17"/>
  <c r="F144" i="17"/>
  <c r="F145" i="17"/>
  <c r="F146" i="17"/>
  <c r="F147" i="17"/>
  <c r="F148" i="17"/>
  <c r="F149" i="17"/>
  <c r="F150" i="17"/>
  <c r="F151" i="17"/>
  <c r="F152" i="17"/>
  <c r="F153" i="17"/>
  <c r="F154" i="17"/>
  <c r="F155" i="17"/>
  <c r="F156" i="17"/>
  <c r="F157" i="17"/>
  <c r="F158" i="17"/>
  <c r="F159" i="17"/>
  <c r="F160" i="17"/>
  <c r="F161" i="17"/>
  <c r="F162" i="17"/>
  <c r="F163" i="17"/>
  <c r="F164" i="17"/>
  <c r="F165" i="17"/>
  <c r="F166" i="17"/>
  <c r="F167" i="17"/>
  <c r="F168" i="17"/>
  <c r="F169" i="17"/>
  <c r="F170" i="17"/>
  <c r="F171" i="17"/>
  <c r="F172" i="17"/>
  <c r="F173" i="17"/>
  <c r="F174" i="17"/>
  <c r="F175" i="17"/>
  <c r="F176" i="17"/>
  <c r="F177" i="17"/>
  <c r="F178" i="17"/>
  <c r="F179" i="17"/>
  <c r="F180" i="17"/>
  <c r="F181" i="17"/>
  <c r="F182" i="17"/>
  <c r="F183" i="17"/>
  <c r="F184" i="17"/>
  <c r="F185" i="17"/>
  <c r="F186" i="17"/>
  <c r="F187" i="17"/>
  <c r="F188" i="17"/>
  <c r="F189" i="17"/>
  <c r="F190" i="17"/>
  <c r="F191" i="17"/>
  <c r="F192" i="17"/>
  <c r="F193" i="17"/>
  <c r="F194" i="17"/>
  <c r="F195" i="17"/>
  <c r="F196" i="17"/>
  <c r="F197" i="17"/>
  <c r="F198" i="17"/>
  <c r="F199" i="17"/>
  <c r="F200" i="17"/>
  <c r="F201" i="17"/>
  <c r="F202" i="17"/>
  <c r="F203" i="17"/>
  <c r="F204" i="17"/>
  <c r="F205" i="17"/>
  <c r="F206" i="17"/>
  <c r="F207" i="17"/>
  <c r="F208" i="17"/>
  <c r="F209" i="17"/>
  <c r="F210" i="17"/>
  <c r="F211" i="17"/>
  <c r="F212" i="17"/>
  <c r="F213" i="17"/>
  <c r="F214" i="17"/>
  <c r="F215" i="17"/>
  <c r="F216" i="17"/>
  <c r="F217" i="17"/>
  <c r="F218" i="17"/>
  <c r="F219" i="17"/>
  <c r="F220" i="17"/>
  <c r="F221" i="17"/>
  <c r="F222" i="17"/>
  <c r="F223" i="17"/>
  <c r="F224" i="17"/>
  <c r="F225" i="17"/>
  <c r="F226" i="17"/>
  <c r="F227" i="17"/>
  <c r="F228" i="17"/>
  <c r="F229" i="17"/>
  <c r="F230" i="17"/>
  <c r="F231" i="17"/>
  <c r="F232" i="17"/>
  <c r="F233" i="17"/>
  <c r="F234" i="17"/>
  <c r="F235" i="17"/>
  <c r="F236" i="17"/>
  <c r="F237" i="17"/>
  <c r="F238" i="17"/>
  <c r="F239" i="17"/>
  <c r="F240" i="17"/>
  <c r="F241" i="17"/>
  <c r="F242" i="17"/>
  <c r="F243" i="17"/>
  <c r="F244" i="17"/>
  <c r="F245" i="17"/>
  <c r="F246" i="17"/>
  <c r="F247" i="17"/>
  <c r="F248" i="17"/>
  <c r="F249" i="17"/>
  <c r="F250" i="17"/>
  <c r="F251" i="17"/>
  <c r="F252" i="17"/>
  <c r="F253" i="17"/>
  <c r="F254" i="17"/>
  <c r="F255" i="17"/>
  <c r="F256" i="17"/>
  <c r="F257" i="17"/>
  <c r="F258" i="17"/>
  <c r="F259" i="17"/>
  <c r="F260" i="17"/>
  <c r="F261" i="17"/>
  <c r="F262" i="17"/>
  <c r="F263" i="17"/>
  <c r="F264" i="17"/>
  <c r="F265" i="17"/>
  <c r="F266" i="17"/>
  <c r="F267" i="17"/>
  <c r="F268" i="17"/>
  <c r="F269" i="17"/>
  <c r="F270" i="17"/>
  <c r="F271" i="17"/>
  <c r="F272" i="17"/>
  <c r="F273" i="17"/>
  <c r="F274" i="17"/>
  <c r="F275" i="17"/>
  <c r="F276" i="17"/>
  <c r="F277" i="17"/>
  <c r="F278" i="17"/>
  <c r="F279" i="17"/>
  <c r="F280" i="17"/>
  <c r="F281" i="17"/>
  <c r="F282" i="17"/>
  <c r="F283" i="17"/>
  <c r="F284" i="17"/>
  <c r="F285" i="17"/>
  <c r="F286" i="17"/>
  <c r="F287" i="17"/>
  <c r="F288" i="17"/>
  <c r="F289" i="17"/>
  <c r="F290" i="17"/>
  <c r="F291" i="17"/>
  <c r="F292" i="17"/>
  <c r="F293" i="17"/>
  <c r="F294" i="17"/>
  <c r="F295" i="17"/>
  <c r="F296" i="17"/>
  <c r="F297" i="17"/>
  <c r="F298" i="17"/>
  <c r="F299" i="17"/>
  <c r="F300" i="17"/>
  <c r="F301" i="17"/>
  <c r="F302" i="17"/>
  <c r="F303" i="17"/>
  <c r="F304" i="17"/>
  <c r="F305" i="17"/>
  <c r="F306" i="17"/>
  <c r="F307" i="17"/>
  <c r="F308" i="17"/>
  <c r="F309" i="17"/>
  <c r="F310" i="17"/>
  <c r="F311" i="17"/>
  <c r="F312" i="17"/>
  <c r="F313" i="17"/>
  <c r="F314" i="17"/>
  <c r="F315" i="17"/>
  <c r="F316" i="17"/>
  <c r="F317" i="17"/>
  <c r="F318" i="17"/>
  <c r="F319" i="17"/>
  <c r="F320" i="17"/>
  <c r="F321" i="17"/>
  <c r="F322" i="17"/>
  <c r="F323" i="17"/>
  <c r="F324" i="17"/>
  <c r="F325" i="17"/>
  <c r="F326" i="17"/>
  <c r="F327" i="17"/>
  <c r="F328" i="17"/>
  <c r="F329" i="17"/>
  <c r="F330" i="17"/>
  <c r="F331" i="17"/>
  <c r="F332" i="17"/>
  <c r="F333" i="17"/>
  <c r="F334" i="17"/>
  <c r="F335" i="17"/>
  <c r="F336" i="17"/>
  <c r="F337" i="17"/>
  <c r="F338" i="17"/>
  <c r="F339" i="17"/>
  <c r="F340" i="17"/>
  <c r="F341" i="17"/>
  <c r="F342" i="17"/>
  <c r="F343" i="17"/>
  <c r="F344" i="17"/>
  <c r="F345" i="17"/>
  <c r="F346" i="17"/>
  <c r="F347" i="17"/>
  <c r="F348" i="17"/>
  <c r="F349" i="17"/>
  <c r="F350" i="17"/>
  <c r="F351" i="17"/>
  <c r="F352" i="17"/>
  <c r="F353" i="17"/>
  <c r="F354" i="17"/>
  <c r="F355" i="17"/>
  <c r="F356" i="17"/>
  <c r="F357" i="17"/>
  <c r="F358" i="17"/>
  <c r="F359" i="17"/>
  <c r="F360" i="17"/>
  <c r="F361" i="17"/>
  <c r="F362" i="17"/>
  <c r="F363" i="17"/>
  <c r="F364" i="17"/>
  <c r="F365" i="17"/>
  <c r="F366" i="17"/>
  <c r="F367" i="17"/>
  <c r="F368" i="17"/>
  <c r="F369" i="17"/>
  <c r="F370" i="17"/>
  <c r="F371" i="17"/>
  <c r="F372" i="17"/>
  <c r="F373" i="17"/>
  <c r="F374" i="17"/>
  <c r="F375" i="17"/>
  <c r="F376" i="17"/>
  <c r="F377" i="17"/>
  <c r="F378" i="17"/>
  <c r="F379" i="17"/>
  <c r="F380" i="17"/>
  <c r="F381" i="17"/>
  <c r="F382" i="17"/>
  <c r="F383" i="17"/>
  <c r="F384" i="17"/>
  <c r="F385" i="17"/>
  <c r="F386" i="17"/>
  <c r="F387" i="17"/>
  <c r="F388" i="17"/>
  <c r="F389" i="17"/>
  <c r="F390" i="17"/>
  <c r="F391" i="17"/>
  <c r="F392" i="17"/>
  <c r="F393" i="17"/>
  <c r="F394" i="17"/>
  <c r="F395" i="17"/>
  <c r="F396" i="17"/>
  <c r="F397" i="17"/>
  <c r="F398" i="17"/>
  <c r="F399" i="17"/>
  <c r="F400" i="17"/>
  <c r="F401" i="17"/>
  <c r="F402" i="17"/>
  <c r="F403" i="17"/>
  <c r="F404" i="17"/>
  <c r="F405" i="17"/>
  <c r="F406" i="17"/>
  <c r="F407" i="17"/>
  <c r="F408" i="17"/>
  <c r="F409" i="17"/>
  <c r="F410" i="17"/>
  <c r="F411" i="17"/>
  <c r="F412" i="17"/>
  <c r="F413" i="17"/>
  <c r="F414" i="17"/>
  <c r="F415" i="17"/>
  <c r="F416" i="17"/>
  <c r="F417" i="17"/>
  <c r="F418" i="17"/>
  <c r="F419" i="17"/>
  <c r="F420" i="17"/>
  <c r="F421" i="17"/>
  <c r="F422" i="17"/>
  <c r="F423" i="17"/>
  <c r="F424" i="17"/>
  <c r="F425" i="17"/>
  <c r="F426" i="17"/>
  <c r="F427" i="17"/>
  <c r="F428" i="17"/>
  <c r="F13" i="17"/>
  <c r="C428" i="17"/>
  <c r="C427" i="17"/>
  <c r="G426" i="17"/>
  <c r="C426" i="17"/>
  <c r="G425" i="17"/>
  <c r="C425" i="17"/>
  <c r="C424" i="17"/>
  <c r="C423" i="17"/>
  <c r="G422" i="17"/>
  <c r="C422" i="17"/>
  <c r="G421" i="17"/>
  <c r="C421" i="17"/>
  <c r="C420" i="17"/>
  <c r="C419" i="17"/>
  <c r="G418" i="17"/>
  <c r="C418" i="17"/>
  <c r="G417" i="17"/>
  <c r="C417" i="17"/>
  <c r="C416" i="17"/>
  <c r="C415" i="17"/>
  <c r="G414" i="17"/>
  <c r="C414" i="17"/>
  <c r="G413" i="17"/>
  <c r="C413" i="17"/>
  <c r="C412" i="17"/>
  <c r="C411" i="17"/>
  <c r="G410" i="17"/>
  <c r="C410" i="17"/>
  <c r="G409" i="17"/>
  <c r="C409" i="17"/>
  <c r="C408" i="17"/>
  <c r="C407" i="17"/>
  <c r="G406" i="17"/>
  <c r="C406" i="17"/>
  <c r="G405" i="17"/>
  <c r="C405" i="17"/>
  <c r="C404" i="17"/>
  <c r="C403" i="17"/>
  <c r="G402" i="17"/>
  <c r="C402" i="17"/>
  <c r="G401" i="17"/>
  <c r="C401" i="17"/>
  <c r="C400" i="17"/>
  <c r="C399" i="17"/>
  <c r="G398" i="17"/>
  <c r="C398" i="17"/>
  <c r="G397" i="17"/>
  <c r="C397" i="17"/>
  <c r="C396" i="17"/>
  <c r="C395" i="17"/>
  <c r="G394" i="17"/>
  <c r="C394" i="17"/>
  <c r="G393" i="17"/>
  <c r="C393" i="17"/>
  <c r="C392" i="17"/>
  <c r="C391" i="17"/>
  <c r="G390" i="17"/>
  <c r="C390" i="17"/>
  <c r="G389" i="17"/>
  <c r="C389" i="17"/>
  <c r="C388" i="17"/>
  <c r="C387" i="17"/>
  <c r="G386" i="17"/>
  <c r="C386" i="17"/>
  <c r="G385" i="17"/>
  <c r="C385" i="17"/>
  <c r="C384" i="17"/>
  <c r="C383" i="17"/>
  <c r="G382" i="17"/>
  <c r="C382" i="17"/>
  <c r="G381" i="17"/>
  <c r="C381" i="17"/>
  <c r="C380" i="17"/>
  <c r="C379" i="17"/>
  <c r="G378" i="17"/>
  <c r="C378" i="17"/>
  <c r="G377" i="17"/>
  <c r="C377" i="17"/>
  <c r="C376" i="17"/>
  <c r="C375" i="17"/>
  <c r="G374" i="17"/>
  <c r="C374" i="17"/>
  <c r="G373" i="17"/>
  <c r="C373" i="17"/>
  <c r="C372" i="17"/>
  <c r="C371" i="17"/>
  <c r="G370" i="17"/>
  <c r="C370" i="17"/>
  <c r="G369" i="17"/>
  <c r="C369" i="17"/>
  <c r="C368" i="17"/>
  <c r="C367" i="17"/>
  <c r="G366" i="17"/>
  <c r="C366" i="17"/>
  <c r="G365" i="17"/>
  <c r="C365" i="17"/>
  <c r="C364" i="17"/>
  <c r="C363" i="17"/>
  <c r="G362" i="17"/>
  <c r="C362" i="17"/>
  <c r="G361" i="17"/>
  <c r="C361" i="17"/>
  <c r="C360" i="17"/>
  <c r="C359" i="17"/>
  <c r="G358" i="17"/>
  <c r="C358" i="17"/>
  <c r="G357" i="17"/>
  <c r="C357" i="17"/>
  <c r="C356" i="17"/>
  <c r="C355" i="17"/>
  <c r="G354" i="17"/>
  <c r="C354" i="17"/>
  <c r="G353" i="17"/>
  <c r="C353" i="17"/>
  <c r="C352" i="17"/>
  <c r="C351" i="17"/>
  <c r="G350" i="17"/>
  <c r="C350" i="17"/>
  <c r="G349" i="17"/>
  <c r="C349" i="17"/>
  <c r="C348" i="17"/>
  <c r="C347" i="17"/>
  <c r="G346" i="17"/>
  <c r="C346" i="17"/>
  <c r="G345" i="17"/>
  <c r="C345" i="17"/>
  <c r="C344" i="17"/>
  <c r="C343" i="17"/>
  <c r="G342" i="17"/>
  <c r="C342" i="17"/>
  <c r="G341" i="17"/>
  <c r="C341" i="17"/>
  <c r="C340" i="17"/>
  <c r="C339" i="17"/>
  <c r="G338" i="17"/>
  <c r="C338" i="17"/>
  <c r="G337" i="17"/>
  <c r="C337" i="17"/>
  <c r="C336" i="17"/>
  <c r="C335" i="17"/>
  <c r="G334" i="17"/>
  <c r="C334" i="17"/>
  <c r="G333" i="17"/>
  <c r="C333" i="17"/>
  <c r="C332" i="17"/>
  <c r="C331" i="17"/>
  <c r="G330" i="17"/>
  <c r="C330" i="17"/>
  <c r="G329" i="17"/>
  <c r="C329" i="17"/>
  <c r="C328" i="17"/>
  <c r="C327" i="17"/>
  <c r="G326" i="17"/>
  <c r="C326" i="17"/>
  <c r="G325" i="17"/>
  <c r="C325" i="17"/>
  <c r="C324" i="17"/>
  <c r="C323" i="17"/>
  <c r="G322" i="17"/>
  <c r="C322" i="17"/>
  <c r="G321" i="17"/>
  <c r="C321" i="17"/>
  <c r="C320" i="17"/>
  <c r="C319" i="17"/>
  <c r="G318" i="17"/>
  <c r="C318" i="17"/>
  <c r="G317" i="17"/>
  <c r="C317" i="17"/>
  <c r="C316" i="17"/>
  <c r="C315" i="17"/>
  <c r="G314" i="17"/>
  <c r="C314" i="17"/>
  <c r="G313" i="17"/>
  <c r="C313" i="17"/>
  <c r="C312" i="17"/>
  <c r="C311" i="17"/>
  <c r="G310" i="17"/>
  <c r="C310" i="17"/>
  <c r="G309" i="17"/>
  <c r="C309" i="17"/>
  <c r="C308" i="17"/>
  <c r="C307" i="17"/>
  <c r="G306" i="17"/>
  <c r="C306" i="17"/>
  <c r="G305" i="17"/>
  <c r="C305" i="17"/>
  <c r="C304" i="17"/>
  <c r="C303" i="17"/>
  <c r="G302" i="17"/>
  <c r="C302" i="17"/>
  <c r="G301" i="17"/>
  <c r="C301" i="17"/>
  <c r="C300" i="17"/>
  <c r="C299" i="17"/>
  <c r="G298" i="17"/>
  <c r="C298" i="17"/>
  <c r="G297" i="17"/>
  <c r="C297" i="17"/>
  <c r="C296" i="17"/>
  <c r="C295" i="17"/>
  <c r="G294" i="17"/>
  <c r="C294" i="17"/>
  <c r="G293" i="17"/>
  <c r="C293" i="17"/>
  <c r="C292" i="17"/>
  <c r="C291" i="17"/>
  <c r="G290" i="17"/>
  <c r="C290" i="17"/>
  <c r="G289" i="17"/>
  <c r="C289" i="17"/>
  <c r="C288" i="17"/>
  <c r="C287" i="17"/>
  <c r="G286" i="17"/>
  <c r="C286" i="17"/>
  <c r="G285" i="17"/>
  <c r="C285" i="17"/>
  <c r="C284" i="17"/>
  <c r="C283" i="17"/>
  <c r="G282" i="17"/>
  <c r="C282" i="17"/>
  <c r="G281" i="17"/>
  <c r="C281" i="17"/>
  <c r="C280" i="17"/>
  <c r="C279" i="17"/>
  <c r="G278" i="17"/>
  <c r="C278" i="17"/>
  <c r="G277" i="17"/>
  <c r="C277" i="17"/>
  <c r="C276" i="17"/>
  <c r="C275" i="17"/>
  <c r="G274" i="17"/>
  <c r="C274" i="17"/>
  <c r="G273" i="17"/>
  <c r="C273" i="17"/>
  <c r="C272" i="17"/>
  <c r="C271" i="17"/>
  <c r="G270" i="17"/>
  <c r="C270" i="17"/>
  <c r="G269" i="17"/>
  <c r="C269" i="17"/>
  <c r="C268" i="17"/>
  <c r="C267" i="17"/>
  <c r="G266" i="17"/>
  <c r="C266" i="17"/>
  <c r="G265" i="17"/>
  <c r="C265" i="17"/>
  <c r="C264" i="17"/>
  <c r="C263" i="17"/>
  <c r="G262" i="17"/>
  <c r="C262" i="17"/>
  <c r="G261" i="17"/>
  <c r="C261" i="17"/>
  <c r="C260" i="17"/>
  <c r="G259" i="17"/>
  <c r="C259" i="17"/>
  <c r="G258" i="17"/>
  <c r="C258" i="17"/>
  <c r="C257" i="17"/>
  <c r="G257" i="17" s="1"/>
  <c r="C256" i="17"/>
  <c r="G255" i="17"/>
  <c r="C255" i="17"/>
  <c r="G254" i="17"/>
  <c r="C254" i="17"/>
  <c r="C253" i="17"/>
  <c r="G253" i="17" s="1"/>
  <c r="C252" i="17"/>
  <c r="G251" i="17"/>
  <c r="C251" i="17"/>
  <c r="G250" i="17"/>
  <c r="C250" i="17"/>
  <c r="C249" i="17"/>
  <c r="G249" i="17" s="1"/>
  <c r="C248" i="17"/>
  <c r="G247" i="17"/>
  <c r="C247" i="17"/>
  <c r="G246" i="17"/>
  <c r="C246" i="17"/>
  <c r="C245" i="17"/>
  <c r="G245" i="17" s="1"/>
  <c r="C244" i="17"/>
  <c r="G243" i="17"/>
  <c r="C243" i="17"/>
  <c r="G242" i="17"/>
  <c r="C242" i="17"/>
  <c r="C241" i="17"/>
  <c r="G241" i="17" s="1"/>
  <c r="C240" i="17"/>
  <c r="G239" i="17"/>
  <c r="C239" i="17"/>
  <c r="G238" i="17"/>
  <c r="C238" i="17"/>
  <c r="C237" i="17"/>
  <c r="G237" i="17" s="1"/>
  <c r="C236" i="17"/>
  <c r="G235" i="17"/>
  <c r="C235" i="17"/>
  <c r="G234" i="17"/>
  <c r="C234" i="17"/>
  <c r="C233" i="17"/>
  <c r="G233" i="17" s="1"/>
  <c r="C232" i="17"/>
  <c r="G231" i="17"/>
  <c r="C231" i="17"/>
  <c r="G230" i="17"/>
  <c r="C230" i="17"/>
  <c r="C229" i="17"/>
  <c r="G229" i="17" s="1"/>
  <c r="C228" i="17"/>
  <c r="G227" i="17"/>
  <c r="C227" i="17"/>
  <c r="G226" i="17"/>
  <c r="C226" i="17"/>
  <c r="C225" i="17"/>
  <c r="G225" i="17" s="1"/>
  <c r="C224" i="17"/>
  <c r="G223" i="17"/>
  <c r="C223" i="17"/>
  <c r="G222" i="17"/>
  <c r="C222" i="17"/>
  <c r="C221" i="17"/>
  <c r="G221" i="17" s="1"/>
  <c r="C220" i="17"/>
  <c r="G219" i="17"/>
  <c r="C219" i="17"/>
  <c r="G218" i="17"/>
  <c r="C218" i="17"/>
  <c r="C217" i="17"/>
  <c r="G217" i="17" s="1"/>
  <c r="C216" i="17"/>
  <c r="G215" i="17"/>
  <c r="C215" i="17"/>
  <c r="G214" i="17"/>
  <c r="C214" i="17"/>
  <c r="C213" i="17"/>
  <c r="G213" i="17" s="1"/>
  <c r="C212" i="17"/>
  <c r="G211" i="17"/>
  <c r="C211" i="17"/>
  <c r="G210" i="17"/>
  <c r="C210" i="17"/>
  <c r="C209" i="17"/>
  <c r="G209" i="17" s="1"/>
  <c r="C208" i="17"/>
  <c r="G207" i="17"/>
  <c r="C207" i="17"/>
  <c r="G206" i="17"/>
  <c r="C206" i="17"/>
  <c r="C205" i="17"/>
  <c r="G205" i="17" s="1"/>
  <c r="C204" i="17"/>
  <c r="G203" i="17"/>
  <c r="C203" i="17"/>
  <c r="G202" i="17"/>
  <c r="C202" i="17"/>
  <c r="C201" i="17"/>
  <c r="G201" i="17" s="1"/>
  <c r="C200" i="17"/>
  <c r="G199" i="17"/>
  <c r="C199" i="17"/>
  <c r="G198" i="17"/>
  <c r="C198" i="17"/>
  <c r="C197" i="17"/>
  <c r="G197" i="17" s="1"/>
  <c r="C196" i="17"/>
  <c r="G195" i="17"/>
  <c r="C195" i="17"/>
  <c r="G194" i="17"/>
  <c r="C194" i="17"/>
  <c r="C193" i="17"/>
  <c r="G193" i="17" s="1"/>
  <c r="C192" i="17"/>
  <c r="G191" i="17"/>
  <c r="C191" i="17"/>
  <c r="G190" i="17"/>
  <c r="C190" i="17"/>
  <c r="C189" i="17"/>
  <c r="G189" i="17" s="1"/>
  <c r="C188" i="17"/>
  <c r="G187" i="17"/>
  <c r="C187" i="17"/>
  <c r="G186" i="17"/>
  <c r="C186" i="17"/>
  <c r="C185" i="17"/>
  <c r="G185" i="17" s="1"/>
  <c r="C184" i="17"/>
  <c r="G183" i="17"/>
  <c r="C183" i="17"/>
  <c r="G182" i="17"/>
  <c r="C182" i="17"/>
  <c r="C181" i="17"/>
  <c r="G181" i="17" s="1"/>
  <c r="C180" i="17"/>
  <c r="G179" i="17"/>
  <c r="C179" i="17"/>
  <c r="G178" i="17"/>
  <c r="C178" i="17"/>
  <c r="C177" i="17"/>
  <c r="G177" i="17" s="1"/>
  <c r="C176" i="17"/>
  <c r="G175" i="17"/>
  <c r="C175" i="17"/>
  <c r="G174" i="17"/>
  <c r="C174" i="17"/>
  <c r="C173" i="17"/>
  <c r="G173" i="17" s="1"/>
  <c r="C172" i="17"/>
  <c r="G171" i="17"/>
  <c r="C171" i="17"/>
  <c r="G170" i="17"/>
  <c r="C170" i="17"/>
  <c r="C169" i="17"/>
  <c r="G169" i="17" s="1"/>
  <c r="C168" i="17"/>
  <c r="G167" i="17"/>
  <c r="C167" i="17"/>
  <c r="G166" i="17"/>
  <c r="C166" i="17"/>
  <c r="C165" i="17"/>
  <c r="G165" i="17" s="1"/>
  <c r="C164" i="17"/>
  <c r="G163" i="17"/>
  <c r="C163" i="17"/>
  <c r="G162" i="17"/>
  <c r="C162" i="17"/>
  <c r="C161" i="17"/>
  <c r="G161" i="17" s="1"/>
  <c r="C160" i="17"/>
  <c r="G159" i="17"/>
  <c r="C159" i="17"/>
  <c r="G158" i="17"/>
  <c r="C158" i="17"/>
  <c r="C157" i="17"/>
  <c r="G157" i="17" s="1"/>
  <c r="C156" i="17"/>
  <c r="G155" i="17"/>
  <c r="C155" i="17"/>
  <c r="G154" i="17"/>
  <c r="C154" i="17"/>
  <c r="C153" i="17"/>
  <c r="G153" i="17" s="1"/>
  <c r="C152" i="17"/>
  <c r="G151" i="17"/>
  <c r="C151" i="17"/>
  <c r="G150" i="17"/>
  <c r="C150" i="17"/>
  <c r="C149" i="17"/>
  <c r="G149" i="17" s="1"/>
  <c r="C148" i="17"/>
  <c r="G147" i="17"/>
  <c r="C147" i="17"/>
  <c r="G146" i="17"/>
  <c r="C146" i="17"/>
  <c r="C145" i="17"/>
  <c r="G145" i="17" s="1"/>
  <c r="C144" i="17"/>
  <c r="G143" i="17"/>
  <c r="C143" i="17"/>
  <c r="G142" i="17"/>
  <c r="C142" i="17"/>
  <c r="C141" i="17"/>
  <c r="G141" i="17" s="1"/>
  <c r="C140" i="17"/>
  <c r="G139" i="17"/>
  <c r="C139" i="17"/>
  <c r="G138" i="17"/>
  <c r="C138" i="17"/>
  <c r="C137" i="17"/>
  <c r="G137" i="17" s="1"/>
  <c r="C136" i="17"/>
  <c r="G135" i="17"/>
  <c r="C135" i="17"/>
  <c r="G134" i="17"/>
  <c r="C134" i="17"/>
  <c r="C133" i="17"/>
  <c r="G133" i="17" s="1"/>
  <c r="C132" i="17"/>
  <c r="G131" i="17"/>
  <c r="C131" i="17"/>
  <c r="G130" i="17"/>
  <c r="C130" i="17"/>
  <c r="C129" i="17"/>
  <c r="G129" i="17" s="1"/>
  <c r="C128" i="17"/>
  <c r="G127" i="17"/>
  <c r="C127" i="17"/>
  <c r="G126" i="17"/>
  <c r="C126" i="17"/>
  <c r="C125" i="17"/>
  <c r="G125" i="17" s="1"/>
  <c r="C124" i="17"/>
  <c r="G123" i="17"/>
  <c r="C123" i="17"/>
  <c r="G122" i="17"/>
  <c r="C122" i="17"/>
  <c r="C121" i="17"/>
  <c r="G121" i="17" s="1"/>
  <c r="C120" i="17"/>
  <c r="G119" i="17"/>
  <c r="C119" i="17"/>
  <c r="G118" i="17"/>
  <c r="C118" i="17"/>
  <c r="C117" i="17"/>
  <c r="G117" i="17" s="1"/>
  <c r="C116" i="17"/>
  <c r="G115" i="17"/>
  <c r="C115" i="17"/>
  <c r="G114" i="17"/>
  <c r="C114" i="17"/>
  <c r="C113" i="17"/>
  <c r="G113" i="17" s="1"/>
  <c r="C112" i="17"/>
  <c r="G111" i="17"/>
  <c r="C111" i="17"/>
  <c r="G110" i="17"/>
  <c r="C110" i="17"/>
  <c r="C109" i="17"/>
  <c r="G109" i="17" s="1"/>
  <c r="C108" i="17"/>
  <c r="G107" i="17"/>
  <c r="C107" i="17"/>
  <c r="G106" i="17"/>
  <c r="C106" i="17"/>
  <c r="C105" i="17"/>
  <c r="G105" i="17" s="1"/>
  <c r="C104" i="17"/>
  <c r="G103" i="17"/>
  <c r="C103" i="17"/>
  <c r="G102" i="17"/>
  <c r="C102" i="17"/>
  <c r="C101" i="17"/>
  <c r="G101" i="17" s="1"/>
  <c r="C100" i="17"/>
  <c r="G99" i="17"/>
  <c r="C99" i="17"/>
  <c r="G98" i="17"/>
  <c r="C98" i="17"/>
  <c r="C97" i="17"/>
  <c r="G97" i="17" s="1"/>
  <c r="C96" i="17"/>
  <c r="G95" i="17"/>
  <c r="C95" i="17"/>
  <c r="G94" i="17"/>
  <c r="C94" i="17"/>
  <c r="C93" i="17"/>
  <c r="G93" i="17" s="1"/>
  <c r="C92" i="17"/>
  <c r="G91" i="17"/>
  <c r="C91" i="17"/>
  <c r="G90" i="17"/>
  <c r="C90" i="17"/>
  <c r="C89" i="17"/>
  <c r="G89" i="17" s="1"/>
  <c r="C88" i="17"/>
  <c r="G87" i="17"/>
  <c r="C87" i="17"/>
  <c r="G86" i="17"/>
  <c r="C86" i="17"/>
  <c r="C85" i="17"/>
  <c r="G85" i="17" s="1"/>
  <c r="C84" i="17"/>
  <c r="G83" i="17"/>
  <c r="C83" i="17"/>
  <c r="G82" i="17"/>
  <c r="C82" i="17"/>
  <c r="C81" i="17"/>
  <c r="G81" i="17" s="1"/>
  <c r="C80" i="17"/>
  <c r="G79" i="17"/>
  <c r="C79" i="17"/>
  <c r="G78" i="17"/>
  <c r="C78" i="17"/>
  <c r="C77" i="17"/>
  <c r="G77" i="17" s="1"/>
  <c r="C76" i="17"/>
  <c r="G75" i="17"/>
  <c r="C75" i="17"/>
  <c r="G74" i="17"/>
  <c r="C74" i="17"/>
  <c r="C73" i="17"/>
  <c r="G73" i="17" s="1"/>
  <c r="C72" i="17"/>
  <c r="G71" i="17"/>
  <c r="C71" i="17"/>
  <c r="G70" i="17"/>
  <c r="C70" i="17"/>
  <c r="C69" i="17"/>
  <c r="G69" i="17" s="1"/>
  <c r="C68" i="17"/>
  <c r="G67" i="17"/>
  <c r="C67" i="17"/>
  <c r="G66" i="17"/>
  <c r="C66" i="17"/>
  <c r="C65" i="17"/>
  <c r="G65" i="17" s="1"/>
  <c r="C64" i="17"/>
  <c r="G63" i="17"/>
  <c r="C63" i="17"/>
  <c r="G62" i="17"/>
  <c r="C62" i="17"/>
  <c r="C61" i="17"/>
  <c r="G61" i="17" s="1"/>
  <c r="C60" i="17"/>
  <c r="G59" i="17"/>
  <c r="C59" i="17"/>
  <c r="G58" i="17"/>
  <c r="C58" i="17"/>
  <c r="C57" i="17"/>
  <c r="G57" i="17" s="1"/>
  <c r="C56" i="17"/>
  <c r="G55" i="17"/>
  <c r="C55" i="17"/>
  <c r="G54" i="17"/>
  <c r="C54" i="17"/>
  <c r="C53" i="17"/>
  <c r="G53" i="17" s="1"/>
  <c r="C52" i="17"/>
  <c r="G51" i="17"/>
  <c r="C51" i="17"/>
  <c r="G50" i="17"/>
  <c r="C50" i="17"/>
  <c r="C49" i="17"/>
  <c r="G49" i="17" s="1"/>
  <c r="C48" i="17"/>
  <c r="G47" i="17"/>
  <c r="C47" i="17"/>
  <c r="G46" i="17"/>
  <c r="C46" i="17"/>
  <c r="C45" i="17"/>
  <c r="G45" i="17" s="1"/>
  <c r="C44" i="17"/>
  <c r="G43" i="17"/>
  <c r="C43" i="17"/>
  <c r="G42" i="17"/>
  <c r="C42" i="17"/>
  <c r="C41" i="17"/>
  <c r="G41" i="17" s="1"/>
  <c r="C40" i="17"/>
  <c r="G39" i="17"/>
  <c r="C39" i="17"/>
  <c r="G38" i="17"/>
  <c r="C38" i="17"/>
  <c r="C37" i="17"/>
  <c r="G37" i="17" s="1"/>
  <c r="C36" i="17"/>
  <c r="G35" i="17"/>
  <c r="C35" i="17"/>
  <c r="G34" i="17"/>
  <c r="C34" i="17"/>
  <c r="C33" i="17"/>
  <c r="G33" i="17" s="1"/>
  <c r="C32" i="17"/>
  <c r="G31" i="17"/>
  <c r="C31" i="17"/>
  <c r="G30" i="17"/>
  <c r="C30" i="17"/>
  <c r="C29" i="17"/>
  <c r="G29" i="17" s="1"/>
  <c r="C28" i="17"/>
  <c r="G27" i="17"/>
  <c r="C27" i="17"/>
  <c r="G26" i="17"/>
  <c r="C26" i="17"/>
  <c r="C25" i="17"/>
  <c r="G25" i="17" s="1"/>
  <c r="C24" i="17"/>
  <c r="G23" i="17"/>
  <c r="C23" i="17"/>
  <c r="G22" i="17"/>
  <c r="C22" i="17"/>
  <c r="C21" i="17"/>
  <c r="G21" i="17" s="1"/>
  <c r="C20" i="17"/>
  <c r="G19" i="17"/>
  <c r="C19" i="17"/>
  <c r="G18" i="17"/>
  <c r="C18" i="17"/>
  <c r="C17" i="17"/>
  <c r="G17" i="17" s="1"/>
  <c r="C16" i="17"/>
  <c r="G15" i="17"/>
  <c r="C15" i="17"/>
  <c r="G14" i="17"/>
  <c r="C14" i="17"/>
  <c r="G13" i="17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688" i="16"/>
  <c r="F689" i="16"/>
  <c r="F690" i="16"/>
  <c r="F691" i="16"/>
  <c r="F692" i="16"/>
  <c r="F693" i="16"/>
  <c r="F694" i="16"/>
  <c r="F695" i="16"/>
  <c r="F696" i="16"/>
  <c r="F697" i="16"/>
  <c r="F698" i="16"/>
  <c r="F699" i="16"/>
  <c r="F700" i="16"/>
  <c r="F701" i="16"/>
  <c r="F702" i="16"/>
  <c r="F703" i="16"/>
  <c r="F704" i="16"/>
  <c r="F705" i="16"/>
  <c r="F706" i="16"/>
  <c r="F707" i="16"/>
  <c r="F708" i="16"/>
  <c r="F709" i="16"/>
  <c r="F710" i="16"/>
  <c r="F711" i="16"/>
  <c r="F712" i="16"/>
  <c r="F713" i="16"/>
  <c r="F714" i="16"/>
  <c r="F715" i="16"/>
  <c r="F716" i="16"/>
  <c r="F717" i="16"/>
  <c r="F718" i="16"/>
  <c r="F719" i="16"/>
  <c r="F720" i="16"/>
  <c r="F721" i="16"/>
  <c r="F722" i="16"/>
  <c r="F723" i="16"/>
  <c r="F724" i="16"/>
  <c r="F725" i="16"/>
  <c r="F726" i="16"/>
  <c r="F727" i="16"/>
  <c r="F728" i="16"/>
  <c r="F729" i="16"/>
  <c r="F730" i="16"/>
  <c r="F731" i="16"/>
  <c r="F732" i="16"/>
  <c r="F733" i="16"/>
  <c r="F734" i="16"/>
  <c r="F735" i="16"/>
  <c r="F736" i="16"/>
  <c r="F737" i="16"/>
  <c r="F738" i="16"/>
  <c r="F739" i="16"/>
  <c r="F740" i="16"/>
  <c r="F741" i="16"/>
  <c r="F742" i="16"/>
  <c r="F743" i="16"/>
  <c r="F744" i="16"/>
  <c r="F745" i="16"/>
  <c r="F746" i="16"/>
  <c r="F747" i="16"/>
  <c r="F748" i="16"/>
  <c r="F749" i="16"/>
  <c r="F750" i="16"/>
  <c r="F751" i="16"/>
  <c r="F752" i="16"/>
  <c r="F753" i="16"/>
  <c r="F754" i="16"/>
  <c r="F755" i="16"/>
  <c r="F756" i="16"/>
  <c r="F757" i="16"/>
  <c r="F758" i="16"/>
  <c r="F759" i="16"/>
  <c r="F760" i="16"/>
  <c r="F761" i="16"/>
  <c r="F762" i="16"/>
  <c r="F763" i="16"/>
  <c r="F764" i="16"/>
  <c r="F765" i="16"/>
  <c r="F766" i="16"/>
  <c r="F767" i="16"/>
  <c r="F768" i="16"/>
  <c r="F769" i="16"/>
  <c r="F770" i="16"/>
  <c r="F771" i="16"/>
  <c r="F772" i="16"/>
  <c r="F773" i="16"/>
  <c r="F774" i="16"/>
  <c r="F775" i="16"/>
  <c r="F776" i="16"/>
  <c r="F777" i="16"/>
  <c r="F778" i="16"/>
  <c r="F779" i="16"/>
  <c r="F780" i="16"/>
  <c r="F781" i="16"/>
  <c r="F782" i="16"/>
  <c r="F783" i="16"/>
  <c r="F784" i="16"/>
  <c r="F785" i="16"/>
  <c r="F786" i="16"/>
  <c r="F787" i="16"/>
  <c r="F788" i="16"/>
  <c r="F789" i="16"/>
  <c r="F790" i="16"/>
  <c r="F791" i="16"/>
  <c r="F792" i="16"/>
  <c r="F793" i="16"/>
  <c r="F794" i="16"/>
  <c r="F795" i="16"/>
  <c r="F796" i="16"/>
  <c r="F797" i="16"/>
  <c r="F798" i="16"/>
  <c r="F799" i="16"/>
  <c r="F800" i="16"/>
  <c r="F801" i="16"/>
  <c r="F802" i="16"/>
  <c r="F803" i="16"/>
  <c r="F804" i="16"/>
  <c r="F805" i="16"/>
  <c r="F806" i="16"/>
  <c r="F807" i="16"/>
  <c r="F808" i="16"/>
  <c r="F809" i="16"/>
  <c r="F810" i="16"/>
  <c r="F811" i="16"/>
  <c r="F812" i="16"/>
  <c r="F813" i="16"/>
  <c r="F814" i="16"/>
  <c r="F815" i="16"/>
  <c r="F816" i="16"/>
  <c r="F817" i="16"/>
  <c r="F818" i="16"/>
  <c r="F819" i="16"/>
  <c r="F820" i="16"/>
  <c r="F821" i="16"/>
  <c r="F822" i="16"/>
  <c r="F823" i="16"/>
  <c r="F824" i="16"/>
  <c r="F825" i="16"/>
  <c r="F826" i="16"/>
  <c r="F827" i="16"/>
  <c r="F828" i="16"/>
  <c r="F829" i="16"/>
  <c r="F830" i="16"/>
  <c r="F831" i="16"/>
  <c r="F832" i="16"/>
  <c r="F833" i="16"/>
  <c r="F834" i="16"/>
  <c r="F835" i="16"/>
  <c r="F836" i="16"/>
  <c r="F837" i="16"/>
  <c r="F838" i="16"/>
  <c r="F839" i="16"/>
  <c r="F840" i="16"/>
  <c r="F841" i="16"/>
  <c r="F842" i="16"/>
  <c r="F843" i="16"/>
  <c r="F844" i="16"/>
  <c r="F845" i="16"/>
  <c r="F846" i="16"/>
  <c r="F847" i="16"/>
  <c r="F848" i="16"/>
  <c r="F849" i="16"/>
  <c r="F850" i="16"/>
  <c r="F851" i="16"/>
  <c r="F852" i="16"/>
  <c r="F853" i="16"/>
  <c r="F854" i="16"/>
  <c r="F855" i="16"/>
  <c r="F856" i="16"/>
  <c r="F857" i="16"/>
  <c r="F858" i="16"/>
  <c r="F859" i="16"/>
  <c r="F860" i="16"/>
  <c r="F861" i="16"/>
  <c r="F862" i="16"/>
  <c r="F863" i="16"/>
  <c r="F864" i="16"/>
  <c r="F865" i="16"/>
  <c r="F866" i="16"/>
  <c r="F867" i="16"/>
  <c r="F868" i="16"/>
  <c r="F869" i="16"/>
  <c r="F870" i="16"/>
  <c r="F871" i="16"/>
  <c r="F872" i="16"/>
  <c r="F873" i="16"/>
  <c r="F874" i="16"/>
  <c r="F875" i="16"/>
  <c r="F876" i="16"/>
  <c r="F877" i="16"/>
  <c r="F878" i="16"/>
  <c r="F879" i="16"/>
  <c r="F880" i="16"/>
  <c r="F881" i="16"/>
  <c r="F882" i="16"/>
  <c r="F883" i="16"/>
  <c r="F884" i="16"/>
  <c r="F885" i="16"/>
  <c r="F886" i="16"/>
  <c r="F887" i="16"/>
  <c r="F888" i="16"/>
  <c r="F889" i="16"/>
  <c r="F890" i="16"/>
  <c r="F891" i="16"/>
  <c r="F892" i="16"/>
  <c r="F893" i="16"/>
  <c r="F894" i="16"/>
  <c r="F895" i="16"/>
  <c r="F896" i="16"/>
  <c r="F897" i="16"/>
  <c r="F898" i="16"/>
  <c r="F899" i="16"/>
  <c r="F900" i="16"/>
  <c r="F901" i="16"/>
  <c r="F902" i="16"/>
  <c r="F903" i="16"/>
  <c r="F904" i="16"/>
  <c r="F905" i="16"/>
  <c r="F906" i="16"/>
  <c r="F907" i="16"/>
  <c r="F908" i="16"/>
  <c r="F909" i="16"/>
  <c r="F910" i="16"/>
  <c r="F911" i="16"/>
  <c r="F912" i="16"/>
  <c r="F913" i="16"/>
  <c r="F914" i="16"/>
  <c r="F915" i="16"/>
  <c r="F916" i="16"/>
  <c r="F917" i="16"/>
  <c r="F918" i="16"/>
  <c r="F919" i="16"/>
  <c r="F920" i="16"/>
  <c r="F921" i="16"/>
  <c r="F922" i="16"/>
  <c r="F923" i="16"/>
  <c r="F924" i="16"/>
  <c r="F925" i="16"/>
  <c r="F926" i="16"/>
  <c r="F927" i="16"/>
  <c r="F928" i="16"/>
  <c r="F929" i="16"/>
  <c r="F930" i="16"/>
  <c r="F931" i="16"/>
  <c r="F932" i="16"/>
  <c r="F933" i="16"/>
  <c r="F934" i="16"/>
  <c r="F935" i="16"/>
  <c r="F936" i="16"/>
  <c r="F937" i="16"/>
  <c r="F938" i="16"/>
  <c r="F939" i="16"/>
  <c r="F940" i="16"/>
  <c r="F941" i="16"/>
  <c r="F942" i="16"/>
  <c r="F943" i="16"/>
  <c r="F944" i="16"/>
  <c r="F945" i="16"/>
  <c r="F946" i="16"/>
  <c r="F947" i="16"/>
  <c r="F948" i="16"/>
  <c r="F949" i="16"/>
  <c r="F950" i="16"/>
  <c r="F951" i="16"/>
  <c r="F952" i="16"/>
  <c r="F953" i="16"/>
  <c r="F954" i="16"/>
  <c r="F955" i="16"/>
  <c r="F956" i="16"/>
  <c r="F957" i="16"/>
  <c r="F958" i="16"/>
  <c r="F959" i="16"/>
  <c r="F960" i="16"/>
  <c r="F961" i="16"/>
  <c r="F962" i="16"/>
  <c r="F963" i="16"/>
  <c r="F964" i="16"/>
  <c r="F965" i="16"/>
  <c r="F966" i="16"/>
  <c r="F967" i="16"/>
  <c r="F968" i="16"/>
  <c r="F969" i="16"/>
  <c r="F970" i="16"/>
  <c r="F971" i="16"/>
  <c r="F972" i="16"/>
  <c r="F973" i="16"/>
  <c r="F974" i="16"/>
  <c r="F975" i="16"/>
  <c r="F976" i="16"/>
  <c r="F977" i="16"/>
  <c r="F978" i="16"/>
  <c r="F979" i="16"/>
  <c r="F980" i="16"/>
  <c r="F981" i="16"/>
  <c r="F982" i="16"/>
  <c r="F983" i="16"/>
  <c r="F13" i="16"/>
  <c r="C983" i="16"/>
  <c r="C982" i="16"/>
  <c r="G981" i="16"/>
  <c r="C981" i="16"/>
  <c r="G980" i="16"/>
  <c r="C980" i="16"/>
  <c r="C979" i="16"/>
  <c r="C978" i="16"/>
  <c r="G977" i="16"/>
  <c r="C977" i="16"/>
  <c r="G976" i="16"/>
  <c r="C976" i="16"/>
  <c r="C975" i="16"/>
  <c r="C974" i="16"/>
  <c r="G973" i="16"/>
  <c r="C973" i="16"/>
  <c r="G972" i="16"/>
  <c r="C972" i="16"/>
  <c r="C971" i="16"/>
  <c r="G971" i="16" s="1"/>
  <c r="C970" i="16"/>
  <c r="G969" i="16"/>
  <c r="C969" i="16"/>
  <c r="G968" i="16"/>
  <c r="C968" i="16"/>
  <c r="C967" i="16"/>
  <c r="G966" i="16"/>
  <c r="C966" i="16"/>
  <c r="G965" i="16"/>
  <c r="C965" i="16"/>
  <c r="C964" i="16"/>
  <c r="C963" i="16"/>
  <c r="G963" i="16" s="1"/>
  <c r="C962" i="16"/>
  <c r="G961" i="16"/>
  <c r="C961" i="16"/>
  <c r="C960" i="16"/>
  <c r="G960" i="16" s="1"/>
  <c r="C959" i="16"/>
  <c r="C958" i="16"/>
  <c r="G957" i="16"/>
  <c r="C957" i="16"/>
  <c r="C956" i="16"/>
  <c r="C955" i="16"/>
  <c r="G955" i="16" s="1"/>
  <c r="C954" i="16"/>
  <c r="G953" i="16"/>
  <c r="C953" i="16"/>
  <c r="C952" i="16"/>
  <c r="G952" i="16" s="1"/>
  <c r="C951" i="16"/>
  <c r="C950" i="16"/>
  <c r="G949" i="16"/>
  <c r="C949" i="16"/>
  <c r="C948" i="16"/>
  <c r="C947" i="16"/>
  <c r="C946" i="16"/>
  <c r="G945" i="16"/>
  <c r="C945" i="16"/>
  <c r="G944" i="16"/>
  <c r="C944" i="16"/>
  <c r="C943" i="16"/>
  <c r="C942" i="16"/>
  <c r="G941" i="16"/>
  <c r="C941" i="16"/>
  <c r="G940" i="16"/>
  <c r="C940" i="16"/>
  <c r="C939" i="16"/>
  <c r="G939" i="16" s="1"/>
  <c r="C938" i="16"/>
  <c r="G937" i="16"/>
  <c r="C937" i="16"/>
  <c r="C936" i="16"/>
  <c r="C935" i="16"/>
  <c r="G934" i="16"/>
  <c r="C934" i="16"/>
  <c r="G933" i="16"/>
  <c r="C933" i="16"/>
  <c r="C932" i="16"/>
  <c r="C931" i="16"/>
  <c r="G931" i="16" s="1"/>
  <c r="C930" i="16"/>
  <c r="G929" i="16"/>
  <c r="C929" i="16"/>
  <c r="C928" i="16"/>
  <c r="G928" i="16" s="1"/>
  <c r="C927" i="16"/>
  <c r="C926" i="16"/>
  <c r="G925" i="16"/>
  <c r="C925" i="16"/>
  <c r="G924" i="16"/>
  <c r="C924" i="16"/>
  <c r="C923" i="16"/>
  <c r="G923" i="16" s="1"/>
  <c r="C922" i="16"/>
  <c r="G921" i="16"/>
  <c r="C921" i="16"/>
  <c r="C920" i="16"/>
  <c r="C919" i="16"/>
  <c r="G918" i="16"/>
  <c r="C918" i="16"/>
  <c r="G917" i="16"/>
  <c r="C917" i="16"/>
  <c r="C916" i="16"/>
  <c r="C915" i="16"/>
  <c r="C914" i="16"/>
  <c r="G913" i="16"/>
  <c r="C913" i="16"/>
  <c r="G912" i="16"/>
  <c r="C912" i="16"/>
  <c r="C911" i="16"/>
  <c r="G910" i="16"/>
  <c r="C910" i="16"/>
  <c r="G909" i="16"/>
  <c r="C909" i="16"/>
  <c r="G908" i="16"/>
  <c r="C908" i="16"/>
  <c r="C907" i="16"/>
  <c r="G907" i="16" s="1"/>
  <c r="C906" i="16"/>
  <c r="G905" i="16"/>
  <c r="C905" i="16"/>
  <c r="C904" i="16"/>
  <c r="C903" i="16"/>
  <c r="G902" i="16"/>
  <c r="C902" i="16"/>
  <c r="G901" i="16"/>
  <c r="C901" i="16"/>
  <c r="C900" i="16"/>
  <c r="C899" i="16"/>
  <c r="G899" i="16" s="1"/>
  <c r="C898" i="16"/>
  <c r="G897" i="16"/>
  <c r="C897" i="16"/>
  <c r="C896" i="16"/>
  <c r="G896" i="16" s="1"/>
  <c r="C895" i="16"/>
  <c r="C894" i="16"/>
  <c r="G893" i="16"/>
  <c r="C893" i="16"/>
  <c r="G892" i="16"/>
  <c r="C892" i="16"/>
  <c r="C891" i="16"/>
  <c r="G891" i="16" s="1"/>
  <c r="C890" i="16"/>
  <c r="G889" i="16"/>
  <c r="C889" i="16"/>
  <c r="G888" i="16"/>
  <c r="C888" i="16"/>
  <c r="C887" i="16"/>
  <c r="G886" i="16"/>
  <c r="C886" i="16"/>
  <c r="G885" i="16"/>
  <c r="C885" i="16"/>
  <c r="G884" i="16"/>
  <c r="C884" i="16"/>
  <c r="C883" i="16"/>
  <c r="C882" i="16"/>
  <c r="G881" i="16"/>
  <c r="C881" i="16"/>
  <c r="G880" i="16"/>
  <c r="C880" i="16"/>
  <c r="C879" i="16"/>
  <c r="G878" i="16"/>
  <c r="C878" i="16"/>
  <c r="G877" i="16"/>
  <c r="C877" i="16"/>
  <c r="G876" i="16"/>
  <c r="C876" i="16"/>
  <c r="C875" i="16"/>
  <c r="G875" i="16" s="1"/>
  <c r="C874" i="16"/>
  <c r="G873" i="16"/>
  <c r="C873" i="16"/>
  <c r="G872" i="16"/>
  <c r="C872" i="16"/>
  <c r="C871" i="16"/>
  <c r="G870" i="16"/>
  <c r="C870" i="16"/>
  <c r="G869" i="16"/>
  <c r="C869" i="16"/>
  <c r="C868" i="16"/>
  <c r="C867" i="16"/>
  <c r="G867" i="16" s="1"/>
  <c r="C866" i="16"/>
  <c r="G865" i="16"/>
  <c r="C865" i="16"/>
  <c r="C864" i="16"/>
  <c r="G864" i="16" s="1"/>
  <c r="C863" i="16"/>
  <c r="C862" i="16"/>
  <c r="G861" i="16"/>
  <c r="C861" i="16"/>
  <c r="C860" i="16"/>
  <c r="C859" i="16"/>
  <c r="G859" i="16" s="1"/>
  <c r="C858" i="16"/>
  <c r="G857" i="16"/>
  <c r="C857" i="16"/>
  <c r="G856" i="16"/>
  <c r="C856" i="16"/>
  <c r="C855" i="16"/>
  <c r="C854" i="16"/>
  <c r="G853" i="16"/>
  <c r="C853" i="16"/>
  <c r="G852" i="16"/>
  <c r="C852" i="16"/>
  <c r="C851" i="16"/>
  <c r="C850" i="16"/>
  <c r="G849" i="16"/>
  <c r="C849" i="16"/>
  <c r="G848" i="16"/>
  <c r="C848" i="16"/>
  <c r="C847" i="16"/>
  <c r="C846" i="16"/>
  <c r="G845" i="16"/>
  <c r="C845" i="16"/>
  <c r="G844" i="16"/>
  <c r="C844" i="16"/>
  <c r="C843" i="16"/>
  <c r="G843" i="16" s="1"/>
  <c r="C842" i="16"/>
  <c r="G841" i="16"/>
  <c r="C841" i="16"/>
  <c r="G840" i="16"/>
  <c r="C840" i="16"/>
  <c r="C839" i="16"/>
  <c r="G838" i="16"/>
  <c r="C838" i="16"/>
  <c r="G837" i="16"/>
  <c r="C837" i="16"/>
  <c r="C836" i="16"/>
  <c r="C835" i="16"/>
  <c r="G835" i="16" s="1"/>
  <c r="C834" i="16"/>
  <c r="G833" i="16"/>
  <c r="C833" i="16"/>
  <c r="C832" i="16"/>
  <c r="G832" i="16" s="1"/>
  <c r="C831" i="16"/>
  <c r="C830" i="16"/>
  <c r="G829" i="16"/>
  <c r="C829" i="16"/>
  <c r="C828" i="16"/>
  <c r="C827" i="16"/>
  <c r="G827" i="16" s="1"/>
  <c r="C826" i="16"/>
  <c r="G825" i="16"/>
  <c r="C825" i="16"/>
  <c r="C824" i="16"/>
  <c r="G824" i="16" s="1"/>
  <c r="C823" i="16"/>
  <c r="C822" i="16"/>
  <c r="G821" i="16"/>
  <c r="C821" i="16"/>
  <c r="C820" i="16"/>
  <c r="C819" i="16"/>
  <c r="C818" i="16"/>
  <c r="G817" i="16"/>
  <c r="C817" i="16"/>
  <c r="G816" i="16"/>
  <c r="C816" i="16"/>
  <c r="C815" i="16"/>
  <c r="G814" i="16"/>
  <c r="C814" i="16"/>
  <c r="C813" i="16"/>
  <c r="C812" i="16"/>
  <c r="G811" i="16"/>
  <c r="C811" i="16"/>
  <c r="G810" i="16"/>
  <c r="C810" i="16"/>
  <c r="C809" i="16"/>
  <c r="C808" i="16"/>
  <c r="G808" i="16" s="1"/>
  <c r="C807" i="16"/>
  <c r="G806" i="16"/>
  <c r="C806" i="16"/>
  <c r="C805" i="16"/>
  <c r="G805" i="16" s="1"/>
  <c r="C804" i="16"/>
  <c r="C803" i="16"/>
  <c r="G802" i="16"/>
  <c r="C802" i="16"/>
  <c r="C801" i="16"/>
  <c r="C800" i="16"/>
  <c r="G800" i="16" s="1"/>
  <c r="C799" i="16"/>
  <c r="G798" i="16"/>
  <c r="C798" i="16"/>
  <c r="G797" i="16"/>
  <c r="C797" i="16"/>
  <c r="C796" i="16"/>
  <c r="C795" i="16"/>
  <c r="G794" i="16"/>
  <c r="C794" i="16"/>
  <c r="G793" i="16"/>
  <c r="C793" i="16"/>
  <c r="C792" i="16"/>
  <c r="G792" i="16" s="1"/>
  <c r="C791" i="16"/>
  <c r="G790" i="16"/>
  <c r="C790" i="16"/>
  <c r="G789" i="16"/>
  <c r="C789" i="16"/>
  <c r="C788" i="16"/>
  <c r="G787" i="16"/>
  <c r="C787" i="16"/>
  <c r="G786" i="16"/>
  <c r="C786" i="16"/>
  <c r="G785" i="16"/>
  <c r="C785" i="16"/>
  <c r="C784" i="16"/>
  <c r="G784" i="16" s="1"/>
  <c r="C783" i="16"/>
  <c r="G782" i="16"/>
  <c r="C782" i="16"/>
  <c r="C781" i="16"/>
  <c r="C780" i="16"/>
  <c r="G779" i="16"/>
  <c r="C779" i="16"/>
  <c r="G778" i="16"/>
  <c r="C778" i="16"/>
  <c r="C777" i="16"/>
  <c r="C776" i="16"/>
  <c r="G776" i="16" s="1"/>
  <c r="C775" i="16"/>
  <c r="G774" i="16"/>
  <c r="C774" i="16"/>
  <c r="C773" i="16"/>
  <c r="G773" i="16" s="1"/>
  <c r="C772" i="16"/>
  <c r="C771" i="16"/>
  <c r="G770" i="16"/>
  <c r="C770" i="16"/>
  <c r="C769" i="16"/>
  <c r="C768" i="16"/>
  <c r="G768" i="16" s="1"/>
  <c r="C767" i="16"/>
  <c r="G766" i="16"/>
  <c r="C766" i="16"/>
  <c r="G765" i="16"/>
  <c r="C765" i="16"/>
  <c r="C764" i="16"/>
  <c r="C763" i="16"/>
  <c r="G762" i="16"/>
  <c r="C762" i="16"/>
  <c r="G761" i="16"/>
  <c r="C761" i="16"/>
  <c r="C760" i="16"/>
  <c r="G760" i="16" s="1"/>
  <c r="C759" i="16"/>
  <c r="G758" i="16"/>
  <c r="C758" i="16"/>
  <c r="G757" i="16"/>
  <c r="C757" i="16"/>
  <c r="C756" i="16"/>
  <c r="G755" i="16"/>
  <c r="C755" i="16"/>
  <c r="G754" i="16"/>
  <c r="C754" i="16"/>
  <c r="G753" i="16"/>
  <c r="C753" i="16"/>
  <c r="C752" i="16"/>
  <c r="G752" i="16" s="1"/>
  <c r="C751" i="16"/>
  <c r="G750" i="16"/>
  <c r="C750" i="16"/>
  <c r="C749" i="16"/>
  <c r="C748" i="16"/>
  <c r="G747" i="16"/>
  <c r="C747" i="16"/>
  <c r="G746" i="16"/>
  <c r="C746" i="16"/>
  <c r="C745" i="16"/>
  <c r="C744" i="16"/>
  <c r="G744" i="16" s="1"/>
  <c r="C743" i="16"/>
  <c r="G742" i="16"/>
  <c r="C742" i="16"/>
  <c r="C741" i="16"/>
  <c r="G741" i="16" s="1"/>
  <c r="C740" i="16"/>
  <c r="C739" i="16"/>
  <c r="G738" i="16"/>
  <c r="C738" i="16"/>
  <c r="C737" i="16"/>
  <c r="C736" i="16"/>
  <c r="G736" i="16" s="1"/>
  <c r="C735" i="16"/>
  <c r="G734" i="16"/>
  <c r="C734" i="16"/>
  <c r="G733" i="16"/>
  <c r="C733" i="16"/>
  <c r="C732" i="16"/>
  <c r="C731" i="16"/>
  <c r="G730" i="16"/>
  <c r="C730" i="16"/>
  <c r="G729" i="16"/>
  <c r="C729" i="16"/>
  <c r="C728" i="16"/>
  <c r="G728" i="16" s="1"/>
  <c r="C727" i="16"/>
  <c r="G726" i="16"/>
  <c r="C726" i="16"/>
  <c r="G725" i="16"/>
  <c r="C725" i="16"/>
  <c r="C724" i="16"/>
  <c r="G723" i="16"/>
  <c r="C723" i="16"/>
  <c r="G722" i="16"/>
  <c r="C722" i="16"/>
  <c r="G721" i="16"/>
  <c r="C721" i="16"/>
  <c r="C720" i="16"/>
  <c r="G720" i="16" s="1"/>
  <c r="C719" i="16"/>
  <c r="G718" i="16"/>
  <c r="C718" i="16"/>
  <c r="C717" i="16"/>
  <c r="C716" i="16"/>
  <c r="G715" i="16"/>
  <c r="C715" i="16"/>
  <c r="G714" i="16"/>
  <c r="C714" i="16"/>
  <c r="C713" i="16"/>
  <c r="C712" i="16"/>
  <c r="G712" i="16" s="1"/>
  <c r="C711" i="16"/>
  <c r="G710" i="16"/>
  <c r="C710" i="16"/>
  <c r="C709" i="16"/>
  <c r="G709" i="16" s="1"/>
  <c r="C708" i="16"/>
  <c r="C707" i="16"/>
  <c r="G706" i="16"/>
  <c r="C706" i="16"/>
  <c r="C705" i="16"/>
  <c r="C704" i="16"/>
  <c r="G704" i="16" s="1"/>
  <c r="C703" i="16"/>
  <c r="G702" i="16"/>
  <c r="C702" i="16"/>
  <c r="G701" i="16"/>
  <c r="C701" i="16"/>
  <c r="C700" i="16"/>
  <c r="C699" i="16"/>
  <c r="G698" i="16"/>
  <c r="C698" i="16"/>
  <c r="G697" i="16"/>
  <c r="C697" i="16"/>
  <c r="C696" i="16"/>
  <c r="G696" i="16" s="1"/>
  <c r="C695" i="16"/>
  <c r="G694" i="16"/>
  <c r="C694" i="16"/>
  <c r="G693" i="16"/>
  <c r="C693" i="16"/>
  <c r="C692" i="16"/>
  <c r="G691" i="16"/>
  <c r="C691" i="16"/>
  <c r="G690" i="16"/>
  <c r="C690" i="16"/>
  <c r="G689" i="16"/>
  <c r="C689" i="16"/>
  <c r="C688" i="16"/>
  <c r="G688" i="16" s="1"/>
  <c r="C687" i="16"/>
  <c r="G686" i="16"/>
  <c r="C686" i="16"/>
  <c r="C685" i="16"/>
  <c r="C684" i="16"/>
  <c r="G683" i="16"/>
  <c r="C683" i="16"/>
  <c r="G682" i="16"/>
  <c r="C682" i="16"/>
  <c r="C681" i="16"/>
  <c r="C680" i="16"/>
  <c r="G680" i="16" s="1"/>
  <c r="C679" i="16"/>
  <c r="G678" i="16"/>
  <c r="C678" i="16"/>
  <c r="C677" i="16"/>
  <c r="G677" i="16" s="1"/>
  <c r="C676" i="16"/>
  <c r="C675" i="16"/>
  <c r="G674" i="16"/>
  <c r="C674" i="16"/>
  <c r="C673" i="16"/>
  <c r="C672" i="16"/>
  <c r="G672" i="16" s="1"/>
  <c r="C671" i="16"/>
  <c r="G670" i="16"/>
  <c r="C670" i="16"/>
  <c r="G669" i="16"/>
  <c r="C669" i="16"/>
  <c r="C668" i="16"/>
  <c r="C667" i="16"/>
  <c r="G666" i="16"/>
  <c r="C666" i="16"/>
  <c r="G665" i="16"/>
  <c r="C665" i="16"/>
  <c r="C664" i="16"/>
  <c r="G664" i="16" s="1"/>
  <c r="C663" i="16"/>
  <c r="G662" i="16"/>
  <c r="C662" i="16"/>
  <c r="G661" i="16"/>
  <c r="C661" i="16"/>
  <c r="C660" i="16"/>
  <c r="G659" i="16"/>
  <c r="C659" i="16"/>
  <c r="G658" i="16"/>
  <c r="C658" i="16"/>
  <c r="G657" i="16"/>
  <c r="C657" i="16"/>
  <c r="C656" i="16"/>
  <c r="G656" i="16" s="1"/>
  <c r="C655" i="16"/>
  <c r="G654" i="16"/>
  <c r="C654" i="16"/>
  <c r="C653" i="16"/>
  <c r="C652" i="16"/>
  <c r="G651" i="16"/>
  <c r="C651" i="16"/>
  <c r="G650" i="16"/>
  <c r="C650" i="16"/>
  <c r="C649" i="16"/>
  <c r="C648" i="16"/>
  <c r="G648" i="16" s="1"/>
  <c r="C647" i="16"/>
  <c r="G646" i="16"/>
  <c r="C646" i="16"/>
  <c r="C645" i="16"/>
  <c r="G645" i="16" s="1"/>
  <c r="C644" i="16"/>
  <c r="C643" i="16"/>
  <c r="G642" i="16"/>
  <c r="C642" i="16"/>
  <c r="C641" i="16"/>
  <c r="C640" i="16"/>
  <c r="G640" i="16" s="1"/>
  <c r="C639" i="16"/>
  <c r="G638" i="16"/>
  <c r="C638" i="16"/>
  <c r="G637" i="16"/>
  <c r="C637" i="16"/>
  <c r="C636" i="16"/>
  <c r="C635" i="16"/>
  <c r="G634" i="16"/>
  <c r="C634" i="16"/>
  <c r="G633" i="16"/>
  <c r="C633" i="16"/>
  <c r="C632" i="16"/>
  <c r="G632" i="16" s="1"/>
  <c r="C631" i="16"/>
  <c r="G630" i="16"/>
  <c r="C630" i="16"/>
  <c r="G629" i="16"/>
  <c r="C629" i="16"/>
  <c r="C628" i="16"/>
  <c r="G627" i="16"/>
  <c r="C627" i="16"/>
  <c r="G626" i="16"/>
  <c r="C626" i="16"/>
  <c r="G625" i="16"/>
  <c r="C625" i="16"/>
  <c r="C624" i="16"/>
  <c r="G624" i="16" s="1"/>
  <c r="C623" i="16"/>
  <c r="G622" i="16"/>
  <c r="C622" i="16"/>
  <c r="C621" i="16"/>
  <c r="C620" i="16"/>
  <c r="G619" i="16"/>
  <c r="C619" i="16"/>
  <c r="G618" i="16"/>
  <c r="C618" i="16"/>
  <c r="C617" i="16"/>
  <c r="C616" i="16"/>
  <c r="G616" i="16" s="1"/>
  <c r="C615" i="16"/>
  <c r="G614" i="16"/>
  <c r="C614" i="16"/>
  <c r="C613" i="16"/>
  <c r="G613" i="16" s="1"/>
  <c r="C612" i="16"/>
  <c r="C611" i="16"/>
  <c r="G610" i="16"/>
  <c r="C610" i="16"/>
  <c r="C609" i="16"/>
  <c r="C608" i="16"/>
  <c r="G608" i="16" s="1"/>
  <c r="C607" i="16"/>
  <c r="G606" i="16"/>
  <c r="C606" i="16"/>
  <c r="G605" i="16"/>
  <c r="C605" i="16"/>
  <c r="C604" i="16"/>
  <c r="C603" i="16"/>
  <c r="C602" i="16"/>
  <c r="G602" i="16" s="1"/>
  <c r="C601" i="16"/>
  <c r="G600" i="16"/>
  <c r="C600" i="16"/>
  <c r="G599" i="16"/>
  <c r="C599" i="16"/>
  <c r="C598" i="16"/>
  <c r="G598" i="16" s="1"/>
  <c r="G597" i="16"/>
  <c r="C597" i="16"/>
  <c r="G596" i="16"/>
  <c r="C596" i="16"/>
  <c r="C595" i="16"/>
  <c r="G595" i="16" s="1"/>
  <c r="C594" i="16"/>
  <c r="G594" i="16" s="1"/>
  <c r="C593" i="16"/>
  <c r="G592" i="16"/>
  <c r="C592" i="16"/>
  <c r="G591" i="16"/>
  <c r="C591" i="16"/>
  <c r="C590" i="16"/>
  <c r="G590" i="16" s="1"/>
  <c r="G589" i="16"/>
  <c r="C589" i="16"/>
  <c r="G588" i="16"/>
  <c r="C588" i="16"/>
  <c r="C587" i="16"/>
  <c r="G587" i="16" s="1"/>
  <c r="C586" i="16"/>
  <c r="G586" i="16" s="1"/>
  <c r="C585" i="16"/>
  <c r="G584" i="16"/>
  <c r="C584" i="16"/>
  <c r="G583" i="16"/>
  <c r="C583" i="16"/>
  <c r="C582" i="16"/>
  <c r="G582" i="16" s="1"/>
  <c r="G581" i="16"/>
  <c r="C581" i="16"/>
  <c r="G580" i="16"/>
  <c r="C580" i="16"/>
  <c r="C579" i="16"/>
  <c r="G579" i="16" s="1"/>
  <c r="C578" i="16"/>
  <c r="G578" i="16" s="1"/>
  <c r="C577" i="16"/>
  <c r="G576" i="16"/>
  <c r="C576" i="16"/>
  <c r="G575" i="16"/>
  <c r="C575" i="16"/>
  <c r="C574" i="16"/>
  <c r="G574" i="16" s="1"/>
  <c r="G573" i="16"/>
  <c r="C573" i="16"/>
  <c r="G572" i="16"/>
  <c r="C572" i="16"/>
  <c r="C571" i="16"/>
  <c r="G571" i="16" s="1"/>
  <c r="C570" i="16"/>
  <c r="G570" i="16" s="1"/>
  <c r="C569" i="16"/>
  <c r="G568" i="16"/>
  <c r="C568" i="16"/>
  <c r="G567" i="16"/>
  <c r="C567" i="16"/>
  <c r="C566" i="16"/>
  <c r="G566" i="16" s="1"/>
  <c r="G565" i="16"/>
  <c r="C565" i="16"/>
  <c r="G564" i="16"/>
  <c r="C564" i="16"/>
  <c r="C563" i="16"/>
  <c r="G563" i="16" s="1"/>
  <c r="C562" i="16"/>
  <c r="G562" i="16" s="1"/>
  <c r="C561" i="16"/>
  <c r="G560" i="16"/>
  <c r="C560" i="16"/>
  <c r="G559" i="16"/>
  <c r="C559" i="16"/>
  <c r="C558" i="16"/>
  <c r="G558" i="16" s="1"/>
  <c r="G557" i="16"/>
  <c r="C557" i="16"/>
  <c r="G556" i="16"/>
  <c r="C556" i="16"/>
  <c r="C555" i="16"/>
  <c r="G555" i="16" s="1"/>
  <c r="C554" i="16"/>
  <c r="G554" i="16" s="1"/>
  <c r="C553" i="16"/>
  <c r="G552" i="16"/>
  <c r="C552" i="16"/>
  <c r="G551" i="16"/>
  <c r="C551" i="16"/>
  <c r="C550" i="16"/>
  <c r="G550" i="16" s="1"/>
  <c r="G549" i="16"/>
  <c r="C549" i="16"/>
  <c r="G548" i="16"/>
  <c r="C548" i="16"/>
  <c r="C547" i="16"/>
  <c r="G547" i="16" s="1"/>
  <c r="C546" i="16"/>
  <c r="G546" i="16" s="1"/>
  <c r="C545" i="16"/>
  <c r="G544" i="16"/>
  <c r="C544" i="16"/>
  <c r="G543" i="16"/>
  <c r="C543" i="16"/>
  <c r="C542" i="16"/>
  <c r="G542" i="16" s="1"/>
  <c r="G541" i="16"/>
  <c r="C541" i="16"/>
  <c r="G540" i="16"/>
  <c r="C540" i="16"/>
  <c r="C539" i="16"/>
  <c r="G539" i="16" s="1"/>
  <c r="C538" i="16"/>
  <c r="G538" i="16" s="1"/>
  <c r="C537" i="16"/>
  <c r="G536" i="16"/>
  <c r="C536" i="16"/>
  <c r="G535" i="16"/>
  <c r="C535" i="16"/>
  <c r="C534" i="16"/>
  <c r="G534" i="16" s="1"/>
  <c r="G533" i="16"/>
  <c r="C533" i="16"/>
  <c r="G532" i="16"/>
  <c r="C532" i="16"/>
  <c r="C531" i="16"/>
  <c r="G531" i="16" s="1"/>
  <c r="C530" i="16"/>
  <c r="G530" i="16" s="1"/>
  <c r="C529" i="16"/>
  <c r="G528" i="16"/>
  <c r="C528" i="16"/>
  <c r="G527" i="16"/>
  <c r="C527" i="16"/>
  <c r="C526" i="16"/>
  <c r="G526" i="16" s="1"/>
  <c r="G525" i="16"/>
  <c r="C525" i="16"/>
  <c r="G524" i="16"/>
  <c r="C524" i="16"/>
  <c r="C523" i="16"/>
  <c r="G523" i="16" s="1"/>
  <c r="C522" i="16"/>
  <c r="G522" i="16" s="1"/>
  <c r="C521" i="16"/>
  <c r="G520" i="16"/>
  <c r="C520" i="16"/>
  <c r="G519" i="16"/>
  <c r="C519" i="16"/>
  <c r="C518" i="16"/>
  <c r="G518" i="16" s="1"/>
  <c r="G517" i="16"/>
  <c r="C517" i="16"/>
  <c r="G516" i="16"/>
  <c r="C516" i="16"/>
  <c r="C515" i="16"/>
  <c r="G515" i="16" s="1"/>
  <c r="C514" i="16"/>
  <c r="G514" i="16" s="1"/>
  <c r="C513" i="16"/>
  <c r="G512" i="16"/>
  <c r="C512" i="16"/>
  <c r="G511" i="16"/>
  <c r="C511" i="16"/>
  <c r="C510" i="16"/>
  <c r="G510" i="16" s="1"/>
  <c r="G509" i="16"/>
  <c r="C509" i="16"/>
  <c r="G508" i="16"/>
  <c r="C508" i="16"/>
  <c r="C507" i="16"/>
  <c r="G507" i="16" s="1"/>
  <c r="C506" i="16"/>
  <c r="G506" i="16" s="1"/>
  <c r="C505" i="16"/>
  <c r="G504" i="16"/>
  <c r="C504" i="16"/>
  <c r="G503" i="16"/>
  <c r="C503" i="16"/>
  <c r="C502" i="16"/>
  <c r="G502" i="16" s="1"/>
  <c r="G501" i="16"/>
  <c r="C501" i="16"/>
  <c r="G500" i="16"/>
  <c r="C500" i="16"/>
  <c r="C499" i="16"/>
  <c r="G499" i="16" s="1"/>
  <c r="C498" i="16"/>
  <c r="G498" i="16" s="1"/>
  <c r="C497" i="16"/>
  <c r="G496" i="16"/>
  <c r="C496" i="16"/>
  <c r="G495" i="16"/>
  <c r="C495" i="16"/>
  <c r="C494" i="16"/>
  <c r="G494" i="16" s="1"/>
  <c r="G493" i="16"/>
  <c r="C493" i="16"/>
  <c r="G492" i="16"/>
  <c r="C492" i="16"/>
  <c r="C491" i="16"/>
  <c r="G491" i="16" s="1"/>
  <c r="C490" i="16"/>
  <c r="G490" i="16" s="1"/>
  <c r="C489" i="16"/>
  <c r="G488" i="16"/>
  <c r="C488" i="16"/>
  <c r="G487" i="16"/>
  <c r="C487" i="16"/>
  <c r="C486" i="16"/>
  <c r="G486" i="16" s="1"/>
  <c r="G485" i="16"/>
  <c r="C485" i="16"/>
  <c r="G484" i="16"/>
  <c r="C484" i="16"/>
  <c r="C483" i="16"/>
  <c r="G483" i="16" s="1"/>
  <c r="C482" i="16"/>
  <c r="G482" i="16" s="1"/>
  <c r="C481" i="16"/>
  <c r="G480" i="16"/>
  <c r="C480" i="16"/>
  <c r="G479" i="16"/>
  <c r="C479" i="16"/>
  <c r="C478" i="16"/>
  <c r="G478" i="16" s="1"/>
  <c r="G477" i="16"/>
  <c r="C477" i="16"/>
  <c r="G476" i="16"/>
  <c r="C476" i="16"/>
  <c r="C475" i="16"/>
  <c r="G475" i="16" s="1"/>
  <c r="C474" i="16"/>
  <c r="G474" i="16" s="1"/>
  <c r="C473" i="16"/>
  <c r="G472" i="16"/>
  <c r="C472" i="16"/>
  <c r="G471" i="16"/>
  <c r="C471" i="16"/>
  <c r="C470" i="16"/>
  <c r="G470" i="16" s="1"/>
  <c r="G469" i="16"/>
  <c r="C469" i="16"/>
  <c r="G468" i="16"/>
  <c r="C468" i="16"/>
  <c r="C467" i="16"/>
  <c r="G467" i="16" s="1"/>
  <c r="C466" i="16"/>
  <c r="G466" i="16" s="1"/>
  <c r="C465" i="16"/>
  <c r="G464" i="16"/>
  <c r="C464" i="16"/>
  <c r="G463" i="16"/>
  <c r="C463" i="16"/>
  <c r="C462" i="16"/>
  <c r="G462" i="16" s="1"/>
  <c r="G461" i="16"/>
  <c r="C461" i="16"/>
  <c r="G460" i="16"/>
  <c r="C460" i="16"/>
  <c r="C459" i="16"/>
  <c r="G459" i="16" s="1"/>
  <c r="C458" i="16"/>
  <c r="G458" i="16" s="1"/>
  <c r="C457" i="16"/>
  <c r="G456" i="16"/>
  <c r="C456" i="16"/>
  <c r="G455" i="16"/>
  <c r="C455" i="16"/>
  <c r="C454" i="16"/>
  <c r="G454" i="16" s="1"/>
  <c r="G453" i="16"/>
  <c r="C453" i="16"/>
  <c r="G452" i="16"/>
  <c r="C452" i="16"/>
  <c r="C451" i="16"/>
  <c r="G451" i="16" s="1"/>
  <c r="C450" i="16"/>
  <c r="G450" i="16" s="1"/>
  <c r="C449" i="16"/>
  <c r="G448" i="16"/>
  <c r="C448" i="16"/>
  <c r="G447" i="16"/>
  <c r="C447" i="16"/>
  <c r="C446" i="16"/>
  <c r="G446" i="16" s="1"/>
  <c r="G445" i="16"/>
  <c r="C445" i="16"/>
  <c r="G444" i="16"/>
  <c r="C444" i="16"/>
  <c r="C443" i="16"/>
  <c r="G443" i="16" s="1"/>
  <c r="C442" i="16"/>
  <c r="G442" i="16" s="1"/>
  <c r="C441" i="16"/>
  <c r="G440" i="16"/>
  <c r="C440" i="16"/>
  <c r="G439" i="16"/>
  <c r="C439" i="16"/>
  <c r="C438" i="16"/>
  <c r="G438" i="16" s="1"/>
  <c r="G437" i="16"/>
  <c r="C437" i="16"/>
  <c r="G436" i="16"/>
  <c r="C436" i="16"/>
  <c r="C435" i="16"/>
  <c r="G435" i="16" s="1"/>
  <c r="C434" i="16"/>
  <c r="G434" i="16" s="1"/>
  <c r="C433" i="16"/>
  <c r="G432" i="16"/>
  <c r="C432" i="16"/>
  <c r="G431" i="16"/>
  <c r="C431" i="16"/>
  <c r="C430" i="16"/>
  <c r="G430" i="16" s="1"/>
  <c r="G429" i="16"/>
  <c r="C429" i="16"/>
  <c r="G428" i="16"/>
  <c r="C428" i="16"/>
  <c r="C427" i="16"/>
  <c r="G427" i="16" s="1"/>
  <c r="C426" i="16"/>
  <c r="G426" i="16" s="1"/>
  <c r="C425" i="16"/>
  <c r="G424" i="16"/>
  <c r="C424" i="16"/>
  <c r="G423" i="16"/>
  <c r="C423" i="16"/>
  <c r="C422" i="16"/>
  <c r="G422" i="16" s="1"/>
  <c r="G421" i="16"/>
  <c r="C421" i="16"/>
  <c r="G420" i="16"/>
  <c r="C420" i="16"/>
  <c r="C419" i="16"/>
  <c r="G419" i="16" s="1"/>
  <c r="C418" i="16"/>
  <c r="G418" i="16" s="1"/>
  <c r="C417" i="16"/>
  <c r="G416" i="16"/>
  <c r="C416" i="16"/>
  <c r="G415" i="16"/>
  <c r="C415" i="16"/>
  <c r="C414" i="16"/>
  <c r="G414" i="16" s="1"/>
  <c r="G413" i="16"/>
  <c r="C413" i="16"/>
  <c r="G412" i="16"/>
  <c r="C412" i="16"/>
  <c r="C411" i="16"/>
  <c r="G411" i="16" s="1"/>
  <c r="C410" i="16"/>
  <c r="G410" i="16" s="1"/>
  <c r="C409" i="16"/>
  <c r="G408" i="16"/>
  <c r="C408" i="16"/>
  <c r="G407" i="16"/>
  <c r="C407" i="16"/>
  <c r="C406" i="16"/>
  <c r="G406" i="16" s="1"/>
  <c r="G405" i="16"/>
  <c r="C405" i="16"/>
  <c r="G404" i="16"/>
  <c r="C404" i="16"/>
  <c r="C403" i="16"/>
  <c r="G403" i="16" s="1"/>
  <c r="C402" i="16"/>
  <c r="G402" i="16" s="1"/>
  <c r="C401" i="16"/>
  <c r="G400" i="16"/>
  <c r="C400" i="16"/>
  <c r="G399" i="16"/>
  <c r="C399" i="16"/>
  <c r="C398" i="16"/>
  <c r="G398" i="16" s="1"/>
  <c r="G397" i="16"/>
  <c r="C397" i="16"/>
  <c r="G396" i="16"/>
  <c r="C396" i="16"/>
  <c r="C395" i="16"/>
  <c r="G395" i="16" s="1"/>
  <c r="C394" i="16"/>
  <c r="G394" i="16" s="1"/>
  <c r="C393" i="16"/>
  <c r="G392" i="16"/>
  <c r="C392" i="16"/>
  <c r="G391" i="16"/>
  <c r="C391" i="16"/>
  <c r="C390" i="16"/>
  <c r="G390" i="16" s="1"/>
  <c r="G389" i="16"/>
  <c r="C389" i="16"/>
  <c r="G388" i="16"/>
  <c r="C388" i="16"/>
  <c r="C387" i="16"/>
  <c r="G387" i="16" s="1"/>
  <c r="C386" i="16"/>
  <c r="G386" i="16" s="1"/>
  <c r="C385" i="16"/>
  <c r="G384" i="16"/>
  <c r="C384" i="16"/>
  <c r="G383" i="16"/>
  <c r="C383" i="16"/>
  <c r="C382" i="16"/>
  <c r="G382" i="16" s="1"/>
  <c r="G381" i="16"/>
  <c r="C381" i="16"/>
  <c r="G380" i="16"/>
  <c r="C380" i="16"/>
  <c r="C379" i="16"/>
  <c r="G379" i="16" s="1"/>
  <c r="C378" i="16"/>
  <c r="G378" i="16" s="1"/>
  <c r="C377" i="16"/>
  <c r="G376" i="16"/>
  <c r="C376" i="16"/>
  <c r="G375" i="16"/>
  <c r="C375" i="16"/>
  <c r="C374" i="16"/>
  <c r="G374" i="16" s="1"/>
  <c r="G373" i="16"/>
  <c r="C373" i="16"/>
  <c r="G372" i="16"/>
  <c r="C372" i="16"/>
  <c r="C371" i="16"/>
  <c r="G371" i="16" s="1"/>
  <c r="C370" i="16"/>
  <c r="G370" i="16" s="1"/>
  <c r="C369" i="16"/>
  <c r="G368" i="16"/>
  <c r="C368" i="16"/>
  <c r="G367" i="16"/>
  <c r="C367" i="16"/>
  <c r="C366" i="16"/>
  <c r="G366" i="16" s="1"/>
  <c r="G365" i="16"/>
  <c r="C365" i="16"/>
  <c r="G364" i="16"/>
  <c r="C364" i="16"/>
  <c r="C363" i="16"/>
  <c r="G363" i="16" s="1"/>
  <c r="C362" i="16"/>
  <c r="G362" i="16" s="1"/>
  <c r="C361" i="16"/>
  <c r="G360" i="16"/>
  <c r="C360" i="16"/>
  <c r="G359" i="16"/>
  <c r="C359" i="16"/>
  <c r="C358" i="16"/>
  <c r="G358" i="16" s="1"/>
  <c r="G357" i="16"/>
  <c r="C357" i="16"/>
  <c r="G356" i="16"/>
  <c r="C356" i="16"/>
  <c r="C355" i="16"/>
  <c r="G355" i="16" s="1"/>
  <c r="C354" i="16"/>
  <c r="G354" i="16" s="1"/>
  <c r="C353" i="16"/>
  <c r="G352" i="16"/>
  <c r="C352" i="16"/>
  <c r="G351" i="16"/>
  <c r="C351" i="16"/>
  <c r="C350" i="16"/>
  <c r="G350" i="16" s="1"/>
  <c r="G349" i="16"/>
  <c r="C349" i="16"/>
  <c r="G348" i="16"/>
  <c r="C348" i="16"/>
  <c r="C347" i="16"/>
  <c r="G347" i="16" s="1"/>
  <c r="C346" i="16"/>
  <c r="G346" i="16" s="1"/>
  <c r="C345" i="16"/>
  <c r="G344" i="16"/>
  <c r="C344" i="16"/>
  <c r="G343" i="16"/>
  <c r="C343" i="16"/>
  <c r="C342" i="16"/>
  <c r="G342" i="16" s="1"/>
  <c r="G341" i="16"/>
  <c r="C341" i="16"/>
  <c r="G340" i="16"/>
  <c r="C340" i="16"/>
  <c r="C339" i="16"/>
  <c r="G339" i="16" s="1"/>
  <c r="C338" i="16"/>
  <c r="G338" i="16" s="1"/>
  <c r="C337" i="16"/>
  <c r="G336" i="16"/>
  <c r="C336" i="16"/>
  <c r="G335" i="16"/>
  <c r="C335" i="16"/>
  <c r="C334" i="16"/>
  <c r="G334" i="16" s="1"/>
  <c r="G333" i="16"/>
  <c r="C333" i="16"/>
  <c r="G332" i="16"/>
  <c r="C332" i="16"/>
  <c r="C331" i="16"/>
  <c r="G331" i="16" s="1"/>
  <c r="C330" i="16"/>
  <c r="G330" i="16" s="1"/>
  <c r="C329" i="16"/>
  <c r="G328" i="16"/>
  <c r="C328" i="16"/>
  <c r="G327" i="16"/>
  <c r="C327" i="16"/>
  <c r="C326" i="16"/>
  <c r="G326" i="16" s="1"/>
  <c r="G325" i="16"/>
  <c r="C325" i="16"/>
  <c r="G324" i="16"/>
  <c r="C324" i="16"/>
  <c r="C323" i="16"/>
  <c r="G323" i="16" s="1"/>
  <c r="C322" i="16"/>
  <c r="G322" i="16" s="1"/>
  <c r="C321" i="16"/>
  <c r="G320" i="16"/>
  <c r="C320" i="16"/>
  <c r="G319" i="16"/>
  <c r="C319" i="16"/>
  <c r="C318" i="16"/>
  <c r="G318" i="16" s="1"/>
  <c r="G317" i="16"/>
  <c r="C317" i="16"/>
  <c r="G316" i="16"/>
  <c r="C316" i="16"/>
  <c r="C315" i="16"/>
  <c r="G315" i="16" s="1"/>
  <c r="C314" i="16"/>
  <c r="G314" i="16" s="1"/>
  <c r="C313" i="16"/>
  <c r="G312" i="16"/>
  <c r="C312" i="16"/>
  <c r="G311" i="16"/>
  <c r="C311" i="16"/>
  <c r="C310" i="16"/>
  <c r="G310" i="16" s="1"/>
  <c r="G309" i="16"/>
  <c r="C309" i="16"/>
  <c r="G308" i="16"/>
  <c r="C308" i="16"/>
  <c r="C307" i="16"/>
  <c r="G307" i="16" s="1"/>
  <c r="C306" i="16"/>
  <c r="G306" i="16" s="1"/>
  <c r="C305" i="16"/>
  <c r="G304" i="16"/>
  <c r="C304" i="16"/>
  <c r="G303" i="16"/>
  <c r="C303" i="16"/>
  <c r="C302" i="16"/>
  <c r="G302" i="16" s="1"/>
  <c r="G301" i="16"/>
  <c r="C301" i="16"/>
  <c r="G300" i="16"/>
  <c r="C300" i="16"/>
  <c r="C299" i="16"/>
  <c r="G299" i="16" s="1"/>
  <c r="C298" i="16"/>
  <c r="G298" i="16" s="1"/>
  <c r="C297" i="16"/>
  <c r="G296" i="16"/>
  <c r="C296" i="16"/>
  <c r="G295" i="16"/>
  <c r="C295" i="16"/>
  <c r="C294" i="16"/>
  <c r="G294" i="16" s="1"/>
  <c r="G293" i="16"/>
  <c r="C293" i="16"/>
  <c r="G292" i="16"/>
  <c r="C292" i="16"/>
  <c r="C291" i="16"/>
  <c r="G291" i="16" s="1"/>
  <c r="C290" i="16"/>
  <c r="G290" i="16" s="1"/>
  <c r="C289" i="16"/>
  <c r="G288" i="16"/>
  <c r="C288" i="16"/>
  <c r="G287" i="16"/>
  <c r="C287" i="16"/>
  <c r="C286" i="16"/>
  <c r="G286" i="16" s="1"/>
  <c r="G285" i="16"/>
  <c r="C285" i="16"/>
  <c r="G284" i="16"/>
  <c r="C284" i="16"/>
  <c r="C283" i="16"/>
  <c r="G283" i="16" s="1"/>
  <c r="C282" i="16"/>
  <c r="G282" i="16" s="1"/>
  <c r="C281" i="16"/>
  <c r="G280" i="16"/>
  <c r="C280" i="16"/>
  <c r="G279" i="16"/>
  <c r="C279" i="16"/>
  <c r="C278" i="16"/>
  <c r="G278" i="16" s="1"/>
  <c r="G277" i="16"/>
  <c r="C277" i="16"/>
  <c r="G276" i="16"/>
  <c r="C276" i="16"/>
  <c r="C275" i="16"/>
  <c r="G275" i="16" s="1"/>
  <c r="C274" i="16"/>
  <c r="G274" i="16" s="1"/>
  <c r="C273" i="16"/>
  <c r="G272" i="16"/>
  <c r="C272" i="16"/>
  <c r="G271" i="16"/>
  <c r="C271" i="16"/>
  <c r="C270" i="16"/>
  <c r="G270" i="16" s="1"/>
  <c r="G269" i="16"/>
  <c r="C269" i="16"/>
  <c r="G268" i="16"/>
  <c r="C268" i="16"/>
  <c r="C267" i="16"/>
  <c r="G267" i="16" s="1"/>
  <c r="C266" i="16"/>
  <c r="G266" i="16" s="1"/>
  <c r="C265" i="16"/>
  <c r="G264" i="16"/>
  <c r="C264" i="16"/>
  <c r="G263" i="16"/>
  <c r="C263" i="16"/>
  <c r="C262" i="16"/>
  <c r="G262" i="16" s="1"/>
  <c r="G261" i="16"/>
  <c r="C261" i="16"/>
  <c r="G260" i="16"/>
  <c r="C260" i="16"/>
  <c r="C259" i="16"/>
  <c r="G259" i="16" s="1"/>
  <c r="C258" i="16"/>
  <c r="G258" i="16" s="1"/>
  <c r="C257" i="16"/>
  <c r="G256" i="16"/>
  <c r="C256" i="16"/>
  <c r="G255" i="16"/>
  <c r="C255" i="16"/>
  <c r="C254" i="16"/>
  <c r="G254" i="16" s="1"/>
  <c r="G253" i="16"/>
  <c r="C253" i="16"/>
  <c r="G252" i="16"/>
  <c r="C252" i="16"/>
  <c r="C251" i="16"/>
  <c r="G251" i="16" s="1"/>
  <c r="C250" i="16"/>
  <c r="G250" i="16" s="1"/>
  <c r="C249" i="16"/>
  <c r="G248" i="16"/>
  <c r="C248" i="16"/>
  <c r="G247" i="16"/>
  <c r="C247" i="16"/>
  <c r="C246" i="16"/>
  <c r="G246" i="16" s="1"/>
  <c r="G245" i="16"/>
  <c r="C245" i="16"/>
  <c r="G244" i="16"/>
  <c r="C244" i="16"/>
  <c r="C243" i="16"/>
  <c r="G243" i="16" s="1"/>
  <c r="C242" i="16"/>
  <c r="G242" i="16" s="1"/>
  <c r="C241" i="16"/>
  <c r="G240" i="16"/>
  <c r="C240" i="16"/>
  <c r="G239" i="16"/>
  <c r="C239" i="16"/>
  <c r="C238" i="16"/>
  <c r="G238" i="16" s="1"/>
  <c r="G237" i="16"/>
  <c r="C237" i="16"/>
  <c r="G236" i="16"/>
  <c r="C236" i="16"/>
  <c r="C235" i="16"/>
  <c r="G235" i="16" s="1"/>
  <c r="C234" i="16"/>
  <c r="G234" i="16" s="1"/>
  <c r="C233" i="16"/>
  <c r="G232" i="16"/>
  <c r="C232" i="16"/>
  <c r="G231" i="16"/>
  <c r="C231" i="16"/>
  <c r="C230" i="16"/>
  <c r="G230" i="16" s="1"/>
  <c r="G229" i="16"/>
  <c r="C229" i="16"/>
  <c r="G228" i="16"/>
  <c r="C228" i="16"/>
  <c r="C227" i="16"/>
  <c r="G227" i="16" s="1"/>
  <c r="C226" i="16"/>
  <c r="G226" i="16" s="1"/>
  <c r="C225" i="16"/>
  <c r="G224" i="16"/>
  <c r="C224" i="16"/>
  <c r="G223" i="16"/>
  <c r="C223" i="16"/>
  <c r="C222" i="16"/>
  <c r="G222" i="16" s="1"/>
  <c r="G221" i="16"/>
  <c r="C221" i="16"/>
  <c r="G220" i="16"/>
  <c r="C220" i="16"/>
  <c r="C219" i="16"/>
  <c r="G219" i="16" s="1"/>
  <c r="C218" i="16"/>
  <c r="G218" i="16" s="1"/>
  <c r="C217" i="16"/>
  <c r="G216" i="16"/>
  <c r="C216" i="16"/>
  <c r="G215" i="16"/>
  <c r="C215" i="16"/>
  <c r="C214" i="16"/>
  <c r="G214" i="16" s="1"/>
  <c r="G213" i="16"/>
  <c r="C213" i="16"/>
  <c r="G212" i="16"/>
  <c r="C212" i="16"/>
  <c r="C211" i="16"/>
  <c r="G211" i="16" s="1"/>
  <c r="C210" i="16"/>
  <c r="G210" i="16" s="1"/>
  <c r="C209" i="16"/>
  <c r="G208" i="16"/>
  <c r="C208" i="16"/>
  <c r="G207" i="16"/>
  <c r="C207" i="16"/>
  <c r="C206" i="16"/>
  <c r="G206" i="16" s="1"/>
  <c r="G205" i="16"/>
  <c r="C205" i="16"/>
  <c r="G204" i="16"/>
  <c r="C204" i="16"/>
  <c r="C203" i="16"/>
  <c r="G203" i="16" s="1"/>
  <c r="C202" i="16"/>
  <c r="G202" i="16" s="1"/>
  <c r="C201" i="16"/>
  <c r="G200" i="16"/>
  <c r="C200" i="16"/>
  <c r="G199" i="16"/>
  <c r="C199" i="16"/>
  <c r="C198" i="16"/>
  <c r="G198" i="16" s="1"/>
  <c r="G197" i="16"/>
  <c r="C197" i="16"/>
  <c r="G196" i="16"/>
  <c r="C196" i="16"/>
  <c r="C195" i="16"/>
  <c r="G195" i="16" s="1"/>
  <c r="C194" i="16"/>
  <c r="G194" i="16" s="1"/>
  <c r="C193" i="16"/>
  <c r="G192" i="16"/>
  <c r="C192" i="16"/>
  <c r="G191" i="16"/>
  <c r="C191" i="16"/>
  <c r="C190" i="16"/>
  <c r="G190" i="16" s="1"/>
  <c r="G189" i="16"/>
  <c r="C189" i="16"/>
  <c r="G188" i="16"/>
  <c r="C188" i="16"/>
  <c r="C187" i="16"/>
  <c r="G187" i="16" s="1"/>
  <c r="C186" i="16"/>
  <c r="G186" i="16" s="1"/>
  <c r="C185" i="16"/>
  <c r="G184" i="16"/>
  <c r="C184" i="16"/>
  <c r="G183" i="16"/>
  <c r="C183" i="16"/>
  <c r="C182" i="16"/>
  <c r="G182" i="16" s="1"/>
  <c r="G181" i="16"/>
  <c r="C181" i="16"/>
  <c r="G180" i="16"/>
  <c r="C180" i="16"/>
  <c r="C179" i="16"/>
  <c r="G179" i="16" s="1"/>
  <c r="C178" i="16"/>
  <c r="G178" i="16" s="1"/>
  <c r="C177" i="16"/>
  <c r="G176" i="16"/>
  <c r="C176" i="16"/>
  <c r="G175" i="16"/>
  <c r="C175" i="16"/>
  <c r="C174" i="16"/>
  <c r="G174" i="16" s="1"/>
  <c r="G173" i="16"/>
  <c r="C173" i="16"/>
  <c r="G172" i="16"/>
  <c r="C172" i="16"/>
  <c r="C171" i="16"/>
  <c r="G171" i="16" s="1"/>
  <c r="C170" i="16"/>
  <c r="G170" i="16" s="1"/>
  <c r="C169" i="16"/>
  <c r="G168" i="16"/>
  <c r="C168" i="16"/>
  <c r="G167" i="16"/>
  <c r="C167" i="16"/>
  <c r="C166" i="16"/>
  <c r="G166" i="16" s="1"/>
  <c r="G165" i="16"/>
  <c r="C165" i="16"/>
  <c r="G164" i="16"/>
  <c r="C164" i="16"/>
  <c r="C163" i="16"/>
  <c r="G163" i="16" s="1"/>
  <c r="C162" i="16"/>
  <c r="G162" i="16" s="1"/>
  <c r="C161" i="16"/>
  <c r="G160" i="16"/>
  <c r="C160" i="16"/>
  <c r="G159" i="16"/>
  <c r="C159" i="16"/>
  <c r="C158" i="16"/>
  <c r="G158" i="16" s="1"/>
  <c r="G157" i="16"/>
  <c r="C157" i="16"/>
  <c r="G156" i="16"/>
  <c r="C156" i="16"/>
  <c r="C155" i="16"/>
  <c r="G155" i="16" s="1"/>
  <c r="C154" i="16"/>
  <c r="G154" i="16" s="1"/>
  <c r="C153" i="16"/>
  <c r="G152" i="16"/>
  <c r="C152" i="16"/>
  <c r="G151" i="16"/>
  <c r="C151" i="16"/>
  <c r="C150" i="16"/>
  <c r="G150" i="16" s="1"/>
  <c r="G149" i="16"/>
  <c r="C149" i="16"/>
  <c r="G148" i="16"/>
  <c r="C148" i="16"/>
  <c r="C147" i="16"/>
  <c r="G147" i="16" s="1"/>
  <c r="C146" i="16"/>
  <c r="G146" i="16" s="1"/>
  <c r="C145" i="16"/>
  <c r="G144" i="16"/>
  <c r="C144" i="16"/>
  <c r="G143" i="16"/>
  <c r="C143" i="16"/>
  <c r="C142" i="16"/>
  <c r="G142" i="16" s="1"/>
  <c r="G141" i="16"/>
  <c r="C141" i="16"/>
  <c r="C140" i="16"/>
  <c r="G140" i="16" s="1"/>
  <c r="C139" i="16"/>
  <c r="G139" i="16" s="1"/>
  <c r="G138" i="16"/>
  <c r="C138" i="16"/>
  <c r="G137" i="16"/>
  <c r="C137" i="16"/>
  <c r="C136" i="16"/>
  <c r="G136" i="16" s="1"/>
  <c r="C135" i="16"/>
  <c r="G135" i="16" s="1"/>
  <c r="G134" i="16"/>
  <c r="C134" i="16"/>
  <c r="G133" i="16"/>
  <c r="C133" i="16"/>
  <c r="C132" i="16"/>
  <c r="G132" i="16" s="1"/>
  <c r="C131" i="16"/>
  <c r="G131" i="16" s="1"/>
  <c r="G130" i="16"/>
  <c r="C130" i="16"/>
  <c r="G129" i="16"/>
  <c r="C129" i="16"/>
  <c r="C128" i="16"/>
  <c r="G128" i="16" s="1"/>
  <c r="C127" i="16"/>
  <c r="G127" i="16" s="1"/>
  <c r="G126" i="16"/>
  <c r="C126" i="16"/>
  <c r="G125" i="16"/>
  <c r="C125" i="16"/>
  <c r="C124" i="16"/>
  <c r="G124" i="16" s="1"/>
  <c r="C123" i="16"/>
  <c r="G123" i="16" s="1"/>
  <c r="G122" i="16"/>
  <c r="C122" i="16"/>
  <c r="G121" i="16"/>
  <c r="C121" i="16"/>
  <c r="C120" i="16"/>
  <c r="G120" i="16" s="1"/>
  <c r="C119" i="16"/>
  <c r="G119" i="16" s="1"/>
  <c r="G118" i="16"/>
  <c r="C118" i="16"/>
  <c r="G117" i="16"/>
  <c r="C117" i="16"/>
  <c r="C116" i="16"/>
  <c r="G116" i="16" s="1"/>
  <c r="C115" i="16"/>
  <c r="G115" i="16" s="1"/>
  <c r="G114" i="16"/>
  <c r="C114" i="16"/>
  <c r="G113" i="16"/>
  <c r="C113" i="16"/>
  <c r="C112" i="16"/>
  <c r="G112" i="16" s="1"/>
  <c r="C111" i="16"/>
  <c r="G111" i="16" s="1"/>
  <c r="G110" i="16"/>
  <c r="C110" i="16"/>
  <c r="G109" i="16"/>
  <c r="C109" i="16"/>
  <c r="C108" i="16"/>
  <c r="G108" i="16" s="1"/>
  <c r="C107" i="16"/>
  <c r="G107" i="16" s="1"/>
  <c r="G106" i="16"/>
  <c r="C106" i="16"/>
  <c r="G105" i="16"/>
  <c r="C105" i="16"/>
  <c r="C104" i="16"/>
  <c r="G104" i="16" s="1"/>
  <c r="C103" i="16"/>
  <c r="G103" i="16" s="1"/>
  <c r="G102" i="16"/>
  <c r="C102" i="16"/>
  <c r="G101" i="16"/>
  <c r="C101" i="16"/>
  <c r="C100" i="16"/>
  <c r="G100" i="16" s="1"/>
  <c r="C99" i="16"/>
  <c r="G99" i="16" s="1"/>
  <c r="G98" i="16"/>
  <c r="C98" i="16"/>
  <c r="G97" i="16"/>
  <c r="C97" i="16"/>
  <c r="C96" i="16"/>
  <c r="G96" i="16" s="1"/>
  <c r="C95" i="16"/>
  <c r="G95" i="16" s="1"/>
  <c r="G94" i="16"/>
  <c r="C94" i="16"/>
  <c r="G93" i="16"/>
  <c r="C93" i="16"/>
  <c r="C92" i="16"/>
  <c r="G92" i="16" s="1"/>
  <c r="C91" i="16"/>
  <c r="G91" i="16" s="1"/>
  <c r="G90" i="16"/>
  <c r="C90" i="16"/>
  <c r="G89" i="16"/>
  <c r="C89" i="16"/>
  <c r="C88" i="16"/>
  <c r="G88" i="16" s="1"/>
  <c r="C87" i="16"/>
  <c r="G87" i="16" s="1"/>
  <c r="G86" i="16"/>
  <c r="C86" i="16"/>
  <c r="G85" i="16"/>
  <c r="C85" i="16"/>
  <c r="C84" i="16"/>
  <c r="G84" i="16" s="1"/>
  <c r="C83" i="16"/>
  <c r="G83" i="16" s="1"/>
  <c r="G82" i="16"/>
  <c r="C82" i="16"/>
  <c r="G81" i="16"/>
  <c r="C81" i="16"/>
  <c r="C80" i="16"/>
  <c r="G80" i="16" s="1"/>
  <c r="C79" i="16"/>
  <c r="G79" i="16" s="1"/>
  <c r="G78" i="16"/>
  <c r="C78" i="16"/>
  <c r="G77" i="16"/>
  <c r="C77" i="16"/>
  <c r="C76" i="16"/>
  <c r="G76" i="16" s="1"/>
  <c r="C75" i="16"/>
  <c r="G75" i="16" s="1"/>
  <c r="G74" i="16"/>
  <c r="C74" i="16"/>
  <c r="G73" i="16"/>
  <c r="C73" i="16"/>
  <c r="C72" i="16"/>
  <c r="G72" i="16" s="1"/>
  <c r="C71" i="16"/>
  <c r="G71" i="16" s="1"/>
  <c r="G70" i="16"/>
  <c r="C70" i="16"/>
  <c r="G69" i="16"/>
  <c r="C69" i="16"/>
  <c r="C68" i="16"/>
  <c r="G68" i="16" s="1"/>
  <c r="C67" i="16"/>
  <c r="G67" i="16" s="1"/>
  <c r="G66" i="16"/>
  <c r="C66" i="16"/>
  <c r="G65" i="16"/>
  <c r="C65" i="16"/>
  <c r="C64" i="16"/>
  <c r="G64" i="16" s="1"/>
  <c r="C63" i="16"/>
  <c r="G63" i="16" s="1"/>
  <c r="G62" i="16"/>
  <c r="C62" i="16"/>
  <c r="G61" i="16"/>
  <c r="C61" i="16"/>
  <c r="C60" i="16"/>
  <c r="G60" i="16" s="1"/>
  <c r="C59" i="16"/>
  <c r="G59" i="16" s="1"/>
  <c r="G58" i="16"/>
  <c r="C58" i="16"/>
  <c r="G57" i="16"/>
  <c r="C57" i="16"/>
  <c r="C56" i="16"/>
  <c r="G56" i="16" s="1"/>
  <c r="C55" i="16"/>
  <c r="G55" i="16" s="1"/>
  <c r="G54" i="16"/>
  <c r="C54" i="16"/>
  <c r="G53" i="16"/>
  <c r="C53" i="16"/>
  <c r="C52" i="16"/>
  <c r="G52" i="16" s="1"/>
  <c r="C51" i="16"/>
  <c r="G51" i="16" s="1"/>
  <c r="G50" i="16"/>
  <c r="C50" i="16"/>
  <c r="G49" i="16"/>
  <c r="C49" i="16"/>
  <c r="C48" i="16"/>
  <c r="G48" i="16" s="1"/>
  <c r="C47" i="16"/>
  <c r="G47" i="16" s="1"/>
  <c r="G46" i="16"/>
  <c r="C46" i="16"/>
  <c r="G45" i="16"/>
  <c r="C45" i="16"/>
  <c r="C44" i="16"/>
  <c r="G44" i="16" s="1"/>
  <c r="C43" i="16"/>
  <c r="G43" i="16" s="1"/>
  <c r="G42" i="16"/>
  <c r="C42" i="16"/>
  <c r="G41" i="16"/>
  <c r="C41" i="16"/>
  <c r="C40" i="16"/>
  <c r="G40" i="16" s="1"/>
  <c r="C39" i="16"/>
  <c r="G39" i="16" s="1"/>
  <c r="G38" i="16"/>
  <c r="C38" i="16"/>
  <c r="G37" i="16"/>
  <c r="C37" i="16"/>
  <c r="C36" i="16"/>
  <c r="G36" i="16" s="1"/>
  <c r="C35" i="16"/>
  <c r="G35" i="16" s="1"/>
  <c r="G34" i="16"/>
  <c r="C34" i="16"/>
  <c r="G33" i="16"/>
  <c r="C33" i="16"/>
  <c r="C32" i="16"/>
  <c r="G32" i="16" s="1"/>
  <c r="C31" i="16"/>
  <c r="G31" i="16" s="1"/>
  <c r="G30" i="16"/>
  <c r="C30" i="16"/>
  <c r="G29" i="16"/>
  <c r="C29" i="16"/>
  <c r="C28" i="16"/>
  <c r="G28" i="16" s="1"/>
  <c r="C27" i="16"/>
  <c r="G27" i="16" s="1"/>
  <c r="G26" i="16"/>
  <c r="C26" i="16"/>
  <c r="G25" i="16"/>
  <c r="C25" i="16"/>
  <c r="C24" i="16"/>
  <c r="G24" i="16" s="1"/>
  <c r="C23" i="16"/>
  <c r="G23" i="16" s="1"/>
  <c r="G22" i="16"/>
  <c r="C22" i="16"/>
  <c r="G21" i="16"/>
  <c r="C21" i="16"/>
  <c r="C20" i="16"/>
  <c r="G20" i="16" s="1"/>
  <c r="C19" i="16"/>
  <c r="G19" i="16" s="1"/>
  <c r="G18" i="16"/>
  <c r="C18" i="16"/>
  <c r="G17" i="16"/>
  <c r="C17" i="16"/>
  <c r="C16" i="16"/>
  <c r="G16" i="16" s="1"/>
  <c r="C15" i="16"/>
  <c r="G15" i="16" s="1"/>
  <c r="G14" i="16"/>
  <c r="C14" i="16"/>
  <c r="G13" i="16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46" i="15"/>
  <c r="F47" i="15"/>
  <c r="F48" i="15"/>
  <c r="F49" i="15"/>
  <c r="F50" i="15"/>
  <c r="F51" i="15"/>
  <c r="F52" i="15"/>
  <c r="F53" i="15"/>
  <c r="F54" i="15"/>
  <c r="F55" i="15"/>
  <c r="F56" i="15"/>
  <c r="F57" i="15"/>
  <c r="F58" i="15"/>
  <c r="F59" i="15"/>
  <c r="F60" i="15"/>
  <c r="F61" i="15"/>
  <c r="F62" i="15"/>
  <c r="F63" i="15"/>
  <c r="F64" i="15"/>
  <c r="F65" i="15"/>
  <c r="F66" i="15"/>
  <c r="F67" i="15"/>
  <c r="F68" i="15"/>
  <c r="F69" i="15"/>
  <c r="F70" i="15"/>
  <c r="F71" i="15"/>
  <c r="F72" i="15"/>
  <c r="F73" i="15"/>
  <c r="F74" i="15"/>
  <c r="F75" i="15"/>
  <c r="F76" i="15"/>
  <c r="F77" i="15"/>
  <c r="F78" i="15"/>
  <c r="F79" i="15"/>
  <c r="F80" i="15"/>
  <c r="F81" i="15"/>
  <c r="F82" i="15"/>
  <c r="F83" i="15"/>
  <c r="F84" i="15"/>
  <c r="F85" i="15"/>
  <c r="F86" i="15"/>
  <c r="F87" i="15"/>
  <c r="F88" i="15"/>
  <c r="F89" i="15"/>
  <c r="F90" i="15"/>
  <c r="F91" i="15"/>
  <c r="F92" i="15"/>
  <c r="F93" i="15"/>
  <c r="F94" i="15"/>
  <c r="F95" i="15"/>
  <c r="F96" i="15"/>
  <c r="F97" i="15"/>
  <c r="F98" i="15"/>
  <c r="F99" i="15"/>
  <c r="F100" i="15"/>
  <c r="F101" i="15"/>
  <c r="F102" i="15"/>
  <c r="F103" i="15"/>
  <c r="F104" i="15"/>
  <c r="F105" i="15"/>
  <c r="F106" i="15"/>
  <c r="F107" i="15"/>
  <c r="F108" i="15"/>
  <c r="F109" i="15"/>
  <c r="F110" i="15"/>
  <c r="F111" i="15"/>
  <c r="F112" i="15"/>
  <c r="F113" i="15"/>
  <c r="F114" i="15"/>
  <c r="F115" i="15"/>
  <c r="F116" i="15"/>
  <c r="F117" i="15"/>
  <c r="F118" i="15"/>
  <c r="F119" i="15"/>
  <c r="F120" i="15"/>
  <c r="F121" i="15"/>
  <c r="F122" i="15"/>
  <c r="F123" i="15"/>
  <c r="F124" i="15"/>
  <c r="F125" i="15"/>
  <c r="F126" i="15"/>
  <c r="F127" i="15"/>
  <c r="F128" i="15"/>
  <c r="F129" i="15"/>
  <c r="F130" i="15"/>
  <c r="F131" i="15"/>
  <c r="F132" i="15"/>
  <c r="F133" i="15"/>
  <c r="F134" i="15"/>
  <c r="F135" i="15"/>
  <c r="F136" i="15"/>
  <c r="F137" i="15"/>
  <c r="F138" i="15"/>
  <c r="F139" i="15"/>
  <c r="F140" i="15"/>
  <c r="F141" i="15"/>
  <c r="F142" i="15"/>
  <c r="F143" i="15"/>
  <c r="F144" i="15"/>
  <c r="F145" i="15"/>
  <c r="F146" i="15"/>
  <c r="F147" i="15"/>
  <c r="F148" i="15"/>
  <c r="F149" i="15"/>
  <c r="F150" i="15"/>
  <c r="F151" i="15"/>
  <c r="F152" i="15"/>
  <c r="F153" i="15"/>
  <c r="F154" i="15"/>
  <c r="F155" i="15"/>
  <c r="F156" i="15"/>
  <c r="F157" i="15"/>
  <c r="F158" i="15"/>
  <c r="F159" i="15"/>
  <c r="F160" i="15"/>
  <c r="F161" i="15"/>
  <c r="F162" i="15"/>
  <c r="F163" i="15"/>
  <c r="F164" i="15"/>
  <c r="F165" i="15"/>
  <c r="F166" i="15"/>
  <c r="F167" i="15"/>
  <c r="F168" i="15"/>
  <c r="F169" i="15"/>
  <c r="F170" i="15"/>
  <c r="F171" i="15"/>
  <c r="F172" i="15"/>
  <c r="F173" i="15"/>
  <c r="F174" i="15"/>
  <c r="F175" i="15"/>
  <c r="F176" i="15"/>
  <c r="F177" i="15"/>
  <c r="F178" i="15"/>
  <c r="F179" i="15"/>
  <c r="F180" i="15"/>
  <c r="F181" i="15"/>
  <c r="F182" i="15"/>
  <c r="F183" i="15"/>
  <c r="F184" i="15"/>
  <c r="F185" i="15"/>
  <c r="F186" i="15"/>
  <c r="F187" i="15"/>
  <c r="F188" i="15"/>
  <c r="F189" i="15"/>
  <c r="F190" i="15"/>
  <c r="F191" i="15"/>
  <c r="F192" i="15"/>
  <c r="F193" i="15"/>
  <c r="F194" i="15"/>
  <c r="F195" i="15"/>
  <c r="F196" i="15"/>
  <c r="F197" i="15"/>
  <c r="F198" i="15"/>
  <c r="F199" i="15"/>
  <c r="F200" i="15"/>
  <c r="F201" i="15"/>
  <c r="F202" i="15"/>
  <c r="F203" i="15"/>
  <c r="F204" i="15"/>
  <c r="F205" i="15"/>
  <c r="F206" i="15"/>
  <c r="F207" i="15"/>
  <c r="F208" i="15"/>
  <c r="F209" i="15"/>
  <c r="F210" i="15"/>
  <c r="F211" i="15"/>
  <c r="F212" i="15"/>
  <c r="F213" i="15"/>
  <c r="F214" i="15"/>
  <c r="F215" i="15"/>
  <c r="F216" i="15"/>
  <c r="F217" i="15"/>
  <c r="F218" i="15"/>
  <c r="F219" i="15"/>
  <c r="F220" i="15"/>
  <c r="F221" i="15"/>
  <c r="F222" i="15"/>
  <c r="F223" i="15"/>
  <c r="F224" i="15"/>
  <c r="F225" i="15"/>
  <c r="F226" i="15"/>
  <c r="F227" i="15"/>
  <c r="F228" i="15"/>
  <c r="F229" i="15"/>
  <c r="F230" i="15"/>
  <c r="F231" i="15"/>
  <c r="F232" i="15"/>
  <c r="F233" i="15"/>
  <c r="F234" i="15"/>
  <c r="F235" i="15"/>
  <c r="F236" i="15"/>
  <c r="F237" i="15"/>
  <c r="F238" i="15"/>
  <c r="F239" i="15"/>
  <c r="F240" i="15"/>
  <c r="F241" i="15"/>
  <c r="F242" i="15"/>
  <c r="F243" i="15"/>
  <c r="F244" i="15"/>
  <c r="F245" i="15"/>
  <c r="F246" i="15"/>
  <c r="F247" i="15"/>
  <c r="F248" i="15"/>
  <c r="F249" i="15"/>
  <c r="F250" i="15"/>
  <c r="F251" i="15"/>
  <c r="F252" i="15"/>
  <c r="F253" i="15"/>
  <c r="F254" i="15"/>
  <c r="F255" i="15"/>
  <c r="F256" i="15"/>
  <c r="F257" i="15"/>
  <c r="F258" i="15"/>
  <c r="F259" i="15"/>
  <c r="F260" i="15"/>
  <c r="F261" i="15"/>
  <c r="F262" i="15"/>
  <c r="F263" i="15"/>
  <c r="F264" i="15"/>
  <c r="F265" i="15"/>
  <c r="F266" i="15"/>
  <c r="F267" i="15"/>
  <c r="F268" i="15"/>
  <c r="F269" i="15"/>
  <c r="F270" i="15"/>
  <c r="F271" i="15"/>
  <c r="F272" i="15"/>
  <c r="F273" i="15"/>
  <c r="F274" i="15"/>
  <c r="F275" i="15"/>
  <c r="F276" i="15"/>
  <c r="F277" i="15"/>
  <c r="F278" i="15"/>
  <c r="F279" i="15"/>
  <c r="F280" i="15"/>
  <c r="F281" i="15"/>
  <c r="F282" i="15"/>
  <c r="F283" i="15"/>
  <c r="F284" i="15"/>
  <c r="F285" i="15"/>
  <c r="F286" i="15"/>
  <c r="F287" i="15"/>
  <c r="F288" i="15"/>
  <c r="F289" i="15"/>
  <c r="F290" i="15"/>
  <c r="F291" i="15"/>
  <c r="F292" i="15"/>
  <c r="F293" i="15"/>
  <c r="F294" i="15"/>
  <c r="F295" i="15"/>
  <c r="F296" i="15"/>
  <c r="F297" i="15"/>
  <c r="F298" i="15"/>
  <c r="F299" i="15"/>
  <c r="F300" i="15"/>
  <c r="F301" i="15"/>
  <c r="F302" i="15"/>
  <c r="F303" i="15"/>
  <c r="F304" i="15"/>
  <c r="F305" i="15"/>
  <c r="F306" i="15"/>
  <c r="F307" i="15"/>
  <c r="F308" i="15"/>
  <c r="F309" i="15"/>
  <c r="F310" i="15"/>
  <c r="F311" i="15"/>
  <c r="F312" i="15"/>
  <c r="F313" i="15"/>
  <c r="F314" i="15"/>
  <c r="F315" i="15"/>
  <c r="F316" i="15"/>
  <c r="F317" i="15"/>
  <c r="F318" i="15"/>
  <c r="F319" i="15"/>
  <c r="F320" i="15"/>
  <c r="F321" i="15"/>
  <c r="F322" i="15"/>
  <c r="F323" i="15"/>
  <c r="F324" i="15"/>
  <c r="F325" i="15"/>
  <c r="F326" i="15"/>
  <c r="F327" i="15"/>
  <c r="F328" i="15"/>
  <c r="F329" i="15"/>
  <c r="F330" i="15"/>
  <c r="F331" i="15"/>
  <c r="F332" i="15"/>
  <c r="F333" i="15"/>
  <c r="F334" i="15"/>
  <c r="F335" i="15"/>
  <c r="F336" i="15"/>
  <c r="F337" i="15"/>
  <c r="F338" i="15"/>
  <c r="F339" i="15"/>
  <c r="F340" i="15"/>
  <c r="F341" i="15"/>
  <c r="F342" i="15"/>
  <c r="F343" i="15"/>
  <c r="F344" i="15"/>
  <c r="F345" i="15"/>
  <c r="F346" i="15"/>
  <c r="F347" i="15"/>
  <c r="F348" i="15"/>
  <c r="F349" i="15"/>
  <c r="F350" i="15"/>
  <c r="F351" i="15"/>
  <c r="F352" i="15"/>
  <c r="F353" i="15"/>
  <c r="F354" i="15"/>
  <c r="F355" i="15"/>
  <c r="F356" i="15"/>
  <c r="F357" i="15"/>
  <c r="F358" i="15"/>
  <c r="F359" i="15"/>
  <c r="F360" i="15"/>
  <c r="F361" i="15"/>
  <c r="F362" i="15"/>
  <c r="F363" i="15"/>
  <c r="F364" i="15"/>
  <c r="F365" i="15"/>
  <c r="F366" i="15"/>
  <c r="F367" i="15"/>
  <c r="F368" i="15"/>
  <c r="F369" i="15"/>
  <c r="F370" i="15"/>
  <c r="F371" i="15"/>
  <c r="F372" i="15"/>
  <c r="F373" i="15"/>
  <c r="F374" i="15"/>
  <c r="F375" i="15"/>
  <c r="F376" i="15"/>
  <c r="F377" i="15"/>
  <c r="F378" i="15"/>
  <c r="F379" i="15"/>
  <c r="F380" i="15"/>
  <c r="F381" i="15"/>
  <c r="F382" i="15"/>
  <c r="F383" i="15"/>
  <c r="F384" i="15"/>
  <c r="F385" i="15"/>
  <c r="F386" i="15"/>
  <c r="F387" i="15"/>
  <c r="F388" i="15"/>
  <c r="F389" i="15"/>
  <c r="F390" i="15"/>
  <c r="F391" i="15"/>
  <c r="F392" i="15"/>
  <c r="F393" i="15"/>
  <c r="F394" i="15"/>
  <c r="F395" i="15"/>
  <c r="F396" i="15"/>
  <c r="F397" i="15"/>
  <c r="F398" i="15"/>
  <c r="F399" i="15"/>
  <c r="F400" i="15"/>
  <c r="F401" i="15"/>
  <c r="F402" i="15"/>
  <c r="F403" i="15"/>
  <c r="F404" i="15"/>
  <c r="F405" i="15"/>
  <c r="F406" i="15"/>
  <c r="F407" i="15"/>
  <c r="F408" i="15"/>
  <c r="F409" i="15"/>
  <c r="F410" i="15"/>
  <c r="F411" i="15"/>
  <c r="F412" i="15"/>
  <c r="F413" i="15"/>
  <c r="F414" i="15"/>
  <c r="F415" i="15"/>
  <c r="F416" i="15"/>
  <c r="F417" i="15"/>
  <c r="F418" i="15"/>
  <c r="F419" i="15"/>
  <c r="F420" i="15"/>
  <c r="F421" i="15"/>
  <c r="F422" i="15"/>
  <c r="F423" i="15"/>
  <c r="F424" i="15"/>
  <c r="F425" i="15"/>
  <c r="F426" i="15"/>
  <c r="F427" i="15"/>
  <c r="F428" i="15"/>
  <c r="F13" i="15"/>
  <c r="G428" i="15"/>
  <c r="G427" i="15"/>
  <c r="G426" i="15"/>
  <c r="G425" i="15"/>
  <c r="G424" i="15"/>
  <c r="G423" i="15"/>
  <c r="G422" i="15"/>
  <c r="G421" i="15"/>
  <c r="G420" i="15"/>
  <c r="G419" i="15"/>
  <c r="G418" i="15"/>
  <c r="G417" i="15"/>
  <c r="G416" i="15"/>
  <c r="G415" i="15"/>
  <c r="G414" i="15"/>
  <c r="G413" i="15"/>
  <c r="G412" i="15"/>
  <c r="G411" i="15"/>
  <c r="G410" i="15"/>
  <c r="G409" i="15"/>
  <c r="G408" i="15"/>
  <c r="G407" i="15"/>
  <c r="G406" i="15"/>
  <c r="G405" i="15"/>
  <c r="G404" i="15"/>
  <c r="G403" i="15"/>
  <c r="G402" i="15"/>
  <c r="G401" i="15"/>
  <c r="G400" i="15"/>
  <c r="G399" i="15"/>
  <c r="G398" i="15"/>
  <c r="G397" i="15"/>
  <c r="G396" i="15"/>
  <c r="G395" i="15"/>
  <c r="G394" i="15"/>
  <c r="G393" i="15"/>
  <c r="G392" i="15"/>
  <c r="G391" i="15"/>
  <c r="G390" i="15"/>
  <c r="G389" i="15"/>
  <c r="G388" i="15"/>
  <c r="G387" i="15"/>
  <c r="G386" i="15"/>
  <c r="G385" i="15"/>
  <c r="G384" i="15"/>
  <c r="G383" i="15"/>
  <c r="G382" i="15"/>
  <c r="G381" i="15"/>
  <c r="G380" i="15"/>
  <c r="G379" i="15"/>
  <c r="G378" i="15"/>
  <c r="G377" i="15"/>
  <c r="G376" i="15"/>
  <c r="G375" i="15"/>
  <c r="G374" i="15"/>
  <c r="G373" i="15"/>
  <c r="G372" i="15"/>
  <c r="G371" i="15"/>
  <c r="G370" i="15"/>
  <c r="G369" i="15"/>
  <c r="G368" i="15"/>
  <c r="G367" i="15"/>
  <c r="G366" i="15"/>
  <c r="G365" i="15"/>
  <c r="G364" i="15"/>
  <c r="G363" i="15"/>
  <c r="G362" i="15"/>
  <c r="G361" i="15"/>
  <c r="G360" i="15"/>
  <c r="G359" i="15"/>
  <c r="G358" i="15"/>
  <c r="G357" i="15"/>
  <c r="G356" i="15"/>
  <c r="G355" i="15"/>
  <c r="G354" i="15"/>
  <c r="G353" i="15"/>
  <c r="G352" i="15"/>
  <c r="G351" i="15"/>
  <c r="G350" i="15"/>
  <c r="G349" i="15"/>
  <c r="G348" i="15"/>
  <c r="G347" i="15"/>
  <c r="G346" i="15"/>
  <c r="G345" i="15"/>
  <c r="G344" i="15"/>
  <c r="G343" i="15"/>
  <c r="G342" i="15"/>
  <c r="G341" i="15"/>
  <c r="G340" i="15"/>
  <c r="G339" i="15"/>
  <c r="G338" i="15"/>
  <c r="G337" i="15"/>
  <c r="G336" i="15"/>
  <c r="G335" i="15"/>
  <c r="G334" i="15"/>
  <c r="G333" i="15"/>
  <c r="G332" i="15"/>
  <c r="G331" i="15"/>
  <c r="G330" i="15"/>
  <c r="G329" i="15"/>
  <c r="G328" i="15"/>
  <c r="G327" i="15"/>
  <c r="G326" i="15"/>
  <c r="G325" i="15"/>
  <c r="G324" i="15"/>
  <c r="G323" i="15"/>
  <c r="G322" i="15"/>
  <c r="G321" i="15"/>
  <c r="G320" i="15"/>
  <c r="G319" i="15"/>
  <c r="G318" i="15"/>
  <c r="G317" i="15"/>
  <c r="G316" i="15"/>
  <c r="G315" i="15"/>
  <c r="G314" i="15"/>
  <c r="G313" i="15"/>
  <c r="G312" i="15"/>
  <c r="G311" i="15"/>
  <c r="G310" i="15"/>
  <c r="G309" i="15"/>
  <c r="G308" i="15"/>
  <c r="G307" i="15"/>
  <c r="G306" i="15"/>
  <c r="G305" i="15"/>
  <c r="G304" i="15"/>
  <c r="G303" i="15"/>
  <c r="G302" i="15"/>
  <c r="G301" i="15"/>
  <c r="G300" i="15"/>
  <c r="G299" i="15"/>
  <c r="G298" i="15"/>
  <c r="G297" i="15"/>
  <c r="G296" i="15"/>
  <c r="G295" i="15"/>
  <c r="G294" i="15"/>
  <c r="G293" i="15"/>
  <c r="G292" i="15"/>
  <c r="G291" i="15"/>
  <c r="G290" i="15"/>
  <c r="G289" i="15"/>
  <c r="G288" i="15"/>
  <c r="G287" i="15"/>
  <c r="G286" i="15"/>
  <c r="G285" i="15"/>
  <c r="G284" i="15"/>
  <c r="G283" i="15"/>
  <c r="G282" i="15"/>
  <c r="G281" i="15"/>
  <c r="G280" i="15"/>
  <c r="G279" i="15"/>
  <c r="G278" i="15"/>
  <c r="G277" i="15"/>
  <c r="G276" i="15"/>
  <c r="G275" i="15"/>
  <c r="G274" i="15"/>
  <c r="G273" i="15"/>
  <c r="G272" i="15"/>
  <c r="G271" i="15"/>
  <c r="G270" i="15"/>
  <c r="G269" i="15"/>
  <c r="G268" i="15"/>
  <c r="G267" i="15"/>
  <c r="G266" i="15"/>
  <c r="G265" i="15"/>
  <c r="G264" i="15"/>
  <c r="G263" i="15"/>
  <c r="G262" i="15"/>
  <c r="G261" i="15"/>
  <c r="G260" i="15"/>
  <c r="G259" i="15"/>
  <c r="G258" i="15"/>
  <c r="G257" i="15"/>
  <c r="G256" i="15"/>
  <c r="G255" i="15"/>
  <c r="G254" i="15"/>
  <c r="G253" i="15"/>
  <c r="G252" i="15"/>
  <c r="G251" i="15"/>
  <c r="G250" i="15"/>
  <c r="G249" i="15"/>
  <c r="G248" i="15"/>
  <c r="G247" i="15"/>
  <c r="G246" i="15"/>
  <c r="G245" i="15"/>
  <c r="G244" i="15"/>
  <c r="G243" i="15"/>
  <c r="G242" i="15"/>
  <c r="G241" i="15"/>
  <c r="G240" i="15"/>
  <c r="G239" i="15"/>
  <c r="G238" i="15"/>
  <c r="G237" i="15"/>
  <c r="G236" i="15"/>
  <c r="G235" i="15"/>
  <c r="G234" i="15"/>
  <c r="G233" i="15"/>
  <c r="G232" i="15"/>
  <c r="G231" i="15"/>
  <c r="G230" i="15"/>
  <c r="G229" i="15"/>
  <c r="G228" i="15"/>
  <c r="G227" i="15"/>
  <c r="G226" i="15"/>
  <c r="G225" i="15"/>
  <c r="G224" i="15"/>
  <c r="G223" i="15"/>
  <c r="G222" i="15"/>
  <c r="G221" i="15"/>
  <c r="G220" i="15"/>
  <c r="G219" i="15"/>
  <c r="G218" i="15"/>
  <c r="G217" i="15"/>
  <c r="G216" i="15"/>
  <c r="G215" i="15"/>
  <c r="G214" i="15"/>
  <c r="G213" i="15"/>
  <c r="G212" i="15"/>
  <c r="G211" i="15"/>
  <c r="G210" i="15"/>
  <c r="G209" i="15"/>
  <c r="G208" i="15"/>
  <c r="G207" i="15"/>
  <c r="G206" i="15"/>
  <c r="G205" i="15"/>
  <c r="G204" i="15"/>
  <c r="G203" i="15"/>
  <c r="G202" i="15"/>
  <c r="G201" i="15"/>
  <c r="G200" i="15"/>
  <c r="G199" i="15"/>
  <c r="G198" i="15"/>
  <c r="G197" i="15"/>
  <c r="G196" i="15"/>
  <c r="G195" i="15"/>
  <c r="G194" i="15"/>
  <c r="G193" i="15"/>
  <c r="G192" i="15"/>
  <c r="G191" i="15"/>
  <c r="G190" i="15"/>
  <c r="G189" i="15"/>
  <c r="G188" i="15"/>
  <c r="G187" i="15"/>
  <c r="G186" i="15"/>
  <c r="G185" i="15"/>
  <c r="G184" i="15"/>
  <c r="G183" i="15"/>
  <c r="G182" i="15"/>
  <c r="G181" i="15"/>
  <c r="G180" i="15"/>
  <c r="G179" i="15"/>
  <c r="G178" i="15"/>
  <c r="G177" i="15"/>
  <c r="G176" i="15"/>
  <c r="G175" i="15"/>
  <c r="G174" i="15"/>
  <c r="G173" i="15"/>
  <c r="G172" i="15"/>
  <c r="G171" i="15"/>
  <c r="G170" i="15"/>
  <c r="G169" i="15"/>
  <c r="G168" i="15"/>
  <c r="G167" i="15"/>
  <c r="G166" i="15"/>
  <c r="G165" i="15"/>
  <c r="G164" i="15"/>
  <c r="G163" i="15"/>
  <c r="G162" i="15"/>
  <c r="G161" i="15"/>
  <c r="C161" i="15"/>
  <c r="C160" i="15"/>
  <c r="C159" i="15"/>
  <c r="G158" i="15"/>
  <c r="C158" i="15"/>
  <c r="G157" i="15"/>
  <c r="C157" i="15"/>
  <c r="C156" i="15"/>
  <c r="C155" i="15"/>
  <c r="G154" i="15"/>
  <c r="C154" i="15"/>
  <c r="G153" i="15"/>
  <c r="C153" i="15"/>
  <c r="C152" i="15"/>
  <c r="C151" i="15"/>
  <c r="G150" i="15"/>
  <c r="C150" i="15"/>
  <c r="G149" i="15"/>
  <c r="C149" i="15"/>
  <c r="C148" i="15"/>
  <c r="C147" i="15"/>
  <c r="G146" i="15"/>
  <c r="C146" i="15"/>
  <c r="G145" i="15"/>
  <c r="C145" i="15"/>
  <c r="C144" i="15"/>
  <c r="C143" i="15"/>
  <c r="G142" i="15"/>
  <c r="C142" i="15"/>
  <c r="G141" i="15"/>
  <c r="C141" i="15"/>
  <c r="C140" i="15"/>
  <c r="C139" i="15"/>
  <c r="G139" i="15" s="1"/>
  <c r="C138" i="15"/>
  <c r="G137" i="15"/>
  <c r="C137" i="15"/>
  <c r="G136" i="15"/>
  <c r="C136" i="15"/>
  <c r="C135" i="15"/>
  <c r="C134" i="15"/>
  <c r="G133" i="15"/>
  <c r="C133" i="15"/>
  <c r="C132" i="15"/>
  <c r="C131" i="15"/>
  <c r="G131" i="15" s="1"/>
  <c r="C130" i="15"/>
  <c r="G129" i="15"/>
  <c r="C129" i="15"/>
  <c r="G128" i="15"/>
  <c r="C128" i="15"/>
  <c r="C127" i="15"/>
  <c r="C126" i="15"/>
  <c r="G125" i="15"/>
  <c r="C125" i="15"/>
  <c r="C124" i="15"/>
  <c r="C123" i="15"/>
  <c r="G123" i="15" s="1"/>
  <c r="C122" i="15"/>
  <c r="G121" i="15"/>
  <c r="C121" i="15"/>
  <c r="G120" i="15"/>
  <c r="C120" i="15"/>
  <c r="C119" i="15"/>
  <c r="C118" i="15"/>
  <c r="G117" i="15"/>
  <c r="C117" i="15"/>
  <c r="C116" i="15"/>
  <c r="C115" i="15"/>
  <c r="G115" i="15" s="1"/>
  <c r="C114" i="15"/>
  <c r="G113" i="15"/>
  <c r="C113" i="15"/>
  <c r="G112" i="15"/>
  <c r="C112" i="15"/>
  <c r="C111" i="15"/>
  <c r="C110" i="15"/>
  <c r="G109" i="15"/>
  <c r="C109" i="15"/>
  <c r="C108" i="15"/>
  <c r="C107" i="15"/>
  <c r="G107" i="15" s="1"/>
  <c r="C106" i="15"/>
  <c r="G105" i="15"/>
  <c r="C105" i="15"/>
  <c r="G104" i="15"/>
  <c r="C104" i="15"/>
  <c r="C103" i="15"/>
  <c r="C102" i="15"/>
  <c r="G101" i="15"/>
  <c r="C101" i="15"/>
  <c r="C100" i="15"/>
  <c r="G100" i="15" s="1"/>
  <c r="C99" i="15"/>
  <c r="G99" i="15" s="1"/>
  <c r="C98" i="15"/>
  <c r="G97" i="15"/>
  <c r="C97" i="15"/>
  <c r="G96" i="15"/>
  <c r="C96" i="15"/>
  <c r="C95" i="15"/>
  <c r="G95" i="15" s="1"/>
  <c r="C94" i="15"/>
  <c r="G93" i="15"/>
  <c r="C93" i="15"/>
  <c r="C92" i="15"/>
  <c r="G92" i="15" s="1"/>
  <c r="C91" i="15"/>
  <c r="G91" i="15" s="1"/>
  <c r="C90" i="15"/>
  <c r="G89" i="15"/>
  <c r="C89" i="15"/>
  <c r="G88" i="15"/>
  <c r="C88" i="15"/>
  <c r="C87" i="15"/>
  <c r="G87" i="15" s="1"/>
  <c r="C86" i="15"/>
  <c r="G85" i="15"/>
  <c r="C85" i="15"/>
  <c r="C84" i="15"/>
  <c r="G84" i="15" s="1"/>
  <c r="C83" i="15"/>
  <c r="G83" i="15" s="1"/>
  <c r="C82" i="15"/>
  <c r="G81" i="15"/>
  <c r="C81" i="15"/>
  <c r="G80" i="15"/>
  <c r="C80" i="15"/>
  <c r="C79" i="15"/>
  <c r="G79" i="15" s="1"/>
  <c r="C78" i="15"/>
  <c r="G77" i="15"/>
  <c r="C77" i="15"/>
  <c r="C76" i="15"/>
  <c r="G76" i="15" s="1"/>
  <c r="C75" i="15"/>
  <c r="G75" i="15" s="1"/>
  <c r="C74" i="15"/>
  <c r="G73" i="15"/>
  <c r="C73" i="15"/>
  <c r="G72" i="15"/>
  <c r="C72" i="15"/>
  <c r="C71" i="15"/>
  <c r="G71" i="15" s="1"/>
  <c r="C70" i="15"/>
  <c r="G69" i="15"/>
  <c r="C69" i="15"/>
  <c r="C68" i="15"/>
  <c r="G68" i="15" s="1"/>
  <c r="C67" i="15"/>
  <c r="G67" i="15" s="1"/>
  <c r="C66" i="15"/>
  <c r="G65" i="15"/>
  <c r="C65" i="15"/>
  <c r="G64" i="15"/>
  <c r="C64" i="15"/>
  <c r="C63" i="15"/>
  <c r="G63" i="15" s="1"/>
  <c r="C62" i="15"/>
  <c r="G61" i="15"/>
  <c r="C61" i="15"/>
  <c r="C60" i="15"/>
  <c r="G60" i="15" s="1"/>
  <c r="C59" i="15"/>
  <c r="G59" i="15" s="1"/>
  <c r="C58" i="15"/>
  <c r="G57" i="15"/>
  <c r="C57" i="15"/>
  <c r="G56" i="15"/>
  <c r="C56" i="15"/>
  <c r="C55" i="15"/>
  <c r="G55" i="15" s="1"/>
  <c r="C54" i="15"/>
  <c r="G53" i="15"/>
  <c r="C53" i="15"/>
  <c r="C52" i="15"/>
  <c r="G52" i="15" s="1"/>
  <c r="C51" i="15"/>
  <c r="G51" i="15" s="1"/>
  <c r="C50" i="15"/>
  <c r="G49" i="15"/>
  <c r="C49" i="15"/>
  <c r="G48" i="15"/>
  <c r="C48" i="15"/>
  <c r="C47" i="15"/>
  <c r="G47" i="15" s="1"/>
  <c r="C46" i="15"/>
  <c r="G45" i="15"/>
  <c r="C45" i="15"/>
  <c r="C44" i="15"/>
  <c r="G44" i="15" s="1"/>
  <c r="C43" i="15"/>
  <c r="G43" i="15" s="1"/>
  <c r="C42" i="15"/>
  <c r="G41" i="15"/>
  <c r="C41" i="15"/>
  <c r="G40" i="15"/>
  <c r="C40" i="15"/>
  <c r="C39" i="15"/>
  <c r="G39" i="15" s="1"/>
  <c r="C38" i="15"/>
  <c r="G37" i="15"/>
  <c r="C37" i="15"/>
  <c r="C36" i="15"/>
  <c r="G36" i="15" s="1"/>
  <c r="C35" i="15"/>
  <c r="G35" i="15" s="1"/>
  <c r="C34" i="15"/>
  <c r="G33" i="15"/>
  <c r="C33" i="15"/>
  <c r="G32" i="15"/>
  <c r="C32" i="15"/>
  <c r="C31" i="15"/>
  <c r="G31" i="15" s="1"/>
  <c r="C30" i="15"/>
  <c r="G29" i="15"/>
  <c r="C29" i="15"/>
  <c r="C28" i="15"/>
  <c r="G28" i="15" s="1"/>
  <c r="C27" i="15"/>
  <c r="G27" i="15" s="1"/>
  <c r="C26" i="15"/>
  <c r="G25" i="15"/>
  <c r="C25" i="15"/>
  <c r="G24" i="15"/>
  <c r="C24" i="15"/>
  <c r="C23" i="15"/>
  <c r="G23" i="15" s="1"/>
  <c r="C22" i="15"/>
  <c r="G21" i="15"/>
  <c r="C21" i="15"/>
  <c r="C20" i="15"/>
  <c r="G20" i="15" s="1"/>
  <c r="C19" i="15"/>
  <c r="G19" i="15" s="1"/>
  <c r="C18" i="15"/>
  <c r="G17" i="15"/>
  <c r="C17" i="15"/>
  <c r="G16" i="15"/>
  <c r="C16" i="15"/>
  <c r="C15" i="15"/>
  <c r="G15" i="15" s="1"/>
  <c r="C14" i="15"/>
  <c r="G13" i="15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48" i="14"/>
  <c r="F49" i="14"/>
  <c r="F50" i="14"/>
  <c r="F51" i="14"/>
  <c r="F52" i="14"/>
  <c r="F53" i="14"/>
  <c r="F54" i="14"/>
  <c r="F55" i="14"/>
  <c r="F56" i="14"/>
  <c r="F57" i="14"/>
  <c r="F58" i="14"/>
  <c r="F59" i="14"/>
  <c r="F60" i="14"/>
  <c r="F61" i="14"/>
  <c r="F62" i="14"/>
  <c r="F63" i="14"/>
  <c r="F64" i="14"/>
  <c r="F65" i="14"/>
  <c r="F66" i="14"/>
  <c r="F67" i="14"/>
  <c r="F68" i="14"/>
  <c r="F69" i="14"/>
  <c r="F70" i="14"/>
  <c r="F71" i="14"/>
  <c r="F72" i="14"/>
  <c r="F73" i="14"/>
  <c r="F74" i="14"/>
  <c r="F75" i="14"/>
  <c r="F76" i="14"/>
  <c r="F77" i="14"/>
  <c r="F78" i="14"/>
  <c r="F79" i="14"/>
  <c r="F80" i="14"/>
  <c r="F81" i="14"/>
  <c r="F82" i="14"/>
  <c r="F83" i="14"/>
  <c r="F84" i="14"/>
  <c r="F85" i="14"/>
  <c r="F86" i="14"/>
  <c r="F87" i="14"/>
  <c r="F88" i="14"/>
  <c r="F89" i="14"/>
  <c r="F90" i="14"/>
  <c r="F91" i="14"/>
  <c r="F92" i="14"/>
  <c r="F93" i="14"/>
  <c r="F94" i="14"/>
  <c r="F95" i="14"/>
  <c r="F96" i="14"/>
  <c r="F97" i="14"/>
  <c r="F98" i="14"/>
  <c r="F99" i="14"/>
  <c r="F100" i="14"/>
  <c r="F101" i="14"/>
  <c r="F102" i="14"/>
  <c r="F103" i="14"/>
  <c r="F104" i="14"/>
  <c r="F105" i="14"/>
  <c r="F106" i="14"/>
  <c r="F107" i="14"/>
  <c r="F108" i="14"/>
  <c r="F109" i="14"/>
  <c r="F110" i="14"/>
  <c r="F111" i="14"/>
  <c r="F112" i="14"/>
  <c r="F113" i="14"/>
  <c r="F114" i="14"/>
  <c r="F115" i="14"/>
  <c r="F116" i="14"/>
  <c r="F117" i="14"/>
  <c r="F118" i="14"/>
  <c r="F119" i="14"/>
  <c r="F120" i="14"/>
  <c r="F121" i="14"/>
  <c r="F122" i="14"/>
  <c r="F123" i="14"/>
  <c r="F124" i="14"/>
  <c r="F125" i="14"/>
  <c r="F126" i="14"/>
  <c r="F127" i="14"/>
  <c r="F128" i="14"/>
  <c r="F129" i="14"/>
  <c r="F130" i="14"/>
  <c r="F131" i="14"/>
  <c r="F132" i="14"/>
  <c r="F133" i="14"/>
  <c r="F134" i="14"/>
  <c r="F135" i="14"/>
  <c r="F136" i="14"/>
  <c r="F137" i="14"/>
  <c r="F138" i="14"/>
  <c r="F139" i="14"/>
  <c r="F140" i="14"/>
  <c r="F141" i="14"/>
  <c r="F142" i="14"/>
  <c r="F143" i="14"/>
  <c r="F144" i="14"/>
  <c r="F145" i="14"/>
  <c r="F146" i="14"/>
  <c r="F147" i="14"/>
  <c r="F148" i="14"/>
  <c r="F149" i="14"/>
  <c r="F150" i="14"/>
  <c r="F151" i="14"/>
  <c r="F152" i="14"/>
  <c r="F153" i="14"/>
  <c r="F154" i="14"/>
  <c r="F155" i="14"/>
  <c r="F156" i="14"/>
  <c r="F157" i="14"/>
  <c r="F158" i="14"/>
  <c r="F159" i="14"/>
  <c r="F160" i="14"/>
  <c r="F161" i="14"/>
  <c r="F162" i="14"/>
  <c r="F163" i="14"/>
  <c r="F164" i="14"/>
  <c r="F165" i="14"/>
  <c r="F166" i="14"/>
  <c r="F167" i="14"/>
  <c r="F168" i="14"/>
  <c r="F169" i="14"/>
  <c r="F170" i="14"/>
  <c r="F171" i="14"/>
  <c r="F172" i="14"/>
  <c r="F173" i="14"/>
  <c r="F174" i="14"/>
  <c r="F175" i="14"/>
  <c r="F176" i="14"/>
  <c r="F177" i="14"/>
  <c r="F178" i="14"/>
  <c r="F179" i="14"/>
  <c r="F180" i="14"/>
  <c r="F181" i="14"/>
  <c r="F182" i="14"/>
  <c r="F183" i="14"/>
  <c r="F184" i="14"/>
  <c r="F185" i="14"/>
  <c r="F186" i="14"/>
  <c r="F187" i="14"/>
  <c r="F188" i="14"/>
  <c r="F189" i="14"/>
  <c r="F190" i="14"/>
  <c r="F191" i="14"/>
  <c r="F192" i="14"/>
  <c r="F193" i="14"/>
  <c r="F194" i="14"/>
  <c r="F195" i="14"/>
  <c r="F196" i="14"/>
  <c r="F197" i="14"/>
  <c r="F198" i="14"/>
  <c r="F199" i="14"/>
  <c r="F200" i="14"/>
  <c r="F201" i="14"/>
  <c r="F202" i="14"/>
  <c r="F203" i="14"/>
  <c r="F204" i="14"/>
  <c r="F205" i="14"/>
  <c r="F206" i="14"/>
  <c r="F207" i="14"/>
  <c r="F208" i="14"/>
  <c r="F209" i="14"/>
  <c r="F210" i="14"/>
  <c r="F211" i="14"/>
  <c r="F212" i="14"/>
  <c r="F213" i="14"/>
  <c r="F214" i="14"/>
  <c r="F215" i="14"/>
  <c r="F216" i="14"/>
  <c r="F217" i="14"/>
  <c r="F218" i="14"/>
  <c r="F219" i="14"/>
  <c r="F220" i="14"/>
  <c r="F221" i="14"/>
  <c r="F222" i="14"/>
  <c r="F223" i="14"/>
  <c r="F224" i="14"/>
  <c r="F225" i="14"/>
  <c r="F226" i="14"/>
  <c r="F227" i="14"/>
  <c r="F228" i="14"/>
  <c r="F229" i="14"/>
  <c r="F230" i="14"/>
  <c r="F231" i="14"/>
  <c r="F232" i="14"/>
  <c r="F233" i="14"/>
  <c r="F234" i="14"/>
  <c r="F235" i="14"/>
  <c r="F236" i="14"/>
  <c r="F237" i="14"/>
  <c r="F238" i="14"/>
  <c r="F239" i="14"/>
  <c r="F240" i="14"/>
  <c r="F241" i="14"/>
  <c r="F242" i="14"/>
  <c r="F243" i="14"/>
  <c r="F244" i="14"/>
  <c r="F245" i="14"/>
  <c r="F246" i="14"/>
  <c r="F247" i="14"/>
  <c r="F248" i="14"/>
  <c r="F249" i="14"/>
  <c r="F250" i="14"/>
  <c r="F251" i="14"/>
  <c r="F252" i="14"/>
  <c r="F253" i="14"/>
  <c r="F254" i="14"/>
  <c r="F255" i="14"/>
  <c r="F256" i="14"/>
  <c r="F257" i="14"/>
  <c r="F258" i="14"/>
  <c r="F259" i="14"/>
  <c r="F260" i="14"/>
  <c r="F261" i="14"/>
  <c r="F262" i="14"/>
  <c r="F263" i="14"/>
  <c r="F264" i="14"/>
  <c r="F265" i="14"/>
  <c r="F266" i="14"/>
  <c r="F267" i="14"/>
  <c r="F268" i="14"/>
  <c r="F269" i="14"/>
  <c r="F270" i="14"/>
  <c r="F271" i="14"/>
  <c r="F272" i="14"/>
  <c r="F273" i="14"/>
  <c r="F274" i="14"/>
  <c r="F275" i="14"/>
  <c r="F276" i="14"/>
  <c r="F277" i="14"/>
  <c r="F278" i="14"/>
  <c r="F279" i="14"/>
  <c r="F280" i="14"/>
  <c r="F281" i="14"/>
  <c r="F282" i="14"/>
  <c r="F283" i="14"/>
  <c r="F284" i="14"/>
  <c r="F285" i="14"/>
  <c r="F286" i="14"/>
  <c r="F287" i="14"/>
  <c r="F288" i="14"/>
  <c r="F289" i="14"/>
  <c r="F290" i="14"/>
  <c r="F291" i="14"/>
  <c r="F292" i="14"/>
  <c r="F293" i="14"/>
  <c r="F294" i="14"/>
  <c r="F295" i="14"/>
  <c r="F296" i="14"/>
  <c r="F297" i="14"/>
  <c r="F298" i="14"/>
  <c r="F299" i="14"/>
  <c r="F300" i="14"/>
  <c r="F301" i="14"/>
  <c r="F302" i="14"/>
  <c r="F303" i="14"/>
  <c r="F304" i="14"/>
  <c r="F305" i="14"/>
  <c r="F306" i="14"/>
  <c r="F307" i="14"/>
  <c r="F308" i="14"/>
  <c r="F309" i="14"/>
  <c r="F310" i="14"/>
  <c r="F11" i="14"/>
  <c r="B310" i="14"/>
  <c r="G310" i="14" s="1"/>
  <c r="B309" i="14"/>
  <c r="G308" i="14"/>
  <c r="B308" i="14"/>
  <c r="G307" i="14"/>
  <c r="B307" i="14"/>
  <c r="B306" i="14"/>
  <c r="G306" i="14" s="1"/>
  <c r="G305" i="14"/>
  <c r="B305" i="14"/>
  <c r="G304" i="14"/>
  <c r="B304" i="14"/>
  <c r="B303" i="14"/>
  <c r="B302" i="14"/>
  <c r="G302" i="14" s="1"/>
  <c r="B301" i="14"/>
  <c r="G300" i="14"/>
  <c r="B300" i="14"/>
  <c r="G299" i="14"/>
  <c r="B299" i="14"/>
  <c r="B298" i="14"/>
  <c r="G298" i="14" s="1"/>
  <c r="G297" i="14"/>
  <c r="B297" i="14"/>
  <c r="G296" i="14"/>
  <c r="B296" i="14"/>
  <c r="B295" i="14"/>
  <c r="B294" i="14"/>
  <c r="G294" i="14" s="1"/>
  <c r="B293" i="14"/>
  <c r="G292" i="14"/>
  <c r="B292" i="14"/>
  <c r="G291" i="14"/>
  <c r="B291" i="14"/>
  <c r="B290" i="14"/>
  <c r="G290" i="14" s="1"/>
  <c r="G289" i="14"/>
  <c r="B289" i="14"/>
  <c r="G288" i="14"/>
  <c r="B288" i="14"/>
  <c r="B287" i="14"/>
  <c r="B286" i="14"/>
  <c r="G286" i="14" s="1"/>
  <c r="B285" i="14"/>
  <c r="G284" i="14"/>
  <c r="B284" i="14"/>
  <c r="G283" i="14"/>
  <c r="B283" i="14"/>
  <c r="B282" i="14"/>
  <c r="G282" i="14" s="1"/>
  <c r="G281" i="14"/>
  <c r="B281" i="14"/>
  <c r="G280" i="14"/>
  <c r="B280" i="14"/>
  <c r="B279" i="14"/>
  <c r="B278" i="14"/>
  <c r="G278" i="14" s="1"/>
  <c r="B277" i="14"/>
  <c r="G276" i="14"/>
  <c r="B276" i="14"/>
  <c r="G275" i="14"/>
  <c r="B275" i="14"/>
  <c r="B274" i="14"/>
  <c r="G274" i="14" s="1"/>
  <c r="G273" i="14"/>
  <c r="B273" i="14"/>
  <c r="G272" i="14"/>
  <c r="B272" i="14"/>
  <c r="B271" i="14"/>
  <c r="B270" i="14"/>
  <c r="G270" i="14" s="1"/>
  <c r="B269" i="14"/>
  <c r="G268" i="14"/>
  <c r="B268" i="14"/>
  <c r="G267" i="14"/>
  <c r="B267" i="14"/>
  <c r="B266" i="14"/>
  <c r="G266" i="14" s="1"/>
  <c r="G265" i="14"/>
  <c r="B265" i="14"/>
  <c r="G264" i="14"/>
  <c r="B264" i="14"/>
  <c r="B263" i="14"/>
  <c r="B262" i="14"/>
  <c r="G262" i="14" s="1"/>
  <c r="B261" i="14"/>
  <c r="G260" i="14"/>
  <c r="B260" i="14"/>
  <c r="G259" i="14"/>
  <c r="B259" i="14"/>
  <c r="B258" i="14"/>
  <c r="G258" i="14" s="1"/>
  <c r="G257" i="14"/>
  <c r="B257" i="14"/>
  <c r="G256" i="14"/>
  <c r="B256" i="14"/>
  <c r="B255" i="14"/>
  <c r="B254" i="14"/>
  <c r="G254" i="14" s="1"/>
  <c r="B253" i="14"/>
  <c r="G252" i="14"/>
  <c r="B252" i="14"/>
  <c r="G251" i="14"/>
  <c r="B251" i="14"/>
  <c r="B250" i="14"/>
  <c r="G250" i="14" s="1"/>
  <c r="G249" i="14"/>
  <c r="B249" i="14"/>
  <c r="G248" i="14"/>
  <c r="B248" i="14"/>
  <c r="B247" i="14"/>
  <c r="B246" i="14"/>
  <c r="G246" i="14" s="1"/>
  <c r="B245" i="14"/>
  <c r="G244" i="14"/>
  <c r="B244" i="14"/>
  <c r="G243" i="14"/>
  <c r="B243" i="14"/>
  <c r="B242" i="14"/>
  <c r="G242" i="14" s="1"/>
  <c r="G241" i="14"/>
  <c r="B241" i="14"/>
  <c r="G240" i="14"/>
  <c r="B240" i="14"/>
  <c r="B239" i="14"/>
  <c r="B238" i="14"/>
  <c r="G238" i="14" s="1"/>
  <c r="B237" i="14"/>
  <c r="G236" i="14"/>
  <c r="B236" i="14"/>
  <c r="G235" i="14"/>
  <c r="B235" i="14"/>
  <c r="B234" i="14"/>
  <c r="G234" i="14" s="1"/>
  <c r="G233" i="14"/>
  <c r="B233" i="14"/>
  <c r="G232" i="14"/>
  <c r="B232" i="14"/>
  <c r="B231" i="14"/>
  <c r="B230" i="14"/>
  <c r="G230" i="14" s="1"/>
  <c r="B229" i="14"/>
  <c r="G228" i="14"/>
  <c r="B228" i="14"/>
  <c r="G227" i="14"/>
  <c r="B227" i="14"/>
  <c r="B226" i="14"/>
  <c r="G226" i="14" s="1"/>
  <c r="G225" i="14"/>
  <c r="B225" i="14"/>
  <c r="G224" i="14"/>
  <c r="B224" i="14"/>
  <c r="B223" i="14"/>
  <c r="B222" i="14"/>
  <c r="G222" i="14" s="1"/>
  <c r="B221" i="14"/>
  <c r="G220" i="14"/>
  <c r="B220" i="14"/>
  <c r="G219" i="14"/>
  <c r="B219" i="14"/>
  <c r="B218" i="14"/>
  <c r="G218" i="14" s="1"/>
  <c r="G217" i="14"/>
  <c r="B217" i="14"/>
  <c r="G216" i="14"/>
  <c r="B216" i="14"/>
  <c r="B215" i="14"/>
  <c r="B214" i="14"/>
  <c r="G214" i="14" s="1"/>
  <c r="B213" i="14"/>
  <c r="G212" i="14"/>
  <c r="B212" i="14"/>
  <c r="G211" i="14"/>
  <c r="B211" i="14"/>
  <c r="B210" i="14"/>
  <c r="G210" i="14" s="1"/>
  <c r="G209" i="14"/>
  <c r="B209" i="14"/>
  <c r="G208" i="14"/>
  <c r="B208" i="14"/>
  <c r="B207" i="14"/>
  <c r="B206" i="14"/>
  <c r="G206" i="14" s="1"/>
  <c r="B205" i="14"/>
  <c r="G204" i="14"/>
  <c r="B204" i="14"/>
  <c r="G203" i="14"/>
  <c r="B203" i="14"/>
  <c r="B202" i="14"/>
  <c r="G202" i="14" s="1"/>
  <c r="G201" i="14"/>
  <c r="B201" i="14"/>
  <c r="G200" i="14"/>
  <c r="B200" i="14"/>
  <c r="B199" i="14"/>
  <c r="B198" i="14"/>
  <c r="G198" i="14" s="1"/>
  <c r="B197" i="14"/>
  <c r="G196" i="14"/>
  <c r="B196" i="14"/>
  <c r="G195" i="14"/>
  <c r="B195" i="14"/>
  <c r="B194" i="14"/>
  <c r="G194" i="14" s="1"/>
  <c r="G193" i="14"/>
  <c r="B193" i="14"/>
  <c r="G192" i="14"/>
  <c r="B192" i="14"/>
  <c r="B191" i="14"/>
  <c r="B190" i="14"/>
  <c r="G190" i="14" s="1"/>
  <c r="B189" i="14"/>
  <c r="G188" i="14"/>
  <c r="B188" i="14"/>
  <c r="G187" i="14"/>
  <c r="B187" i="14"/>
  <c r="B186" i="14"/>
  <c r="G186" i="14" s="1"/>
  <c r="G185" i="14"/>
  <c r="B185" i="14"/>
  <c r="G184" i="14"/>
  <c r="B184" i="14"/>
  <c r="B183" i="14"/>
  <c r="B182" i="14"/>
  <c r="G182" i="14" s="1"/>
  <c r="B181" i="14"/>
  <c r="G180" i="14"/>
  <c r="B180" i="14"/>
  <c r="G179" i="14"/>
  <c r="B179" i="14"/>
  <c r="B178" i="14"/>
  <c r="G178" i="14" s="1"/>
  <c r="G177" i="14"/>
  <c r="B177" i="14"/>
  <c r="G176" i="14"/>
  <c r="B176" i="14"/>
  <c r="G175" i="14"/>
  <c r="B175" i="14"/>
  <c r="B174" i="14"/>
  <c r="G174" i="14" s="1"/>
  <c r="G173" i="14"/>
  <c r="B173" i="14"/>
  <c r="G172" i="14"/>
  <c r="B172" i="14"/>
  <c r="B171" i="14"/>
  <c r="G171" i="14" s="1"/>
  <c r="B170" i="14"/>
  <c r="G170" i="14" s="1"/>
  <c r="G169" i="14"/>
  <c r="B169" i="14"/>
  <c r="G168" i="14"/>
  <c r="B168" i="14"/>
  <c r="G167" i="14"/>
  <c r="B167" i="14"/>
  <c r="B166" i="14"/>
  <c r="G166" i="14" s="1"/>
  <c r="G165" i="14"/>
  <c r="B165" i="14"/>
  <c r="G164" i="14"/>
  <c r="B164" i="14"/>
  <c r="B163" i="14"/>
  <c r="G163" i="14" s="1"/>
  <c r="B162" i="14"/>
  <c r="G162" i="14" s="1"/>
  <c r="G161" i="14"/>
  <c r="B161" i="14"/>
  <c r="G160" i="14"/>
  <c r="B160" i="14"/>
  <c r="G159" i="14"/>
  <c r="B159" i="14"/>
  <c r="B158" i="14"/>
  <c r="G158" i="14" s="1"/>
  <c r="G157" i="14"/>
  <c r="B157" i="14"/>
  <c r="G156" i="14"/>
  <c r="B156" i="14"/>
  <c r="B155" i="14"/>
  <c r="G155" i="14" s="1"/>
  <c r="B154" i="14"/>
  <c r="G154" i="14" s="1"/>
  <c r="G153" i="14"/>
  <c r="B153" i="14"/>
  <c r="G152" i="14"/>
  <c r="B152" i="14"/>
  <c r="G151" i="14"/>
  <c r="B151" i="14"/>
  <c r="B150" i="14"/>
  <c r="G150" i="14" s="1"/>
  <c r="G149" i="14"/>
  <c r="B149" i="14"/>
  <c r="G148" i="14"/>
  <c r="B148" i="14"/>
  <c r="B147" i="14"/>
  <c r="G147" i="14" s="1"/>
  <c r="B146" i="14"/>
  <c r="G146" i="14" s="1"/>
  <c r="G145" i="14"/>
  <c r="B145" i="14"/>
  <c r="G144" i="14"/>
  <c r="B144" i="14"/>
  <c r="G143" i="14"/>
  <c r="B143" i="14"/>
  <c r="B142" i="14"/>
  <c r="G142" i="14" s="1"/>
  <c r="B141" i="14"/>
  <c r="G140" i="14"/>
  <c r="B140" i="14"/>
  <c r="G139" i="14"/>
  <c r="B139" i="14"/>
  <c r="B138" i="14"/>
  <c r="G138" i="14" s="1"/>
  <c r="G137" i="14"/>
  <c r="B137" i="14"/>
  <c r="G136" i="14"/>
  <c r="B136" i="14"/>
  <c r="B135" i="14"/>
  <c r="B134" i="14"/>
  <c r="G134" i="14" s="1"/>
  <c r="B133" i="14"/>
  <c r="G132" i="14"/>
  <c r="B132" i="14"/>
  <c r="G131" i="14"/>
  <c r="B131" i="14"/>
  <c r="B130" i="14"/>
  <c r="G130" i="14" s="1"/>
  <c r="G129" i="14"/>
  <c r="B129" i="14"/>
  <c r="G128" i="14"/>
  <c r="B128" i="14"/>
  <c r="B127" i="14"/>
  <c r="B126" i="14"/>
  <c r="G126" i="14" s="1"/>
  <c r="B125" i="14"/>
  <c r="G124" i="14"/>
  <c r="B124" i="14"/>
  <c r="G123" i="14"/>
  <c r="B123" i="14"/>
  <c r="B122" i="14"/>
  <c r="G122" i="14" s="1"/>
  <c r="G121" i="14"/>
  <c r="B121" i="14"/>
  <c r="G120" i="14"/>
  <c r="B120" i="14"/>
  <c r="B119" i="14"/>
  <c r="B118" i="14"/>
  <c r="G118" i="14" s="1"/>
  <c r="B117" i="14"/>
  <c r="G116" i="14"/>
  <c r="B116" i="14"/>
  <c r="G115" i="14"/>
  <c r="B115" i="14"/>
  <c r="B114" i="14"/>
  <c r="G114" i="14" s="1"/>
  <c r="G113" i="14"/>
  <c r="B113" i="14"/>
  <c r="G112" i="14"/>
  <c r="B112" i="14"/>
  <c r="B111" i="14"/>
  <c r="B110" i="14"/>
  <c r="G110" i="14" s="1"/>
  <c r="B109" i="14"/>
  <c r="G108" i="14"/>
  <c r="B108" i="14"/>
  <c r="G107" i="14"/>
  <c r="B107" i="14"/>
  <c r="B106" i="14"/>
  <c r="G106" i="14" s="1"/>
  <c r="G105" i="14"/>
  <c r="B105" i="14"/>
  <c r="G104" i="14"/>
  <c r="B104" i="14"/>
  <c r="B103" i="14"/>
  <c r="B102" i="14"/>
  <c r="G102" i="14" s="1"/>
  <c r="B101" i="14"/>
  <c r="G100" i="14"/>
  <c r="B100" i="14"/>
  <c r="G99" i="14"/>
  <c r="B99" i="14"/>
  <c r="B98" i="14"/>
  <c r="G98" i="14" s="1"/>
  <c r="G97" i="14"/>
  <c r="B97" i="14"/>
  <c r="G96" i="14"/>
  <c r="B96" i="14"/>
  <c r="B95" i="14"/>
  <c r="B94" i="14"/>
  <c r="G94" i="14" s="1"/>
  <c r="B93" i="14"/>
  <c r="G92" i="14"/>
  <c r="B92" i="14"/>
  <c r="G91" i="14"/>
  <c r="B91" i="14"/>
  <c r="B90" i="14"/>
  <c r="G90" i="14" s="1"/>
  <c r="G89" i="14"/>
  <c r="B89" i="14"/>
  <c r="G88" i="14"/>
  <c r="B88" i="14"/>
  <c r="B87" i="14"/>
  <c r="B86" i="14"/>
  <c r="G86" i="14" s="1"/>
  <c r="B85" i="14"/>
  <c r="G84" i="14"/>
  <c r="B84" i="14"/>
  <c r="G83" i="14"/>
  <c r="B83" i="14"/>
  <c r="B82" i="14"/>
  <c r="G82" i="14" s="1"/>
  <c r="G81" i="14"/>
  <c r="B81" i="14"/>
  <c r="G80" i="14"/>
  <c r="B80" i="14"/>
  <c r="B79" i="14"/>
  <c r="B78" i="14"/>
  <c r="G78" i="14" s="1"/>
  <c r="B77" i="14"/>
  <c r="G76" i="14"/>
  <c r="B76" i="14"/>
  <c r="G75" i="14"/>
  <c r="B75" i="14"/>
  <c r="B74" i="14"/>
  <c r="G74" i="14" s="1"/>
  <c r="G73" i="14"/>
  <c r="B73" i="14"/>
  <c r="G72" i="14"/>
  <c r="B72" i="14"/>
  <c r="B71" i="14"/>
  <c r="B70" i="14"/>
  <c r="G70" i="14" s="1"/>
  <c r="B69" i="14"/>
  <c r="G68" i="14"/>
  <c r="B68" i="14"/>
  <c r="G67" i="14"/>
  <c r="B67" i="14"/>
  <c r="B66" i="14"/>
  <c r="G66" i="14" s="1"/>
  <c r="G65" i="14"/>
  <c r="B65" i="14"/>
  <c r="G64" i="14"/>
  <c r="B64" i="14"/>
  <c r="B63" i="14"/>
  <c r="B62" i="14"/>
  <c r="G62" i="14" s="1"/>
  <c r="B61" i="14"/>
  <c r="G60" i="14"/>
  <c r="B60" i="14"/>
  <c r="G59" i="14"/>
  <c r="B59" i="14"/>
  <c r="B58" i="14"/>
  <c r="G58" i="14" s="1"/>
  <c r="G57" i="14"/>
  <c r="B57" i="14"/>
  <c r="G56" i="14"/>
  <c r="B56" i="14"/>
  <c r="B55" i="14"/>
  <c r="B54" i="14"/>
  <c r="G54" i="14" s="1"/>
  <c r="B53" i="14"/>
  <c r="G52" i="14"/>
  <c r="B52" i="14"/>
  <c r="G51" i="14"/>
  <c r="B51" i="14"/>
  <c r="B50" i="14"/>
  <c r="G50" i="14" s="1"/>
  <c r="G49" i="14"/>
  <c r="B49" i="14"/>
  <c r="G48" i="14"/>
  <c r="B48" i="14"/>
  <c r="B47" i="14"/>
  <c r="B46" i="14"/>
  <c r="G46" i="14" s="1"/>
  <c r="B45" i="14"/>
  <c r="G44" i="14"/>
  <c r="B44" i="14"/>
  <c r="G43" i="14"/>
  <c r="B43" i="14"/>
  <c r="B42" i="14"/>
  <c r="G42" i="14" s="1"/>
  <c r="B41" i="14"/>
  <c r="G40" i="14"/>
  <c r="B40" i="14"/>
  <c r="B39" i="14"/>
  <c r="B38" i="14"/>
  <c r="G38" i="14" s="1"/>
  <c r="B37" i="14"/>
  <c r="G36" i="14"/>
  <c r="B36" i="14"/>
  <c r="G35" i="14"/>
  <c r="B35" i="14"/>
  <c r="B34" i="14"/>
  <c r="G34" i="14" s="1"/>
  <c r="B33" i="14"/>
  <c r="G32" i="14"/>
  <c r="B32" i="14"/>
  <c r="B31" i="14"/>
  <c r="B30" i="14"/>
  <c r="G30" i="14" s="1"/>
  <c r="B29" i="14"/>
  <c r="G28" i="14"/>
  <c r="B28" i="14"/>
  <c r="G27" i="14"/>
  <c r="B27" i="14"/>
  <c r="B26" i="14"/>
  <c r="G26" i="14" s="1"/>
  <c r="B25" i="14"/>
  <c r="G24" i="14"/>
  <c r="B24" i="14"/>
  <c r="B23" i="14"/>
  <c r="B22" i="14"/>
  <c r="G22" i="14" s="1"/>
  <c r="B21" i="14"/>
  <c r="G20" i="14"/>
  <c r="B20" i="14"/>
  <c r="G19" i="14"/>
  <c r="B19" i="14"/>
  <c r="B18" i="14"/>
  <c r="G18" i="14" s="1"/>
  <c r="B17" i="14"/>
  <c r="G16" i="14"/>
  <c r="B16" i="14"/>
  <c r="B15" i="14"/>
  <c r="B14" i="14"/>
  <c r="G14" i="14" s="1"/>
  <c r="B13" i="14"/>
  <c r="G13" i="14" s="1"/>
  <c r="B12" i="14"/>
  <c r="G11" i="14"/>
  <c r="B11" i="14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123" i="13"/>
  <c r="F124" i="13"/>
  <c r="F125" i="13"/>
  <c r="F126" i="13"/>
  <c r="F127" i="13"/>
  <c r="F128" i="13"/>
  <c r="F129" i="13"/>
  <c r="F130" i="13"/>
  <c r="F131" i="13"/>
  <c r="F132" i="13"/>
  <c r="F133" i="13"/>
  <c r="F134" i="13"/>
  <c r="F135" i="13"/>
  <c r="F136" i="13"/>
  <c r="F137" i="13"/>
  <c r="F138" i="13"/>
  <c r="F139" i="13"/>
  <c r="F140" i="13"/>
  <c r="F141" i="13"/>
  <c r="F142" i="13"/>
  <c r="F143" i="13"/>
  <c r="F144" i="13"/>
  <c r="F145" i="13"/>
  <c r="F146" i="13"/>
  <c r="F147" i="13"/>
  <c r="F148" i="13"/>
  <c r="F149" i="13"/>
  <c r="F150" i="13"/>
  <c r="F151" i="13"/>
  <c r="F152" i="13"/>
  <c r="F153" i="13"/>
  <c r="F154" i="13"/>
  <c r="F155" i="13"/>
  <c r="F156" i="13"/>
  <c r="F157" i="13"/>
  <c r="F158" i="13"/>
  <c r="F159" i="13"/>
  <c r="F160" i="13"/>
  <c r="F161" i="13"/>
  <c r="F162" i="13"/>
  <c r="F163" i="13"/>
  <c r="F164" i="13"/>
  <c r="F165" i="13"/>
  <c r="F166" i="13"/>
  <c r="F167" i="13"/>
  <c r="F168" i="13"/>
  <c r="F169" i="13"/>
  <c r="F170" i="13"/>
  <c r="F171" i="13"/>
  <c r="F172" i="13"/>
  <c r="F173" i="13"/>
  <c r="F174" i="13"/>
  <c r="F175" i="13"/>
  <c r="F176" i="13"/>
  <c r="F177" i="13"/>
  <c r="F178" i="13"/>
  <c r="F179" i="13"/>
  <c r="F180" i="13"/>
  <c r="F181" i="13"/>
  <c r="F182" i="13"/>
  <c r="F183" i="13"/>
  <c r="F184" i="13"/>
  <c r="F185" i="13"/>
  <c r="F186" i="13"/>
  <c r="F187" i="13"/>
  <c r="F188" i="13"/>
  <c r="F189" i="13"/>
  <c r="F190" i="13"/>
  <c r="F191" i="13"/>
  <c r="F192" i="13"/>
  <c r="F193" i="13"/>
  <c r="F194" i="13"/>
  <c r="F195" i="13"/>
  <c r="F196" i="13"/>
  <c r="F197" i="13"/>
  <c r="F198" i="13"/>
  <c r="F199" i="13"/>
  <c r="F200" i="13"/>
  <c r="F201" i="13"/>
  <c r="F202" i="13"/>
  <c r="F203" i="13"/>
  <c r="F204" i="13"/>
  <c r="F205" i="13"/>
  <c r="F206" i="13"/>
  <c r="F207" i="13"/>
  <c r="F208" i="13"/>
  <c r="F209" i="13"/>
  <c r="F210" i="13"/>
  <c r="F211" i="13"/>
  <c r="F212" i="13"/>
  <c r="F213" i="13"/>
  <c r="F214" i="13"/>
  <c r="F215" i="13"/>
  <c r="F216" i="13"/>
  <c r="F217" i="13"/>
  <c r="F218" i="13"/>
  <c r="F219" i="13"/>
  <c r="F220" i="13"/>
  <c r="F221" i="13"/>
  <c r="F222" i="13"/>
  <c r="F223" i="13"/>
  <c r="F224" i="13"/>
  <c r="F225" i="13"/>
  <c r="F226" i="13"/>
  <c r="F227" i="13"/>
  <c r="F228" i="13"/>
  <c r="F229" i="13"/>
  <c r="F230" i="13"/>
  <c r="F231" i="13"/>
  <c r="F232" i="13"/>
  <c r="F233" i="13"/>
  <c r="F234" i="13"/>
  <c r="F235" i="13"/>
  <c r="F236" i="13"/>
  <c r="F237" i="13"/>
  <c r="F238" i="13"/>
  <c r="F239" i="13"/>
  <c r="F240" i="13"/>
  <c r="F241" i="13"/>
  <c r="F242" i="13"/>
  <c r="F243" i="13"/>
  <c r="F244" i="13"/>
  <c r="F245" i="13"/>
  <c r="F246" i="13"/>
  <c r="F247" i="13"/>
  <c r="F248" i="13"/>
  <c r="F249" i="13"/>
  <c r="F250" i="13"/>
  <c r="F251" i="13"/>
  <c r="F252" i="13"/>
  <c r="F253" i="13"/>
  <c r="F254" i="13"/>
  <c r="F255" i="13"/>
  <c r="F256" i="13"/>
  <c r="F257" i="13"/>
  <c r="F258" i="13"/>
  <c r="F259" i="13"/>
  <c r="F260" i="13"/>
  <c r="F261" i="13"/>
  <c r="F262" i="13"/>
  <c r="F263" i="13"/>
  <c r="F264" i="13"/>
  <c r="F265" i="13"/>
  <c r="F266" i="13"/>
  <c r="F267" i="13"/>
  <c r="F268" i="13"/>
  <c r="F269" i="13"/>
  <c r="F270" i="13"/>
  <c r="F271" i="13"/>
  <c r="F272" i="13"/>
  <c r="F273" i="13"/>
  <c r="F274" i="13"/>
  <c r="F275" i="13"/>
  <c r="F276" i="13"/>
  <c r="F277" i="13"/>
  <c r="F278" i="13"/>
  <c r="F279" i="13"/>
  <c r="F280" i="13"/>
  <c r="F281" i="13"/>
  <c r="F282" i="13"/>
  <c r="F283" i="13"/>
  <c r="F284" i="13"/>
  <c r="F285" i="13"/>
  <c r="F286" i="13"/>
  <c r="F287" i="13"/>
  <c r="F288" i="13"/>
  <c r="F289" i="13"/>
  <c r="F290" i="13"/>
  <c r="F291" i="13"/>
  <c r="F292" i="13"/>
  <c r="F293" i="13"/>
  <c r="F294" i="13"/>
  <c r="F295" i="13"/>
  <c r="F296" i="13"/>
  <c r="F297" i="13"/>
  <c r="F298" i="13"/>
  <c r="F299" i="13"/>
  <c r="F300" i="13"/>
  <c r="F301" i="13"/>
  <c r="F302" i="13"/>
  <c r="F303" i="13"/>
  <c r="F304" i="13"/>
  <c r="F305" i="13"/>
  <c r="F306" i="13"/>
  <c r="F307" i="13"/>
  <c r="F308" i="13"/>
  <c r="F309" i="13"/>
  <c r="F310" i="13"/>
  <c r="F311" i="13"/>
  <c r="F312" i="13"/>
  <c r="F313" i="13"/>
  <c r="F314" i="13"/>
  <c r="F315" i="13"/>
  <c r="F316" i="13"/>
  <c r="F317" i="13"/>
  <c r="F318" i="13"/>
  <c r="F319" i="13"/>
  <c r="F320" i="13"/>
  <c r="F321" i="13"/>
  <c r="F322" i="13"/>
  <c r="F323" i="13"/>
  <c r="F324" i="13"/>
  <c r="F325" i="13"/>
  <c r="F326" i="13"/>
  <c r="F327" i="13"/>
  <c r="F328" i="13"/>
  <c r="F329" i="13"/>
  <c r="F330" i="13"/>
  <c r="F331" i="13"/>
  <c r="F332" i="13"/>
  <c r="F333" i="13"/>
  <c r="F334" i="13"/>
  <c r="F335" i="13"/>
  <c r="F336" i="13"/>
  <c r="F337" i="13"/>
  <c r="F338" i="13"/>
  <c r="F339" i="13"/>
  <c r="F340" i="13"/>
  <c r="F341" i="13"/>
  <c r="F342" i="13"/>
  <c r="F343" i="13"/>
  <c r="F344" i="13"/>
  <c r="F345" i="13"/>
  <c r="F346" i="13"/>
  <c r="F347" i="13"/>
  <c r="F348" i="13"/>
  <c r="F349" i="13"/>
  <c r="F350" i="13"/>
  <c r="F351" i="13"/>
  <c r="F352" i="13"/>
  <c r="F353" i="13"/>
  <c r="F354" i="13"/>
  <c r="F355" i="13"/>
  <c r="F356" i="13"/>
  <c r="F357" i="13"/>
  <c r="F358" i="13"/>
  <c r="F359" i="13"/>
  <c r="F360" i="13"/>
  <c r="F361" i="13"/>
  <c r="F362" i="13"/>
  <c r="F363" i="13"/>
  <c r="F364" i="13"/>
  <c r="F365" i="13"/>
  <c r="F366" i="13"/>
  <c r="F367" i="13"/>
  <c r="F368" i="13"/>
  <c r="F369" i="13"/>
  <c r="F370" i="13"/>
  <c r="F371" i="13"/>
  <c r="F372" i="13"/>
  <c r="F373" i="13"/>
  <c r="F374" i="13"/>
  <c r="F375" i="13"/>
  <c r="F376" i="13"/>
  <c r="F377" i="13"/>
  <c r="F378" i="13"/>
  <c r="F379" i="13"/>
  <c r="F380" i="13"/>
  <c r="F381" i="13"/>
  <c r="F382" i="13"/>
  <c r="F383" i="13"/>
  <c r="F384" i="13"/>
  <c r="F385" i="13"/>
  <c r="F386" i="13"/>
  <c r="F387" i="13"/>
  <c r="F388" i="13"/>
  <c r="F389" i="13"/>
  <c r="F390" i="13"/>
  <c r="F391" i="13"/>
  <c r="F392" i="13"/>
  <c r="F393" i="13"/>
  <c r="F394" i="13"/>
  <c r="F395" i="13"/>
  <c r="F396" i="13"/>
  <c r="F397" i="13"/>
  <c r="F398" i="13"/>
  <c r="F399" i="13"/>
  <c r="F400" i="13"/>
  <c r="F401" i="13"/>
  <c r="F402" i="13"/>
  <c r="F403" i="13"/>
  <c r="F404" i="13"/>
  <c r="F405" i="13"/>
  <c r="F406" i="13"/>
  <c r="F407" i="13"/>
  <c r="F408" i="13"/>
  <c r="F409" i="13"/>
  <c r="F410" i="13"/>
  <c r="F411" i="13"/>
  <c r="F412" i="13"/>
  <c r="F413" i="13"/>
  <c r="F414" i="13"/>
  <c r="F415" i="13"/>
  <c r="F416" i="13"/>
  <c r="F417" i="13"/>
  <c r="F418" i="13"/>
  <c r="F419" i="13"/>
  <c r="F420" i="13"/>
  <c r="F421" i="13"/>
  <c r="F422" i="13"/>
  <c r="F423" i="13"/>
  <c r="F424" i="13"/>
  <c r="F425" i="13"/>
  <c r="F426" i="13"/>
  <c r="F427" i="13"/>
  <c r="F428" i="13"/>
  <c r="F429" i="13"/>
  <c r="F430" i="13"/>
  <c r="F431" i="13"/>
  <c r="F432" i="13"/>
  <c r="F433" i="13"/>
  <c r="F434" i="13"/>
  <c r="F435" i="13"/>
  <c r="F436" i="13"/>
  <c r="F437" i="13"/>
  <c r="F438" i="13"/>
  <c r="F439" i="13"/>
  <c r="F440" i="13"/>
  <c r="F441" i="13"/>
  <c r="F442" i="13"/>
  <c r="F443" i="13"/>
  <c r="F444" i="13"/>
  <c r="F445" i="13"/>
  <c r="F446" i="13"/>
  <c r="F447" i="13"/>
  <c r="F448" i="13"/>
  <c r="F449" i="13"/>
  <c r="F450" i="13"/>
  <c r="F451" i="13"/>
  <c r="F452" i="13"/>
  <c r="F453" i="13"/>
  <c r="F454" i="13"/>
  <c r="F455" i="13"/>
  <c r="F456" i="13"/>
  <c r="F457" i="13"/>
  <c r="F458" i="13"/>
  <c r="F459" i="13"/>
  <c r="F460" i="13"/>
  <c r="F461" i="13"/>
  <c r="F462" i="13"/>
  <c r="F463" i="13"/>
  <c r="F464" i="13"/>
  <c r="F465" i="13"/>
  <c r="F466" i="13"/>
  <c r="F467" i="13"/>
  <c r="F468" i="13"/>
  <c r="F469" i="13"/>
  <c r="F470" i="13"/>
  <c r="F471" i="13"/>
  <c r="F472" i="13"/>
  <c r="F473" i="13"/>
  <c r="F474" i="13"/>
  <c r="F475" i="13"/>
  <c r="F476" i="13"/>
  <c r="F477" i="13"/>
  <c r="F478" i="13"/>
  <c r="F479" i="13"/>
  <c r="F480" i="13"/>
  <c r="F481" i="13"/>
  <c r="F482" i="13"/>
  <c r="F483" i="13"/>
  <c r="F484" i="13"/>
  <c r="F485" i="13"/>
  <c r="F486" i="13"/>
  <c r="F487" i="13"/>
  <c r="F488" i="13"/>
  <c r="F489" i="13"/>
  <c r="F490" i="13"/>
  <c r="F491" i="13"/>
  <c r="F492" i="13"/>
  <c r="F493" i="13"/>
  <c r="F494" i="13"/>
  <c r="F495" i="13"/>
  <c r="F496" i="13"/>
  <c r="F497" i="13"/>
  <c r="F498" i="13"/>
  <c r="F499" i="13"/>
  <c r="F500" i="13"/>
  <c r="F501" i="13"/>
  <c r="F502" i="13"/>
  <c r="F503" i="13"/>
  <c r="F504" i="13"/>
  <c r="F505" i="13"/>
  <c r="F506" i="13"/>
  <c r="F507" i="13"/>
  <c r="F508" i="13"/>
  <c r="F509" i="13"/>
  <c r="F510" i="13"/>
  <c r="F511" i="13"/>
  <c r="F512" i="13"/>
  <c r="F513" i="13"/>
  <c r="F514" i="13"/>
  <c r="F515" i="13"/>
  <c r="F516" i="13"/>
  <c r="F517" i="13"/>
  <c r="F518" i="13"/>
  <c r="F519" i="13"/>
  <c r="F520" i="13"/>
  <c r="F521" i="13"/>
  <c r="F522" i="13"/>
  <c r="F523" i="13"/>
  <c r="F524" i="13"/>
  <c r="F525" i="13"/>
  <c r="F526" i="13"/>
  <c r="F527" i="13"/>
  <c r="F528" i="13"/>
  <c r="F529" i="13"/>
  <c r="F530" i="13"/>
  <c r="F531" i="13"/>
  <c r="F532" i="13"/>
  <c r="F533" i="13"/>
  <c r="F534" i="13"/>
  <c r="F535" i="13"/>
  <c r="F536" i="13"/>
  <c r="F537" i="13"/>
  <c r="F538" i="13"/>
  <c r="F539" i="13"/>
  <c r="F540" i="13"/>
  <c r="F541" i="13"/>
  <c r="F542" i="13"/>
  <c r="F543" i="13"/>
  <c r="F544" i="13"/>
  <c r="F545" i="13"/>
  <c r="F546" i="13"/>
  <c r="F547" i="13"/>
  <c r="F548" i="13"/>
  <c r="F549" i="13"/>
  <c r="F550" i="13"/>
  <c r="F551" i="13"/>
  <c r="F552" i="13"/>
  <c r="F553" i="13"/>
  <c r="F554" i="13"/>
  <c r="F555" i="13"/>
  <c r="F556" i="13"/>
  <c r="F557" i="13"/>
  <c r="F558" i="13"/>
  <c r="F559" i="13"/>
  <c r="F560" i="13"/>
  <c r="F561" i="13"/>
  <c r="F562" i="13"/>
  <c r="F563" i="13"/>
  <c r="F564" i="13"/>
  <c r="F565" i="13"/>
  <c r="F566" i="13"/>
  <c r="F567" i="13"/>
  <c r="F568" i="13"/>
  <c r="F569" i="13"/>
  <c r="F570" i="13"/>
  <c r="F571" i="13"/>
  <c r="F572" i="13"/>
  <c r="F573" i="13"/>
  <c r="F574" i="13"/>
  <c r="F575" i="13"/>
  <c r="F576" i="13"/>
  <c r="F577" i="13"/>
  <c r="F578" i="13"/>
  <c r="F579" i="13"/>
  <c r="F580" i="13"/>
  <c r="F581" i="13"/>
  <c r="F582" i="13"/>
  <c r="F583" i="13"/>
  <c r="F584" i="13"/>
  <c r="F585" i="13"/>
  <c r="F586" i="13"/>
  <c r="F587" i="13"/>
  <c r="F588" i="13"/>
  <c r="F589" i="13"/>
  <c r="F590" i="13"/>
  <c r="F591" i="13"/>
  <c r="F592" i="13"/>
  <c r="F593" i="13"/>
  <c r="F594" i="13"/>
  <c r="F595" i="13"/>
  <c r="F596" i="13"/>
  <c r="F597" i="13"/>
  <c r="F598" i="13"/>
  <c r="F599" i="13"/>
  <c r="F600" i="13"/>
  <c r="F601" i="13"/>
  <c r="F602" i="13"/>
  <c r="F603" i="13"/>
  <c r="F604" i="13"/>
  <c r="F605" i="13"/>
  <c r="F606" i="13"/>
  <c r="F607" i="13"/>
  <c r="F608" i="13"/>
  <c r="F609" i="13"/>
  <c r="F610" i="13"/>
  <c r="F611" i="13"/>
  <c r="F612" i="13"/>
  <c r="F613" i="13"/>
  <c r="F614" i="13"/>
  <c r="F615" i="13"/>
  <c r="F616" i="13"/>
  <c r="F617" i="13"/>
  <c r="F618" i="13"/>
  <c r="F619" i="13"/>
  <c r="F620" i="13"/>
  <c r="F621" i="13"/>
  <c r="F622" i="13"/>
  <c r="F623" i="13"/>
  <c r="F624" i="13"/>
  <c r="F625" i="13"/>
  <c r="F626" i="13"/>
  <c r="F627" i="13"/>
  <c r="F628" i="13"/>
  <c r="F629" i="13"/>
  <c r="F630" i="13"/>
  <c r="F631" i="13"/>
  <c r="F632" i="13"/>
  <c r="F633" i="13"/>
  <c r="F634" i="13"/>
  <c r="F635" i="13"/>
  <c r="F636" i="13"/>
  <c r="F637" i="13"/>
  <c r="F638" i="13"/>
  <c r="F639" i="13"/>
  <c r="F640" i="13"/>
  <c r="F641" i="13"/>
  <c r="F642" i="13"/>
  <c r="F643" i="13"/>
  <c r="F644" i="13"/>
  <c r="F645" i="13"/>
  <c r="F646" i="13"/>
  <c r="F647" i="13"/>
  <c r="F648" i="13"/>
  <c r="F649" i="13"/>
  <c r="F650" i="13"/>
  <c r="F651" i="13"/>
  <c r="F652" i="13"/>
  <c r="F653" i="13"/>
  <c r="F654" i="13"/>
  <c r="F655" i="13"/>
  <c r="F656" i="13"/>
  <c r="F657" i="13"/>
  <c r="F658" i="13"/>
  <c r="F659" i="13"/>
  <c r="F660" i="13"/>
  <c r="F661" i="13"/>
  <c r="F662" i="13"/>
  <c r="F663" i="13"/>
  <c r="F664" i="13"/>
  <c r="F665" i="13"/>
  <c r="F666" i="13"/>
  <c r="F667" i="13"/>
  <c r="F668" i="13"/>
  <c r="F669" i="13"/>
  <c r="F670" i="13"/>
  <c r="F671" i="13"/>
  <c r="F672" i="13"/>
  <c r="F673" i="13"/>
  <c r="F674" i="13"/>
  <c r="F675" i="13"/>
  <c r="F676" i="13"/>
  <c r="F677" i="13"/>
  <c r="F678" i="13"/>
  <c r="F679" i="13"/>
  <c r="F680" i="13"/>
  <c r="F681" i="13"/>
  <c r="F682" i="13"/>
  <c r="F683" i="13"/>
  <c r="F684" i="13"/>
  <c r="F685" i="13"/>
  <c r="F686" i="13"/>
  <c r="F687" i="13"/>
  <c r="F688" i="13"/>
  <c r="F689" i="13"/>
  <c r="F690" i="13"/>
  <c r="F691" i="13"/>
  <c r="F692" i="13"/>
  <c r="F693" i="13"/>
  <c r="F694" i="13"/>
  <c r="F695" i="13"/>
  <c r="F696" i="13"/>
  <c r="F697" i="13"/>
  <c r="F698" i="13"/>
  <c r="F699" i="13"/>
  <c r="F700" i="13"/>
  <c r="F701" i="13"/>
  <c r="F702" i="13"/>
  <c r="F703" i="13"/>
  <c r="F704" i="13"/>
  <c r="F705" i="13"/>
  <c r="F706" i="13"/>
  <c r="F707" i="13"/>
  <c r="F708" i="13"/>
  <c r="F709" i="13"/>
  <c r="F710" i="13"/>
  <c r="F711" i="13"/>
  <c r="F712" i="13"/>
  <c r="F713" i="13"/>
  <c r="F714" i="13"/>
  <c r="F715" i="13"/>
  <c r="F716" i="13"/>
  <c r="F717" i="13"/>
  <c r="F718" i="13"/>
  <c r="F719" i="13"/>
  <c r="F720" i="13"/>
  <c r="F721" i="13"/>
  <c r="F722" i="13"/>
  <c r="F723" i="13"/>
  <c r="F724" i="13"/>
  <c r="F725" i="13"/>
  <c r="F726" i="13"/>
  <c r="F727" i="13"/>
  <c r="F728" i="13"/>
  <c r="F729" i="13"/>
  <c r="F730" i="13"/>
  <c r="F731" i="13"/>
  <c r="F732" i="13"/>
  <c r="F733" i="13"/>
  <c r="F734" i="13"/>
  <c r="F735" i="13"/>
  <c r="F736" i="13"/>
  <c r="F737" i="13"/>
  <c r="F738" i="13"/>
  <c r="F739" i="13"/>
  <c r="F740" i="13"/>
  <c r="F741" i="13"/>
  <c r="F742" i="13"/>
  <c r="F743" i="13"/>
  <c r="F744" i="13"/>
  <c r="F745" i="13"/>
  <c r="F746" i="13"/>
  <c r="F747" i="13"/>
  <c r="F748" i="13"/>
  <c r="F749" i="13"/>
  <c r="F750" i="13"/>
  <c r="F751" i="13"/>
  <c r="F752" i="13"/>
  <c r="F753" i="13"/>
  <c r="F754" i="13"/>
  <c r="F755" i="13"/>
  <c r="F756" i="13"/>
  <c r="F757" i="13"/>
  <c r="F758" i="13"/>
  <c r="F759" i="13"/>
  <c r="F760" i="13"/>
  <c r="F761" i="13"/>
  <c r="F762" i="13"/>
  <c r="F763" i="13"/>
  <c r="F764" i="13"/>
  <c r="F765" i="13"/>
  <c r="F766" i="13"/>
  <c r="F767" i="13"/>
  <c r="F768" i="13"/>
  <c r="F769" i="13"/>
  <c r="F770" i="13"/>
  <c r="F771" i="13"/>
  <c r="F13" i="13"/>
  <c r="G771" i="13"/>
  <c r="G770" i="13"/>
  <c r="G769" i="13"/>
  <c r="G768" i="13"/>
  <c r="G767" i="13"/>
  <c r="G766" i="13"/>
  <c r="G765" i="13"/>
  <c r="G764" i="13"/>
  <c r="G763" i="13"/>
  <c r="G762" i="13"/>
  <c r="G761" i="13"/>
  <c r="G760" i="13"/>
  <c r="G759" i="13"/>
  <c r="G758" i="13"/>
  <c r="G757" i="13"/>
  <c r="G756" i="13"/>
  <c r="G755" i="13"/>
  <c r="G754" i="13"/>
  <c r="G753" i="13"/>
  <c r="G752" i="13"/>
  <c r="G751" i="13"/>
  <c r="G750" i="13"/>
  <c r="G749" i="13"/>
  <c r="G748" i="13"/>
  <c r="G747" i="13"/>
  <c r="G746" i="13"/>
  <c r="G745" i="13"/>
  <c r="G744" i="13"/>
  <c r="G743" i="13"/>
  <c r="G742" i="13"/>
  <c r="G741" i="13"/>
  <c r="G740" i="13"/>
  <c r="G739" i="13"/>
  <c r="G738" i="13"/>
  <c r="G737" i="13"/>
  <c r="G736" i="13"/>
  <c r="G735" i="13"/>
  <c r="G734" i="13"/>
  <c r="G733" i="13"/>
  <c r="G732" i="13"/>
  <c r="G731" i="13"/>
  <c r="G730" i="13"/>
  <c r="G729" i="13"/>
  <c r="G728" i="13"/>
  <c r="G727" i="13"/>
  <c r="G726" i="13"/>
  <c r="G725" i="13"/>
  <c r="G724" i="13"/>
  <c r="G723" i="13"/>
  <c r="G722" i="13"/>
  <c r="G721" i="13"/>
  <c r="G720" i="13"/>
  <c r="G719" i="13"/>
  <c r="G718" i="13"/>
  <c r="G717" i="13"/>
  <c r="G716" i="13"/>
  <c r="G715" i="13"/>
  <c r="G714" i="13"/>
  <c r="G713" i="13"/>
  <c r="G712" i="13"/>
  <c r="G711" i="13"/>
  <c r="G710" i="13"/>
  <c r="G709" i="13"/>
  <c r="G708" i="13"/>
  <c r="G707" i="13"/>
  <c r="G706" i="13"/>
  <c r="G705" i="13"/>
  <c r="G704" i="13"/>
  <c r="G703" i="13"/>
  <c r="G702" i="13"/>
  <c r="G701" i="13"/>
  <c r="G700" i="13"/>
  <c r="G699" i="13"/>
  <c r="G698" i="13"/>
  <c r="G697" i="13"/>
  <c r="G696" i="13"/>
  <c r="G695" i="13"/>
  <c r="G694" i="13"/>
  <c r="G693" i="13"/>
  <c r="G692" i="13"/>
  <c r="G691" i="13"/>
  <c r="G690" i="13"/>
  <c r="G689" i="13"/>
  <c r="G688" i="13"/>
  <c r="G687" i="13"/>
  <c r="G686" i="13"/>
  <c r="G685" i="13"/>
  <c r="G684" i="13"/>
  <c r="G683" i="13"/>
  <c r="G682" i="13"/>
  <c r="G681" i="13"/>
  <c r="G680" i="13"/>
  <c r="G679" i="13"/>
  <c r="G678" i="13"/>
  <c r="G677" i="13"/>
  <c r="G676" i="13"/>
  <c r="G675" i="13"/>
  <c r="G674" i="13"/>
  <c r="G673" i="13"/>
  <c r="G672" i="13"/>
  <c r="G671" i="13"/>
  <c r="G670" i="13"/>
  <c r="G669" i="13"/>
  <c r="G668" i="13"/>
  <c r="G667" i="13"/>
  <c r="G666" i="13"/>
  <c r="G665" i="13"/>
  <c r="G664" i="13"/>
  <c r="G663" i="13"/>
  <c r="G662" i="13"/>
  <c r="G661" i="13"/>
  <c r="G660" i="13"/>
  <c r="G659" i="13"/>
  <c r="G658" i="13"/>
  <c r="G657" i="13"/>
  <c r="G656" i="13"/>
  <c r="G655" i="13"/>
  <c r="G654" i="13"/>
  <c r="G653" i="13"/>
  <c r="G652" i="13"/>
  <c r="G651" i="13"/>
  <c r="G650" i="13"/>
  <c r="G649" i="13"/>
  <c r="G648" i="13"/>
  <c r="G647" i="13"/>
  <c r="G646" i="13"/>
  <c r="G645" i="13"/>
  <c r="G644" i="13"/>
  <c r="G643" i="13"/>
  <c r="G642" i="13"/>
  <c r="G641" i="13"/>
  <c r="G640" i="13"/>
  <c r="G639" i="13"/>
  <c r="G638" i="13"/>
  <c r="G637" i="13"/>
  <c r="G636" i="13"/>
  <c r="G635" i="13"/>
  <c r="G634" i="13"/>
  <c r="G633" i="13"/>
  <c r="G632" i="13"/>
  <c r="G631" i="13"/>
  <c r="G630" i="13"/>
  <c r="G629" i="13"/>
  <c r="G628" i="13"/>
  <c r="G627" i="13"/>
  <c r="G626" i="13"/>
  <c r="G625" i="13"/>
  <c r="G624" i="13"/>
  <c r="G623" i="13"/>
  <c r="G622" i="13"/>
  <c r="G621" i="13"/>
  <c r="G620" i="13"/>
  <c r="G619" i="13"/>
  <c r="G618" i="13"/>
  <c r="G617" i="13"/>
  <c r="G616" i="13"/>
  <c r="G615" i="13"/>
  <c r="C614" i="13"/>
  <c r="G613" i="13"/>
  <c r="C613" i="13"/>
  <c r="G612" i="13"/>
  <c r="C612" i="13"/>
  <c r="C611" i="13"/>
  <c r="G611" i="13" s="1"/>
  <c r="C610" i="13"/>
  <c r="G609" i="13"/>
  <c r="C609" i="13"/>
  <c r="G608" i="13"/>
  <c r="C608" i="13"/>
  <c r="C607" i="13"/>
  <c r="G607" i="13" s="1"/>
  <c r="C606" i="13"/>
  <c r="G605" i="13"/>
  <c r="C605" i="13"/>
  <c r="G604" i="13"/>
  <c r="C604" i="13"/>
  <c r="C603" i="13"/>
  <c r="G603" i="13" s="1"/>
  <c r="C602" i="13"/>
  <c r="G601" i="13"/>
  <c r="C601" i="13"/>
  <c r="G600" i="13"/>
  <c r="C600" i="13"/>
  <c r="C599" i="13"/>
  <c r="G599" i="13" s="1"/>
  <c r="C598" i="13"/>
  <c r="G597" i="13"/>
  <c r="C597" i="13"/>
  <c r="G596" i="13"/>
  <c r="C596" i="13"/>
  <c r="C595" i="13"/>
  <c r="G595" i="13" s="1"/>
  <c r="C594" i="13"/>
  <c r="G593" i="13"/>
  <c r="C593" i="13"/>
  <c r="G592" i="13"/>
  <c r="C592" i="13"/>
  <c r="C591" i="13"/>
  <c r="G591" i="13" s="1"/>
  <c r="C590" i="13"/>
  <c r="G589" i="13"/>
  <c r="C589" i="13"/>
  <c r="G588" i="13"/>
  <c r="C588" i="13"/>
  <c r="C587" i="13"/>
  <c r="G587" i="13" s="1"/>
  <c r="C586" i="13"/>
  <c r="G585" i="13"/>
  <c r="C585" i="13"/>
  <c r="G584" i="13"/>
  <c r="C584" i="13"/>
  <c r="C583" i="13"/>
  <c r="G583" i="13" s="1"/>
  <c r="C582" i="13"/>
  <c r="G581" i="13"/>
  <c r="C581" i="13"/>
  <c r="G580" i="13"/>
  <c r="C580" i="13"/>
  <c r="C579" i="13"/>
  <c r="G579" i="13" s="1"/>
  <c r="C578" i="13"/>
  <c r="G577" i="13"/>
  <c r="C577" i="13"/>
  <c r="G576" i="13"/>
  <c r="C576" i="13"/>
  <c r="C575" i="13"/>
  <c r="G575" i="13" s="1"/>
  <c r="C574" i="13"/>
  <c r="G573" i="13"/>
  <c r="C573" i="13"/>
  <c r="G572" i="13"/>
  <c r="C572" i="13"/>
  <c r="C571" i="13"/>
  <c r="G571" i="13" s="1"/>
  <c r="C570" i="13"/>
  <c r="G569" i="13"/>
  <c r="C569" i="13"/>
  <c r="G568" i="13"/>
  <c r="C568" i="13"/>
  <c r="C567" i="13"/>
  <c r="G567" i="13" s="1"/>
  <c r="C566" i="13"/>
  <c r="G565" i="13"/>
  <c r="C565" i="13"/>
  <c r="G564" i="13"/>
  <c r="C564" i="13"/>
  <c r="C563" i="13"/>
  <c r="C562" i="13"/>
  <c r="G561" i="13"/>
  <c r="C561" i="13"/>
  <c r="G560" i="13"/>
  <c r="C560" i="13"/>
  <c r="C559" i="13"/>
  <c r="G559" i="13" s="1"/>
  <c r="C558" i="13"/>
  <c r="G557" i="13"/>
  <c r="C557" i="13"/>
  <c r="G556" i="13"/>
  <c r="C556" i="13"/>
  <c r="C555" i="13"/>
  <c r="G555" i="13" s="1"/>
  <c r="C554" i="13"/>
  <c r="G553" i="13"/>
  <c r="C553" i="13"/>
  <c r="G552" i="13"/>
  <c r="C552" i="13"/>
  <c r="C551" i="13"/>
  <c r="C550" i="13"/>
  <c r="G549" i="13"/>
  <c r="C549" i="13"/>
  <c r="G548" i="13"/>
  <c r="C548" i="13"/>
  <c r="C547" i="13"/>
  <c r="G547" i="13" s="1"/>
  <c r="C546" i="13"/>
  <c r="G545" i="13"/>
  <c r="C545" i="13"/>
  <c r="G544" i="13"/>
  <c r="C544" i="13"/>
  <c r="C543" i="13"/>
  <c r="G543" i="13" s="1"/>
  <c r="C542" i="13"/>
  <c r="G541" i="13"/>
  <c r="C541" i="13"/>
  <c r="G540" i="13"/>
  <c r="C540" i="13"/>
  <c r="C539" i="13"/>
  <c r="G539" i="13" s="1"/>
  <c r="C538" i="13"/>
  <c r="G537" i="13"/>
  <c r="C537" i="13"/>
  <c r="G536" i="13"/>
  <c r="C536" i="13"/>
  <c r="C535" i="13"/>
  <c r="C534" i="13"/>
  <c r="G533" i="13"/>
  <c r="C533" i="13"/>
  <c r="G532" i="13"/>
  <c r="C532" i="13"/>
  <c r="C531" i="13"/>
  <c r="G531" i="13" s="1"/>
  <c r="G530" i="13"/>
  <c r="C530" i="13"/>
  <c r="G529" i="13"/>
  <c r="C529" i="13"/>
  <c r="C528" i="13"/>
  <c r="G528" i="13" s="1"/>
  <c r="C527" i="13"/>
  <c r="G527" i="13" s="1"/>
  <c r="G526" i="13"/>
  <c r="C526" i="13"/>
  <c r="G525" i="13"/>
  <c r="C525" i="13"/>
  <c r="G524" i="13"/>
  <c r="C524" i="13"/>
  <c r="C523" i="13"/>
  <c r="G523" i="13" s="1"/>
  <c r="G522" i="13"/>
  <c r="C522" i="13"/>
  <c r="G521" i="13"/>
  <c r="C521" i="13"/>
  <c r="C520" i="13"/>
  <c r="C519" i="13"/>
  <c r="G519" i="13" s="1"/>
  <c r="C518" i="13"/>
  <c r="G517" i="13"/>
  <c r="C517" i="13"/>
  <c r="G516" i="13"/>
  <c r="C516" i="13"/>
  <c r="C515" i="13"/>
  <c r="G514" i="13"/>
  <c r="C514" i="13"/>
  <c r="G513" i="13"/>
  <c r="C513" i="13"/>
  <c r="C512" i="13"/>
  <c r="G512" i="13" s="1"/>
  <c r="C511" i="13"/>
  <c r="G511" i="13" s="1"/>
  <c r="C510" i="13"/>
  <c r="G509" i="13"/>
  <c r="C509" i="13"/>
  <c r="G508" i="13"/>
  <c r="C508" i="13"/>
  <c r="C507" i="13"/>
  <c r="G507" i="13" s="1"/>
  <c r="G506" i="13"/>
  <c r="C506" i="13"/>
  <c r="G505" i="13"/>
  <c r="C505" i="13"/>
  <c r="C504" i="13"/>
  <c r="G504" i="13" s="1"/>
  <c r="C503" i="13"/>
  <c r="G503" i="13" s="1"/>
  <c r="C502" i="13"/>
  <c r="G501" i="13"/>
  <c r="C501" i="13"/>
  <c r="G500" i="13"/>
  <c r="C500" i="13"/>
  <c r="C499" i="13"/>
  <c r="G499" i="13" s="1"/>
  <c r="G498" i="13"/>
  <c r="C498" i="13"/>
  <c r="G497" i="13"/>
  <c r="C497" i="13"/>
  <c r="C496" i="13"/>
  <c r="G496" i="13" s="1"/>
  <c r="C495" i="13"/>
  <c r="G495" i="13" s="1"/>
  <c r="G494" i="13"/>
  <c r="C494" i="13"/>
  <c r="G493" i="13"/>
  <c r="C493" i="13"/>
  <c r="G492" i="13"/>
  <c r="C492" i="13"/>
  <c r="C491" i="13"/>
  <c r="G491" i="13" s="1"/>
  <c r="G490" i="13"/>
  <c r="C490" i="13"/>
  <c r="G489" i="13"/>
  <c r="C489" i="13"/>
  <c r="C488" i="13"/>
  <c r="C487" i="13"/>
  <c r="G487" i="13" s="1"/>
  <c r="C486" i="13"/>
  <c r="G485" i="13"/>
  <c r="C485" i="13"/>
  <c r="G484" i="13"/>
  <c r="C484" i="13"/>
  <c r="C483" i="13"/>
  <c r="G482" i="13"/>
  <c r="C482" i="13"/>
  <c r="G481" i="13"/>
  <c r="C481" i="13"/>
  <c r="C480" i="13"/>
  <c r="G480" i="13" s="1"/>
  <c r="C479" i="13"/>
  <c r="G479" i="13" s="1"/>
  <c r="C478" i="13"/>
  <c r="G477" i="13"/>
  <c r="C477" i="13"/>
  <c r="G476" i="13"/>
  <c r="C476" i="13"/>
  <c r="C475" i="13"/>
  <c r="G475" i="13" s="1"/>
  <c r="G474" i="13"/>
  <c r="C474" i="13"/>
  <c r="G473" i="13"/>
  <c r="C473" i="13"/>
  <c r="C472" i="13"/>
  <c r="G472" i="13" s="1"/>
  <c r="C471" i="13"/>
  <c r="G471" i="13" s="1"/>
  <c r="G470" i="13"/>
  <c r="C470" i="13"/>
  <c r="G469" i="13"/>
  <c r="C469" i="13"/>
  <c r="G468" i="13"/>
  <c r="C468" i="13"/>
  <c r="C467" i="13"/>
  <c r="G467" i="13" s="1"/>
  <c r="G466" i="13"/>
  <c r="C466" i="13"/>
  <c r="G465" i="13"/>
  <c r="C465" i="13"/>
  <c r="C464" i="13"/>
  <c r="G464" i="13" s="1"/>
  <c r="C463" i="13"/>
  <c r="G463" i="13" s="1"/>
  <c r="G462" i="13"/>
  <c r="C462" i="13"/>
  <c r="G461" i="13"/>
  <c r="C461" i="13"/>
  <c r="G460" i="13"/>
  <c r="C460" i="13"/>
  <c r="C459" i="13"/>
  <c r="G459" i="13" s="1"/>
  <c r="G458" i="13"/>
  <c r="C458" i="13"/>
  <c r="G457" i="13"/>
  <c r="C457" i="13"/>
  <c r="C456" i="13"/>
  <c r="C455" i="13"/>
  <c r="G455" i="13" s="1"/>
  <c r="C454" i="13"/>
  <c r="G453" i="13"/>
  <c r="C453" i="13"/>
  <c r="G452" i="13"/>
  <c r="C452" i="13"/>
  <c r="C451" i="13"/>
  <c r="G450" i="13"/>
  <c r="C450" i="13"/>
  <c r="G449" i="13"/>
  <c r="C449" i="13"/>
  <c r="C448" i="13"/>
  <c r="G448" i="13" s="1"/>
  <c r="C447" i="13"/>
  <c r="G447" i="13" s="1"/>
  <c r="C446" i="13"/>
  <c r="C445" i="13"/>
  <c r="G444" i="13"/>
  <c r="C444" i="13"/>
  <c r="G443" i="13"/>
  <c r="C443" i="13"/>
  <c r="C442" i="13"/>
  <c r="C441" i="13"/>
  <c r="G440" i="13"/>
  <c r="C440" i="13"/>
  <c r="G439" i="13"/>
  <c r="C439" i="13"/>
  <c r="C438" i="13"/>
  <c r="G438" i="13" s="1"/>
  <c r="C437" i="13"/>
  <c r="G436" i="13"/>
  <c r="C436" i="13"/>
  <c r="G435" i="13"/>
  <c r="C435" i="13"/>
  <c r="C434" i="13"/>
  <c r="G434" i="13" s="1"/>
  <c r="C433" i="13"/>
  <c r="G432" i="13"/>
  <c r="C432" i="13"/>
  <c r="G431" i="13"/>
  <c r="C431" i="13"/>
  <c r="C430" i="13"/>
  <c r="G430" i="13" s="1"/>
  <c r="C429" i="13"/>
  <c r="G428" i="13"/>
  <c r="C428" i="13"/>
  <c r="G427" i="13"/>
  <c r="C427" i="13"/>
  <c r="C426" i="13"/>
  <c r="C425" i="13"/>
  <c r="G424" i="13"/>
  <c r="C424" i="13"/>
  <c r="G423" i="13"/>
  <c r="C423" i="13"/>
  <c r="C422" i="13"/>
  <c r="G422" i="13" s="1"/>
  <c r="C421" i="13"/>
  <c r="G420" i="13"/>
  <c r="C420" i="13"/>
  <c r="G419" i="13"/>
  <c r="C419" i="13"/>
  <c r="C418" i="13"/>
  <c r="G418" i="13" s="1"/>
  <c r="C417" i="13"/>
  <c r="G416" i="13"/>
  <c r="C416" i="13"/>
  <c r="G415" i="13"/>
  <c r="C415" i="13"/>
  <c r="C414" i="13"/>
  <c r="G414" i="13" s="1"/>
  <c r="C413" i="13"/>
  <c r="G412" i="13"/>
  <c r="C412" i="13"/>
  <c r="G411" i="13"/>
  <c r="C411" i="13"/>
  <c r="C410" i="13"/>
  <c r="C409" i="13"/>
  <c r="G408" i="13"/>
  <c r="C408" i="13"/>
  <c r="G407" i="13"/>
  <c r="C407" i="13"/>
  <c r="C406" i="13"/>
  <c r="G406" i="13" s="1"/>
  <c r="C405" i="13"/>
  <c r="G404" i="13"/>
  <c r="C404" i="13"/>
  <c r="G403" i="13"/>
  <c r="C403" i="13"/>
  <c r="C402" i="13"/>
  <c r="G402" i="13" s="1"/>
  <c r="C401" i="13"/>
  <c r="G400" i="13"/>
  <c r="C400" i="13"/>
  <c r="G399" i="13"/>
  <c r="C399" i="13"/>
  <c r="C398" i="13"/>
  <c r="G398" i="13" s="1"/>
  <c r="C397" i="13"/>
  <c r="G396" i="13"/>
  <c r="C396" i="13"/>
  <c r="G395" i="13"/>
  <c r="C395" i="13"/>
  <c r="C394" i="13"/>
  <c r="C393" i="13"/>
  <c r="G392" i="13"/>
  <c r="C392" i="13"/>
  <c r="G391" i="13"/>
  <c r="C391" i="13"/>
  <c r="C390" i="13"/>
  <c r="G390" i="13" s="1"/>
  <c r="C389" i="13"/>
  <c r="G388" i="13"/>
  <c r="C388" i="13"/>
  <c r="G387" i="13"/>
  <c r="C387" i="13"/>
  <c r="C386" i="13"/>
  <c r="G386" i="13" s="1"/>
  <c r="C385" i="13"/>
  <c r="G384" i="13"/>
  <c r="C384" i="13"/>
  <c r="G383" i="13"/>
  <c r="C383" i="13"/>
  <c r="C382" i="13"/>
  <c r="G382" i="13" s="1"/>
  <c r="C381" i="13"/>
  <c r="G380" i="13"/>
  <c r="C380" i="13"/>
  <c r="G379" i="13"/>
  <c r="C379" i="13"/>
  <c r="C378" i="13"/>
  <c r="C377" i="13"/>
  <c r="G376" i="13"/>
  <c r="C376" i="13"/>
  <c r="G375" i="13"/>
  <c r="C375" i="13"/>
  <c r="C374" i="13"/>
  <c r="G374" i="13" s="1"/>
  <c r="C373" i="13"/>
  <c r="G372" i="13"/>
  <c r="C372" i="13"/>
  <c r="G371" i="13"/>
  <c r="C371" i="13"/>
  <c r="C370" i="13"/>
  <c r="G370" i="13" s="1"/>
  <c r="C369" i="13"/>
  <c r="G368" i="13"/>
  <c r="C368" i="13"/>
  <c r="G367" i="13"/>
  <c r="C367" i="13"/>
  <c r="C366" i="13"/>
  <c r="G366" i="13" s="1"/>
  <c r="C365" i="13"/>
  <c r="G364" i="13"/>
  <c r="C364" i="13"/>
  <c r="G363" i="13"/>
  <c r="C363" i="13"/>
  <c r="C362" i="13"/>
  <c r="C361" i="13"/>
  <c r="G360" i="13"/>
  <c r="C360" i="13"/>
  <c r="G359" i="13"/>
  <c r="C359" i="13"/>
  <c r="C358" i="13"/>
  <c r="G358" i="13" s="1"/>
  <c r="C357" i="13"/>
  <c r="G356" i="13"/>
  <c r="C356" i="13"/>
  <c r="G355" i="13"/>
  <c r="C355" i="13"/>
  <c r="C354" i="13"/>
  <c r="G354" i="13" s="1"/>
  <c r="C353" i="13"/>
  <c r="G352" i="13"/>
  <c r="C352" i="13"/>
  <c r="G351" i="13"/>
  <c r="C351" i="13"/>
  <c r="C350" i="13"/>
  <c r="G350" i="13" s="1"/>
  <c r="C349" i="13"/>
  <c r="G348" i="13"/>
  <c r="C348" i="13"/>
  <c r="G347" i="13"/>
  <c r="C347" i="13"/>
  <c r="C346" i="13"/>
  <c r="C345" i="13"/>
  <c r="G344" i="13"/>
  <c r="C344" i="13"/>
  <c r="G343" i="13"/>
  <c r="C343" i="13"/>
  <c r="C342" i="13"/>
  <c r="G342" i="13" s="1"/>
  <c r="C341" i="13"/>
  <c r="G340" i="13"/>
  <c r="C340" i="13"/>
  <c r="G339" i="13"/>
  <c r="C339" i="13"/>
  <c r="C338" i="13"/>
  <c r="G338" i="13" s="1"/>
  <c r="C337" i="13"/>
  <c r="G336" i="13"/>
  <c r="C336" i="13"/>
  <c r="G335" i="13"/>
  <c r="C335" i="13"/>
  <c r="C334" i="13"/>
  <c r="G334" i="13" s="1"/>
  <c r="C333" i="13"/>
  <c r="G332" i="13"/>
  <c r="C332" i="13"/>
  <c r="G331" i="13"/>
  <c r="C331" i="13"/>
  <c r="C330" i="13"/>
  <c r="C329" i="13"/>
  <c r="G328" i="13"/>
  <c r="C328" i="13"/>
  <c r="G327" i="13"/>
  <c r="C327" i="13"/>
  <c r="C326" i="13"/>
  <c r="G326" i="13" s="1"/>
  <c r="C325" i="13"/>
  <c r="G324" i="13"/>
  <c r="C324" i="13"/>
  <c r="G323" i="13"/>
  <c r="C323" i="13"/>
  <c r="C322" i="13"/>
  <c r="G322" i="13" s="1"/>
  <c r="C321" i="13"/>
  <c r="G320" i="13"/>
  <c r="C320" i="13"/>
  <c r="G319" i="13"/>
  <c r="C319" i="13"/>
  <c r="C318" i="13"/>
  <c r="G318" i="13" s="1"/>
  <c r="C317" i="13"/>
  <c r="G316" i="13"/>
  <c r="C316" i="13"/>
  <c r="G315" i="13"/>
  <c r="C315" i="13"/>
  <c r="C314" i="13"/>
  <c r="C313" i="13"/>
  <c r="G312" i="13"/>
  <c r="C312" i="13"/>
  <c r="G311" i="13"/>
  <c r="C311" i="13"/>
  <c r="C310" i="13"/>
  <c r="G310" i="13" s="1"/>
  <c r="C309" i="13"/>
  <c r="G308" i="13"/>
  <c r="C308" i="13"/>
  <c r="G307" i="13"/>
  <c r="C307" i="13"/>
  <c r="C306" i="13"/>
  <c r="G306" i="13" s="1"/>
  <c r="C305" i="13"/>
  <c r="G304" i="13"/>
  <c r="C304" i="13"/>
  <c r="G303" i="13"/>
  <c r="C303" i="13"/>
  <c r="C302" i="13"/>
  <c r="G302" i="13" s="1"/>
  <c r="C301" i="13"/>
  <c r="G300" i="13"/>
  <c r="C300" i="13"/>
  <c r="G299" i="13"/>
  <c r="C299" i="13"/>
  <c r="C298" i="13"/>
  <c r="G297" i="13"/>
  <c r="C297" i="13"/>
  <c r="G296" i="13"/>
  <c r="C296" i="13"/>
  <c r="C295" i="13"/>
  <c r="C294" i="13"/>
  <c r="G294" i="13" s="1"/>
  <c r="C293" i="13"/>
  <c r="G292" i="13"/>
  <c r="C292" i="13"/>
  <c r="G291" i="13"/>
  <c r="C291" i="13"/>
  <c r="C290" i="13"/>
  <c r="G289" i="13"/>
  <c r="C289" i="13"/>
  <c r="G288" i="13"/>
  <c r="C288" i="13"/>
  <c r="C287" i="13"/>
  <c r="C286" i="13"/>
  <c r="G286" i="13" s="1"/>
  <c r="C285" i="13"/>
  <c r="G284" i="13"/>
  <c r="C284" i="13"/>
  <c r="G283" i="13"/>
  <c r="C283" i="13"/>
  <c r="C282" i="13"/>
  <c r="G281" i="13"/>
  <c r="C281" i="13"/>
  <c r="G280" i="13"/>
  <c r="C280" i="13"/>
  <c r="C279" i="13"/>
  <c r="C278" i="13"/>
  <c r="G278" i="13" s="1"/>
  <c r="C277" i="13"/>
  <c r="G276" i="13"/>
  <c r="C276" i="13"/>
  <c r="G275" i="13"/>
  <c r="C275" i="13"/>
  <c r="C274" i="13"/>
  <c r="G273" i="13"/>
  <c r="C273" i="13"/>
  <c r="G272" i="13"/>
  <c r="C272" i="13"/>
  <c r="C271" i="13"/>
  <c r="C270" i="13"/>
  <c r="G270" i="13" s="1"/>
  <c r="C269" i="13"/>
  <c r="G268" i="13"/>
  <c r="C268" i="13"/>
  <c r="G267" i="13"/>
  <c r="C267" i="13"/>
  <c r="C266" i="13"/>
  <c r="G265" i="13"/>
  <c r="C265" i="13"/>
  <c r="G264" i="13"/>
  <c r="C264" i="13"/>
  <c r="C263" i="13"/>
  <c r="C262" i="13"/>
  <c r="G262" i="13" s="1"/>
  <c r="C261" i="13"/>
  <c r="G260" i="13"/>
  <c r="C260" i="13"/>
  <c r="G259" i="13"/>
  <c r="C259" i="13"/>
  <c r="C258" i="13"/>
  <c r="G257" i="13"/>
  <c r="C257" i="13"/>
  <c r="G256" i="13"/>
  <c r="C256" i="13"/>
  <c r="C255" i="13"/>
  <c r="C254" i="13"/>
  <c r="G254" i="13" s="1"/>
  <c r="C253" i="13"/>
  <c r="G252" i="13"/>
  <c r="C252" i="13"/>
  <c r="G251" i="13"/>
  <c r="C251" i="13"/>
  <c r="C250" i="13"/>
  <c r="G249" i="13"/>
  <c r="C249" i="13"/>
  <c r="G248" i="13"/>
  <c r="C248" i="13"/>
  <c r="C247" i="13"/>
  <c r="C246" i="13"/>
  <c r="G246" i="13" s="1"/>
  <c r="C245" i="13"/>
  <c r="G244" i="13"/>
  <c r="C244" i="13"/>
  <c r="G243" i="13"/>
  <c r="C243" i="13"/>
  <c r="C242" i="13"/>
  <c r="G241" i="13"/>
  <c r="C241" i="13"/>
  <c r="G240" i="13"/>
  <c r="C240" i="13"/>
  <c r="C239" i="13"/>
  <c r="C238" i="13"/>
  <c r="G238" i="13" s="1"/>
  <c r="C237" i="13"/>
  <c r="G236" i="13"/>
  <c r="C236" i="13"/>
  <c r="G235" i="13"/>
  <c r="C235" i="13"/>
  <c r="C234" i="13"/>
  <c r="G233" i="13"/>
  <c r="C233" i="13"/>
  <c r="G232" i="13"/>
  <c r="C232" i="13"/>
  <c r="C231" i="13"/>
  <c r="C230" i="13"/>
  <c r="G230" i="13" s="1"/>
  <c r="C229" i="13"/>
  <c r="G228" i="13"/>
  <c r="C228" i="13"/>
  <c r="G227" i="13"/>
  <c r="C227" i="13"/>
  <c r="C226" i="13"/>
  <c r="G225" i="13"/>
  <c r="C225" i="13"/>
  <c r="G224" i="13"/>
  <c r="C224" i="13"/>
  <c r="C223" i="13"/>
  <c r="C222" i="13"/>
  <c r="G222" i="13" s="1"/>
  <c r="C221" i="13"/>
  <c r="G220" i="13"/>
  <c r="C220" i="13"/>
  <c r="G219" i="13"/>
  <c r="C219" i="13"/>
  <c r="C218" i="13"/>
  <c r="G217" i="13"/>
  <c r="C217" i="13"/>
  <c r="G216" i="13"/>
  <c r="C216" i="13"/>
  <c r="C215" i="13"/>
  <c r="C214" i="13"/>
  <c r="G214" i="13" s="1"/>
  <c r="C213" i="13"/>
  <c r="G212" i="13"/>
  <c r="C212" i="13"/>
  <c r="G211" i="13"/>
  <c r="C211" i="13"/>
  <c r="C210" i="13"/>
  <c r="G209" i="13"/>
  <c r="C209" i="13"/>
  <c r="G208" i="13"/>
  <c r="C208" i="13"/>
  <c r="C207" i="13"/>
  <c r="C206" i="13"/>
  <c r="G206" i="13" s="1"/>
  <c r="C205" i="13"/>
  <c r="G204" i="13"/>
  <c r="C204" i="13"/>
  <c r="G203" i="13"/>
  <c r="C203" i="13"/>
  <c r="C202" i="13"/>
  <c r="G201" i="13"/>
  <c r="C201" i="13"/>
  <c r="G200" i="13"/>
  <c r="C200" i="13"/>
  <c r="C199" i="13"/>
  <c r="C198" i="13"/>
  <c r="G198" i="13" s="1"/>
  <c r="C197" i="13"/>
  <c r="G196" i="13"/>
  <c r="C196" i="13"/>
  <c r="G195" i="13"/>
  <c r="C195" i="13"/>
  <c r="C194" i="13"/>
  <c r="G193" i="13"/>
  <c r="C193" i="13"/>
  <c r="G192" i="13"/>
  <c r="C192" i="13"/>
  <c r="C191" i="13"/>
  <c r="C190" i="13"/>
  <c r="G190" i="13" s="1"/>
  <c r="C189" i="13"/>
  <c r="G188" i="13"/>
  <c r="C188" i="13"/>
  <c r="G187" i="13"/>
  <c r="C187" i="13"/>
  <c r="C186" i="13"/>
  <c r="G185" i="13"/>
  <c r="C185" i="13"/>
  <c r="G184" i="13"/>
  <c r="C184" i="13"/>
  <c r="C183" i="13"/>
  <c r="C182" i="13"/>
  <c r="G182" i="13" s="1"/>
  <c r="C181" i="13"/>
  <c r="G180" i="13"/>
  <c r="C180" i="13"/>
  <c r="G179" i="13"/>
  <c r="C179" i="13"/>
  <c r="C178" i="13"/>
  <c r="G177" i="13"/>
  <c r="C177" i="13"/>
  <c r="G176" i="13"/>
  <c r="C176" i="13"/>
  <c r="C175" i="13"/>
  <c r="C174" i="13"/>
  <c r="G174" i="13" s="1"/>
  <c r="C173" i="13"/>
  <c r="G172" i="13"/>
  <c r="C172" i="13"/>
  <c r="G171" i="13"/>
  <c r="C171" i="13"/>
  <c r="C170" i="13"/>
  <c r="G169" i="13"/>
  <c r="C169" i="13"/>
  <c r="G168" i="13"/>
  <c r="C168" i="13"/>
  <c r="C167" i="13"/>
  <c r="C166" i="13"/>
  <c r="G166" i="13" s="1"/>
  <c r="C165" i="13"/>
  <c r="G164" i="13"/>
  <c r="C164" i="13"/>
  <c r="G163" i="13"/>
  <c r="C163" i="13"/>
  <c r="C162" i="13"/>
  <c r="G161" i="13"/>
  <c r="C161" i="13"/>
  <c r="G160" i="13"/>
  <c r="C160" i="13"/>
  <c r="C159" i="13"/>
  <c r="C158" i="13"/>
  <c r="G158" i="13" s="1"/>
  <c r="C157" i="13"/>
  <c r="G156" i="13"/>
  <c r="C156" i="13"/>
  <c r="G155" i="13"/>
  <c r="C155" i="13"/>
  <c r="C154" i="13"/>
  <c r="G153" i="13"/>
  <c r="C153" i="13"/>
  <c r="G152" i="13"/>
  <c r="C152" i="13"/>
  <c r="C151" i="13"/>
  <c r="C150" i="13"/>
  <c r="G150" i="13" s="1"/>
  <c r="C149" i="13"/>
  <c r="G148" i="13"/>
  <c r="C148" i="13"/>
  <c r="G147" i="13"/>
  <c r="C147" i="13"/>
  <c r="C146" i="13"/>
  <c r="G145" i="13"/>
  <c r="C145" i="13"/>
  <c r="G144" i="13"/>
  <c r="C144" i="13"/>
  <c r="C143" i="13"/>
  <c r="C142" i="13"/>
  <c r="G142" i="13" s="1"/>
  <c r="C141" i="13"/>
  <c r="G140" i="13"/>
  <c r="C140" i="13"/>
  <c r="G139" i="13"/>
  <c r="C139" i="13"/>
  <c r="C138" i="13"/>
  <c r="G137" i="13"/>
  <c r="C137" i="13"/>
  <c r="G136" i="13"/>
  <c r="C136" i="13"/>
  <c r="C135" i="13"/>
  <c r="C134" i="13"/>
  <c r="G134" i="13" s="1"/>
  <c r="G133" i="13"/>
  <c r="C133" i="13"/>
  <c r="C132" i="13"/>
  <c r="C131" i="13"/>
  <c r="G131" i="13" s="1"/>
  <c r="G130" i="13"/>
  <c r="C130" i="13"/>
  <c r="G129" i="13"/>
  <c r="C129" i="13"/>
  <c r="C128" i="13"/>
  <c r="C127" i="13"/>
  <c r="G127" i="13" s="1"/>
  <c r="G126" i="13"/>
  <c r="C126" i="13"/>
  <c r="G125" i="13"/>
  <c r="C125" i="13"/>
  <c r="C124" i="13"/>
  <c r="C123" i="13"/>
  <c r="G123" i="13" s="1"/>
  <c r="G122" i="13"/>
  <c r="C122" i="13"/>
  <c r="G121" i="13"/>
  <c r="C121" i="13"/>
  <c r="C120" i="13"/>
  <c r="C119" i="13"/>
  <c r="G119" i="13" s="1"/>
  <c r="G118" i="13"/>
  <c r="C118" i="13"/>
  <c r="G117" i="13"/>
  <c r="C117" i="13"/>
  <c r="C116" i="13"/>
  <c r="C115" i="13"/>
  <c r="G115" i="13" s="1"/>
  <c r="G114" i="13"/>
  <c r="C114" i="13"/>
  <c r="G113" i="13"/>
  <c r="C113" i="13"/>
  <c r="C112" i="13"/>
  <c r="C111" i="13"/>
  <c r="G111" i="13" s="1"/>
  <c r="G110" i="13"/>
  <c r="C110" i="13"/>
  <c r="G109" i="13"/>
  <c r="C109" i="13"/>
  <c r="C108" i="13"/>
  <c r="C107" i="13"/>
  <c r="G107" i="13" s="1"/>
  <c r="G106" i="13"/>
  <c r="C106" i="13"/>
  <c r="G105" i="13"/>
  <c r="C105" i="13"/>
  <c r="C104" i="13"/>
  <c r="C103" i="13"/>
  <c r="G103" i="13" s="1"/>
  <c r="G102" i="13"/>
  <c r="C102" i="13"/>
  <c r="G101" i="13"/>
  <c r="C101" i="13"/>
  <c r="C100" i="13"/>
  <c r="C99" i="13"/>
  <c r="G99" i="13" s="1"/>
  <c r="G98" i="13"/>
  <c r="C98" i="13"/>
  <c r="G97" i="13"/>
  <c r="C97" i="13"/>
  <c r="C96" i="13"/>
  <c r="C95" i="13"/>
  <c r="G95" i="13" s="1"/>
  <c r="G94" i="13"/>
  <c r="C94" i="13"/>
  <c r="G93" i="13"/>
  <c r="C93" i="13"/>
  <c r="C92" i="13"/>
  <c r="C91" i="13"/>
  <c r="G91" i="13" s="1"/>
  <c r="G90" i="13"/>
  <c r="C90" i="13"/>
  <c r="G89" i="13"/>
  <c r="C89" i="13"/>
  <c r="C88" i="13"/>
  <c r="C87" i="13"/>
  <c r="G87" i="13" s="1"/>
  <c r="G86" i="13"/>
  <c r="C86" i="13"/>
  <c r="G85" i="13"/>
  <c r="C85" i="13"/>
  <c r="C84" i="13"/>
  <c r="C83" i="13"/>
  <c r="G83" i="13" s="1"/>
  <c r="G82" i="13"/>
  <c r="C82" i="13"/>
  <c r="G81" i="13"/>
  <c r="C81" i="13"/>
  <c r="C80" i="13"/>
  <c r="C79" i="13"/>
  <c r="G79" i="13" s="1"/>
  <c r="G78" i="13"/>
  <c r="C78" i="13"/>
  <c r="G77" i="13"/>
  <c r="C77" i="13"/>
  <c r="C76" i="13"/>
  <c r="C75" i="13"/>
  <c r="G75" i="13" s="1"/>
  <c r="G74" i="13"/>
  <c r="C74" i="13"/>
  <c r="G73" i="13"/>
  <c r="C73" i="13"/>
  <c r="C72" i="13"/>
  <c r="C71" i="13"/>
  <c r="G71" i="13" s="1"/>
  <c r="G70" i="13"/>
  <c r="C70" i="13"/>
  <c r="G69" i="13"/>
  <c r="C69" i="13"/>
  <c r="C68" i="13"/>
  <c r="C67" i="13"/>
  <c r="G67" i="13" s="1"/>
  <c r="G66" i="13"/>
  <c r="C66" i="13"/>
  <c r="G65" i="13"/>
  <c r="C65" i="13"/>
  <c r="C64" i="13"/>
  <c r="C63" i="13"/>
  <c r="G63" i="13" s="1"/>
  <c r="G62" i="13"/>
  <c r="C62" i="13"/>
  <c r="G61" i="13"/>
  <c r="C61" i="13"/>
  <c r="C60" i="13"/>
  <c r="C59" i="13"/>
  <c r="G59" i="13" s="1"/>
  <c r="G58" i="13"/>
  <c r="C58" i="13"/>
  <c r="G57" i="13"/>
  <c r="C57" i="13"/>
  <c r="C56" i="13"/>
  <c r="C55" i="13"/>
  <c r="G54" i="13"/>
  <c r="C54" i="13"/>
  <c r="G53" i="13"/>
  <c r="C53" i="13"/>
  <c r="C52" i="13"/>
  <c r="G52" i="13" s="1"/>
  <c r="C51" i="13"/>
  <c r="G50" i="13"/>
  <c r="C50" i="13"/>
  <c r="G49" i="13"/>
  <c r="C49" i="13"/>
  <c r="C48" i="13"/>
  <c r="G48" i="13" s="1"/>
  <c r="C47" i="13"/>
  <c r="G46" i="13"/>
  <c r="C46" i="13"/>
  <c r="G45" i="13"/>
  <c r="C45" i="13"/>
  <c r="C44" i="13"/>
  <c r="G44" i="13" s="1"/>
  <c r="C43" i="13"/>
  <c r="G42" i="13"/>
  <c r="C42" i="13"/>
  <c r="G41" i="13"/>
  <c r="C41" i="13"/>
  <c r="C40" i="13"/>
  <c r="G40" i="13" s="1"/>
  <c r="C39" i="13"/>
  <c r="G38" i="13"/>
  <c r="C38" i="13"/>
  <c r="G37" i="13"/>
  <c r="C37" i="13"/>
  <c r="C36" i="13"/>
  <c r="G36" i="13" s="1"/>
  <c r="C35" i="13"/>
  <c r="G34" i="13"/>
  <c r="C34" i="13"/>
  <c r="G33" i="13"/>
  <c r="C33" i="13"/>
  <c r="C32" i="13"/>
  <c r="G32" i="13" s="1"/>
  <c r="C31" i="13"/>
  <c r="G30" i="13"/>
  <c r="C30" i="13"/>
  <c r="G29" i="13"/>
  <c r="C29" i="13"/>
  <c r="C28" i="13"/>
  <c r="G28" i="13" s="1"/>
  <c r="C27" i="13"/>
  <c r="G26" i="13"/>
  <c r="C26" i="13"/>
  <c r="G25" i="13"/>
  <c r="C25" i="13"/>
  <c r="C24" i="13"/>
  <c r="G24" i="13" s="1"/>
  <c r="C23" i="13"/>
  <c r="G22" i="13"/>
  <c r="C22" i="13"/>
  <c r="G21" i="13"/>
  <c r="C21" i="13"/>
  <c r="C20" i="13"/>
  <c r="G20" i="13" s="1"/>
  <c r="C19" i="13"/>
  <c r="G18" i="13"/>
  <c r="C18" i="13"/>
  <c r="G17" i="13"/>
  <c r="C17" i="13"/>
  <c r="C16" i="13"/>
  <c r="G16" i="13" s="1"/>
  <c r="C15" i="13"/>
  <c r="G14" i="13"/>
  <c r="C14" i="13"/>
  <c r="G13" i="13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51" i="12"/>
  <c r="F52" i="12"/>
  <c r="F53" i="12"/>
  <c r="F54" i="12"/>
  <c r="F55" i="12"/>
  <c r="F56" i="12"/>
  <c r="F57" i="12"/>
  <c r="F58" i="12"/>
  <c r="F59" i="12"/>
  <c r="F60" i="12"/>
  <c r="F61" i="12"/>
  <c r="F62" i="12"/>
  <c r="F63" i="12"/>
  <c r="F64" i="12"/>
  <c r="F65" i="12"/>
  <c r="F66" i="12"/>
  <c r="F67" i="12"/>
  <c r="F68" i="12"/>
  <c r="F69" i="12"/>
  <c r="F70" i="12"/>
  <c r="F71" i="12"/>
  <c r="F72" i="12"/>
  <c r="F73" i="12"/>
  <c r="F74" i="12"/>
  <c r="F75" i="12"/>
  <c r="F76" i="12"/>
  <c r="F77" i="12"/>
  <c r="F78" i="12"/>
  <c r="F79" i="12"/>
  <c r="F80" i="12"/>
  <c r="F81" i="12"/>
  <c r="F82" i="12"/>
  <c r="F83" i="12"/>
  <c r="F84" i="12"/>
  <c r="F85" i="12"/>
  <c r="F86" i="12"/>
  <c r="F87" i="12"/>
  <c r="F88" i="12"/>
  <c r="F89" i="12"/>
  <c r="F90" i="12"/>
  <c r="F91" i="12"/>
  <c r="F92" i="12"/>
  <c r="F93" i="12"/>
  <c r="F94" i="12"/>
  <c r="F95" i="12"/>
  <c r="F96" i="12"/>
  <c r="F97" i="12"/>
  <c r="F98" i="12"/>
  <c r="F99" i="12"/>
  <c r="F100" i="12"/>
  <c r="F101" i="12"/>
  <c r="F102" i="12"/>
  <c r="F103" i="12"/>
  <c r="F104" i="12"/>
  <c r="F105" i="12"/>
  <c r="F106" i="12"/>
  <c r="F107" i="12"/>
  <c r="F108" i="12"/>
  <c r="F109" i="12"/>
  <c r="F110" i="12"/>
  <c r="F111" i="12"/>
  <c r="F112" i="12"/>
  <c r="F113" i="12"/>
  <c r="F114" i="12"/>
  <c r="F115" i="12"/>
  <c r="F116" i="12"/>
  <c r="F117" i="12"/>
  <c r="F118" i="12"/>
  <c r="F119" i="12"/>
  <c r="F120" i="12"/>
  <c r="F121" i="12"/>
  <c r="F122" i="12"/>
  <c r="F123" i="12"/>
  <c r="F124" i="12"/>
  <c r="F125" i="12"/>
  <c r="F126" i="12"/>
  <c r="F127" i="12"/>
  <c r="F128" i="12"/>
  <c r="F129" i="12"/>
  <c r="F130" i="12"/>
  <c r="F131" i="12"/>
  <c r="F132" i="12"/>
  <c r="F133" i="12"/>
  <c r="F134" i="12"/>
  <c r="F135" i="12"/>
  <c r="F136" i="12"/>
  <c r="F137" i="12"/>
  <c r="F138" i="12"/>
  <c r="F139" i="12"/>
  <c r="F140" i="12"/>
  <c r="F141" i="12"/>
  <c r="F142" i="12"/>
  <c r="F143" i="12"/>
  <c r="F144" i="12"/>
  <c r="F145" i="12"/>
  <c r="F146" i="12"/>
  <c r="F147" i="12"/>
  <c r="F148" i="12"/>
  <c r="F149" i="12"/>
  <c r="F150" i="12"/>
  <c r="F151" i="12"/>
  <c r="F152" i="12"/>
  <c r="F153" i="12"/>
  <c r="F154" i="12"/>
  <c r="F155" i="12"/>
  <c r="F156" i="12"/>
  <c r="F157" i="12"/>
  <c r="F158" i="12"/>
  <c r="F159" i="12"/>
  <c r="F160" i="12"/>
  <c r="F161" i="12"/>
  <c r="F162" i="12"/>
  <c r="F163" i="12"/>
  <c r="F164" i="12"/>
  <c r="F165" i="12"/>
  <c r="F166" i="12"/>
  <c r="F167" i="12"/>
  <c r="F168" i="12"/>
  <c r="F169" i="12"/>
  <c r="F170" i="12"/>
  <c r="F171" i="12"/>
  <c r="F172" i="12"/>
  <c r="F173" i="12"/>
  <c r="F174" i="12"/>
  <c r="F175" i="12"/>
  <c r="F176" i="12"/>
  <c r="F177" i="12"/>
  <c r="F178" i="12"/>
  <c r="F179" i="12"/>
  <c r="F180" i="12"/>
  <c r="F181" i="12"/>
  <c r="F182" i="12"/>
  <c r="F183" i="12"/>
  <c r="F184" i="12"/>
  <c r="F185" i="12"/>
  <c r="F186" i="12"/>
  <c r="F187" i="12"/>
  <c r="F188" i="12"/>
  <c r="F189" i="12"/>
  <c r="F190" i="12"/>
  <c r="F191" i="12"/>
  <c r="F192" i="12"/>
  <c r="F193" i="12"/>
  <c r="F194" i="12"/>
  <c r="F195" i="12"/>
  <c r="F196" i="12"/>
  <c r="F197" i="12"/>
  <c r="F198" i="12"/>
  <c r="F199" i="12"/>
  <c r="F200" i="12"/>
  <c r="F201" i="12"/>
  <c r="F202" i="12"/>
  <c r="F203" i="12"/>
  <c r="F204" i="12"/>
  <c r="F205" i="12"/>
  <c r="F206" i="12"/>
  <c r="F207" i="12"/>
  <c r="F208" i="12"/>
  <c r="F209" i="12"/>
  <c r="F210" i="12"/>
  <c r="F211" i="12"/>
  <c r="F212" i="12"/>
  <c r="F213" i="12"/>
  <c r="F214" i="12"/>
  <c r="F215" i="12"/>
  <c r="F216" i="12"/>
  <c r="F217" i="12"/>
  <c r="F218" i="12"/>
  <c r="F219" i="12"/>
  <c r="F220" i="12"/>
  <c r="F221" i="12"/>
  <c r="F222" i="12"/>
  <c r="F223" i="12"/>
  <c r="F224" i="12"/>
  <c r="F225" i="12"/>
  <c r="F226" i="12"/>
  <c r="F227" i="12"/>
  <c r="F228" i="12"/>
  <c r="F229" i="12"/>
  <c r="F230" i="12"/>
  <c r="F231" i="12"/>
  <c r="F232" i="12"/>
  <c r="F233" i="12"/>
  <c r="F234" i="12"/>
  <c r="F235" i="12"/>
  <c r="F236" i="12"/>
  <c r="F237" i="12"/>
  <c r="F238" i="12"/>
  <c r="F239" i="12"/>
  <c r="F240" i="12"/>
  <c r="F241" i="12"/>
  <c r="F242" i="12"/>
  <c r="F243" i="12"/>
  <c r="F244" i="12"/>
  <c r="F245" i="12"/>
  <c r="F246" i="12"/>
  <c r="F247" i="12"/>
  <c r="F248" i="12"/>
  <c r="F249" i="12"/>
  <c r="F250" i="12"/>
  <c r="F251" i="12"/>
  <c r="F252" i="12"/>
  <c r="F253" i="12"/>
  <c r="F254" i="12"/>
  <c r="F255" i="12"/>
  <c r="F256" i="12"/>
  <c r="F257" i="12"/>
  <c r="F258" i="12"/>
  <c r="F259" i="12"/>
  <c r="F260" i="12"/>
  <c r="F261" i="12"/>
  <c r="F262" i="12"/>
  <c r="F263" i="12"/>
  <c r="F264" i="12"/>
  <c r="F265" i="12"/>
  <c r="F266" i="12"/>
  <c r="F267" i="12"/>
  <c r="F268" i="12"/>
  <c r="F269" i="12"/>
  <c r="F270" i="12"/>
  <c r="F271" i="12"/>
  <c r="F272" i="12"/>
  <c r="F273" i="12"/>
  <c r="F274" i="12"/>
  <c r="F275" i="12"/>
  <c r="F276" i="12"/>
  <c r="F277" i="12"/>
  <c r="F278" i="12"/>
  <c r="F279" i="12"/>
  <c r="F280" i="12"/>
  <c r="F281" i="12"/>
  <c r="F282" i="12"/>
  <c r="F283" i="12"/>
  <c r="F284" i="12"/>
  <c r="F285" i="12"/>
  <c r="F286" i="12"/>
  <c r="F287" i="12"/>
  <c r="F288" i="12"/>
  <c r="F289" i="12"/>
  <c r="F290" i="12"/>
  <c r="F291" i="12"/>
  <c r="F292" i="12"/>
  <c r="F293" i="12"/>
  <c r="F294" i="12"/>
  <c r="F295" i="12"/>
  <c r="F296" i="12"/>
  <c r="F297" i="12"/>
  <c r="F298" i="12"/>
  <c r="F299" i="12"/>
  <c r="F300" i="12"/>
  <c r="F301" i="12"/>
  <c r="F302" i="12"/>
  <c r="F303" i="12"/>
  <c r="F304" i="12"/>
  <c r="F305" i="12"/>
  <c r="F306" i="12"/>
  <c r="F307" i="12"/>
  <c r="F308" i="12"/>
  <c r="F309" i="12"/>
  <c r="F310" i="12"/>
  <c r="F311" i="12"/>
  <c r="F312" i="12"/>
  <c r="F313" i="12"/>
  <c r="F314" i="12"/>
  <c r="F315" i="12"/>
  <c r="F316" i="12"/>
  <c r="F317" i="12"/>
  <c r="F318" i="12"/>
  <c r="F319" i="12"/>
  <c r="F320" i="12"/>
  <c r="F321" i="12"/>
  <c r="F322" i="12"/>
  <c r="F323" i="12"/>
  <c r="F324" i="12"/>
  <c r="F325" i="12"/>
  <c r="F326" i="12"/>
  <c r="F327" i="12"/>
  <c r="F328" i="12"/>
  <c r="F329" i="12"/>
  <c r="F330" i="12"/>
  <c r="F331" i="12"/>
  <c r="F332" i="12"/>
  <c r="F333" i="12"/>
  <c r="F334" i="12"/>
  <c r="F335" i="12"/>
  <c r="F336" i="12"/>
  <c r="F337" i="12"/>
  <c r="F338" i="12"/>
  <c r="F339" i="12"/>
  <c r="F340" i="12"/>
  <c r="F341" i="12"/>
  <c r="F342" i="12"/>
  <c r="F343" i="12"/>
  <c r="F344" i="12"/>
  <c r="F345" i="12"/>
  <c r="F346" i="12"/>
  <c r="F347" i="12"/>
  <c r="F348" i="12"/>
  <c r="F349" i="12"/>
  <c r="F350" i="12"/>
  <c r="F351" i="12"/>
  <c r="F352" i="12"/>
  <c r="F353" i="12"/>
  <c r="F354" i="12"/>
  <c r="F355" i="12"/>
  <c r="F356" i="12"/>
  <c r="F357" i="12"/>
  <c r="F358" i="12"/>
  <c r="F359" i="12"/>
  <c r="F360" i="12"/>
  <c r="F361" i="12"/>
  <c r="F362" i="12"/>
  <c r="F363" i="12"/>
  <c r="F364" i="12"/>
  <c r="F365" i="12"/>
  <c r="F366" i="12"/>
  <c r="F367" i="12"/>
  <c r="F368" i="12"/>
  <c r="F369" i="12"/>
  <c r="F370" i="12"/>
  <c r="F371" i="12"/>
  <c r="F372" i="12"/>
  <c r="F373" i="12"/>
  <c r="F374" i="12"/>
  <c r="F375" i="12"/>
  <c r="F376" i="12"/>
  <c r="F377" i="12"/>
  <c r="F378" i="12"/>
  <c r="F379" i="12"/>
  <c r="F380" i="12"/>
  <c r="F381" i="12"/>
  <c r="F382" i="12"/>
  <c r="F383" i="12"/>
  <c r="F384" i="12"/>
  <c r="F385" i="12"/>
  <c r="F386" i="12"/>
  <c r="F387" i="12"/>
  <c r="F388" i="12"/>
  <c r="F389" i="12"/>
  <c r="F390" i="12"/>
  <c r="F391" i="12"/>
  <c r="F392" i="12"/>
  <c r="F393" i="12"/>
  <c r="F394" i="12"/>
  <c r="F395" i="12"/>
  <c r="F396" i="12"/>
  <c r="F397" i="12"/>
  <c r="F398" i="12"/>
  <c r="F399" i="12"/>
  <c r="F400" i="12"/>
  <c r="F401" i="12"/>
  <c r="F402" i="12"/>
  <c r="F403" i="12"/>
  <c r="F404" i="12"/>
  <c r="F405" i="12"/>
  <c r="F406" i="12"/>
  <c r="F407" i="12"/>
  <c r="F408" i="12"/>
  <c r="F409" i="12"/>
  <c r="F410" i="12"/>
  <c r="F411" i="12"/>
  <c r="F412" i="12"/>
  <c r="F413" i="12"/>
  <c r="F414" i="12"/>
  <c r="F415" i="12"/>
  <c r="F416" i="12"/>
  <c r="F417" i="12"/>
  <c r="F418" i="12"/>
  <c r="F419" i="12"/>
  <c r="F420" i="12"/>
  <c r="F421" i="12"/>
  <c r="F422" i="12"/>
  <c r="F423" i="12"/>
  <c r="F424" i="12"/>
  <c r="F425" i="12"/>
  <c r="F426" i="12"/>
  <c r="F427" i="12"/>
  <c r="F428" i="12"/>
  <c r="F429" i="12"/>
  <c r="F430" i="12"/>
  <c r="F431" i="12"/>
  <c r="F432" i="12"/>
  <c r="F433" i="12"/>
  <c r="F434" i="12"/>
  <c r="F435" i="12"/>
  <c r="F436" i="12"/>
  <c r="F437" i="12"/>
  <c r="F438" i="12"/>
  <c r="F439" i="12"/>
  <c r="F440" i="12"/>
  <c r="F441" i="12"/>
  <c r="F442" i="12"/>
  <c r="F443" i="12"/>
  <c r="F444" i="12"/>
  <c r="F445" i="12"/>
  <c r="F446" i="12"/>
  <c r="F447" i="12"/>
  <c r="F448" i="12"/>
  <c r="F449" i="12"/>
  <c r="F450" i="12"/>
  <c r="F451" i="12"/>
  <c r="F452" i="12"/>
  <c r="F453" i="12"/>
  <c r="F454" i="12"/>
  <c r="F455" i="12"/>
  <c r="F456" i="12"/>
  <c r="F457" i="12"/>
  <c r="F458" i="12"/>
  <c r="F459" i="12"/>
  <c r="F460" i="12"/>
  <c r="F461" i="12"/>
  <c r="F462" i="12"/>
  <c r="F463" i="12"/>
  <c r="F464" i="12"/>
  <c r="F465" i="12"/>
  <c r="F466" i="12"/>
  <c r="F467" i="12"/>
  <c r="F468" i="12"/>
  <c r="F469" i="12"/>
  <c r="F470" i="12"/>
  <c r="F471" i="12"/>
  <c r="F472" i="12"/>
  <c r="F473" i="12"/>
  <c r="F474" i="12"/>
  <c r="F475" i="12"/>
  <c r="F476" i="12"/>
  <c r="F477" i="12"/>
  <c r="F16" i="12"/>
  <c r="B109" i="12"/>
  <c r="B110" i="12"/>
  <c r="B111" i="12"/>
  <c r="B112" i="12"/>
  <c r="B113" i="12"/>
  <c r="B114" i="12"/>
  <c r="B115" i="12"/>
  <c r="B116" i="12"/>
  <c r="G116" i="12" s="1"/>
  <c r="B117" i="12"/>
  <c r="B118" i="12"/>
  <c r="B119" i="12"/>
  <c r="B120" i="12"/>
  <c r="B121" i="12"/>
  <c r="B122" i="12"/>
  <c r="G122" i="12" s="1"/>
  <c r="B123" i="12"/>
  <c r="B124" i="12"/>
  <c r="G124" i="12" s="1"/>
  <c r="B125" i="12"/>
  <c r="B126" i="12"/>
  <c r="B127" i="12"/>
  <c r="B128" i="12"/>
  <c r="B129" i="12"/>
  <c r="B130" i="12"/>
  <c r="B131" i="12"/>
  <c r="B132" i="12"/>
  <c r="G132" i="12" s="1"/>
  <c r="B133" i="12"/>
  <c r="B134" i="12"/>
  <c r="B135" i="12"/>
  <c r="B136" i="12"/>
  <c r="B137" i="12"/>
  <c r="B138" i="12"/>
  <c r="G138" i="12" s="1"/>
  <c r="B139" i="12"/>
  <c r="B140" i="12"/>
  <c r="G140" i="12" s="1"/>
  <c r="B141" i="12"/>
  <c r="B142" i="12"/>
  <c r="B143" i="12"/>
  <c r="B144" i="12"/>
  <c r="B145" i="12"/>
  <c r="B146" i="12"/>
  <c r="B147" i="12"/>
  <c r="B148" i="12"/>
  <c r="G148" i="12" s="1"/>
  <c r="B149" i="12"/>
  <c r="B150" i="12"/>
  <c r="B151" i="12"/>
  <c r="B152" i="12"/>
  <c r="B153" i="12"/>
  <c r="B154" i="12"/>
  <c r="G154" i="12" s="1"/>
  <c r="B155" i="12"/>
  <c r="B156" i="12"/>
  <c r="G156" i="12" s="1"/>
  <c r="B157" i="12"/>
  <c r="B108" i="12"/>
  <c r="B64" i="12"/>
  <c r="B65" i="12"/>
  <c r="G65" i="12" s="1"/>
  <c r="B66" i="12"/>
  <c r="B67" i="12"/>
  <c r="B68" i="12"/>
  <c r="G68" i="12" s="1"/>
  <c r="B69" i="12"/>
  <c r="B70" i="12"/>
  <c r="B71" i="12"/>
  <c r="B72" i="12"/>
  <c r="G72" i="12" s="1"/>
  <c r="B73" i="12"/>
  <c r="G73" i="12" s="1"/>
  <c r="B74" i="12"/>
  <c r="B75" i="12"/>
  <c r="B76" i="12"/>
  <c r="G76" i="12" s="1"/>
  <c r="B77" i="12"/>
  <c r="G77" i="12" s="1"/>
  <c r="B78" i="12"/>
  <c r="B79" i="12"/>
  <c r="B80" i="12"/>
  <c r="B81" i="12"/>
  <c r="B82" i="12"/>
  <c r="B83" i="12"/>
  <c r="B84" i="12"/>
  <c r="B85" i="12"/>
  <c r="G85" i="12" s="1"/>
  <c r="B86" i="12"/>
  <c r="B87" i="12"/>
  <c r="B88" i="12"/>
  <c r="G88" i="12" s="1"/>
  <c r="B89" i="12"/>
  <c r="B90" i="12"/>
  <c r="B91" i="12"/>
  <c r="B92" i="12"/>
  <c r="G92" i="12" s="1"/>
  <c r="B93" i="12"/>
  <c r="G93" i="12" s="1"/>
  <c r="B94" i="12"/>
  <c r="B95" i="12"/>
  <c r="B96" i="12"/>
  <c r="B97" i="12"/>
  <c r="B98" i="12"/>
  <c r="B99" i="12"/>
  <c r="B100" i="12"/>
  <c r="B101" i="12"/>
  <c r="G101" i="12" s="1"/>
  <c r="B102" i="12"/>
  <c r="B103" i="12"/>
  <c r="B104" i="12"/>
  <c r="B105" i="12"/>
  <c r="B106" i="12"/>
  <c r="B107" i="12"/>
  <c r="B63" i="12"/>
  <c r="B18" i="12"/>
  <c r="B19" i="12"/>
  <c r="G19" i="12" s="1"/>
  <c r="B20" i="12"/>
  <c r="B21" i="12"/>
  <c r="B22" i="12"/>
  <c r="B23" i="12"/>
  <c r="G23" i="12" s="1"/>
  <c r="B24" i="12"/>
  <c r="B25" i="12"/>
  <c r="B26" i="12"/>
  <c r="B27" i="12"/>
  <c r="G27" i="12" s="1"/>
  <c r="B28" i="12"/>
  <c r="B29" i="12"/>
  <c r="B30" i="12"/>
  <c r="B31" i="12"/>
  <c r="B32" i="12"/>
  <c r="B33" i="12"/>
  <c r="B34" i="12"/>
  <c r="B35" i="12"/>
  <c r="G35" i="12" s="1"/>
  <c r="B36" i="12"/>
  <c r="B37" i="12"/>
  <c r="B38" i="12"/>
  <c r="B39" i="12"/>
  <c r="G39" i="12" s="1"/>
  <c r="B40" i="12"/>
  <c r="B41" i="12"/>
  <c r="B42" i="12"/>
  <c r="B43" i="12"/>
  <c r="G43" i="12" s="1"/>
  <c r="B44" i="12"/>
  <c r="B45" i="12"/>
  <c r="B46" i="12"/>
  <c r="B47" i="12"/>
  <c r="B48" i="12"/>
  <c r="B49" i="12"/>
  <c r="B50" i="12"/>
  <c r="B51" i="12"/>
  <c r="G51" i="12" s="1"/>
  <c r="B52" i="12"/>
  <c r="B53" i="12"/>
  <c r="B54" i="12"/>
  <c r="B55" i="12"/>
  <c r="G55" i="12" s="1"/>
  <c r="B56" i="12"/>
  <c r="B57" i="12"/>
  <c r="B58" i="12"/>
  <c r="B59" i="12"/>
  <c r="G59" i="12" s="1"/>
  <c r="B60" i="12"/>
  <c r="B61" i="12"/>
  <c r="B62" i="12"/>
  <c r="B17" i="12"/>
  <c r="G477" i="12"/>
  <c r="G476" i="12"/>
  <c r="G475" i="12"/>
  <c r="G474" i="12"/>
  <c r="G473" i="12"/>
  <c r="G472" i="12"/>
  <c r="G471" i="12"/>
  <c r="G470" i="12"/>
  <c r="G469" i="12"/>
  <c r="G468" i="12"/>
  <c r="G467" i="12"/>
  <c r="G466" i="12"/>
  <c r="G465" i="12"/>
  <c r="G464" i="12"/>
  <c r="G463" i="12"/>
  <c r="G462" i="12"/>
  <c r="G461" i="12"/>
  <c r="G460" i="12"/>
  <c r="G459" i="12"/>
  <c r="G458" i="12"/>
  <c r="G457" i="12"/>
  <c r="G456" i="12"/>
  <c r="G455" i="12"/>
  <c r="G454" i="12"/>
  <c r="G453" i="12"/>
  <c r="G452" i="12"/>
  <c r="G451" i="12"/>
  <c r="G450" i="12"/>
  <c r="G449" i="12"/>
  <c r="G448" i="12"/>
  <c r="G447" i="12"/>
  <c r="G446" i="12"/>
  <c r="G445" i="12"/>
  <c r="G444" i="12"/>
  <c r="G443" i="12"/>
  <c r="G442" i="12"/>
  <c r="G441" i="12"/>
  <c r="G440" i="12"/>
  <c r="G439" i="12"/>
  <c r="G438" i="12"/>
  <c r="G437" i="12"/>
  <c r="G436" i="12"/>
  <c r="G435" i="12"/>
  <c r="G434" i="12"/>
  <c r="G433" i="12"/>
  <c r="G432" i="12"/>
  <c r="G431" i="12"/>
  <c r="G430" i="12"/>
  <c r="G429" i="12"/>
  <c r="G428" i="12"/>
  <c r="G427" i="12"/>
  <c r="G426" i="12"/>
  <c r="G425" i="12"/>
  <c r="G424" i="12"/>
  <c r="G423" i="12"/>
  <c r="G422" i="12"/>
  <c r="G421" i="12"/>
  <c r="G420" i="12"/>
  <c r="G419" i="12"/>
  <c r="G418" i="12"/>
  <c r="G417" i="12"/>
  <c r="G416" i="12"/>
  <c r="G415" i="12"/>
  <c r="G414" i="12"/>
  <c r="G413" i="12"/>
  <c r="G412" i="12"/>
  <c r="G411" i="12"/>
  <c r="G410" i="12"/>
  <c r="G409" i="12"/>
  <c r="G408" i="12"/>
  <c r="G407" i="12"/>
  <c r="G406" i="12"/>
  <c r="G405" i="12"/>
  <c r="G404" i="12"/>
  <c r="G403" i="12"/>
  <c r="G402" i="12"/>
  <c r="G401" i="12"/>
  <c r="G400" i="12"/>
  <c r="G399" i="12"/>
  <c r="G398" i="12"/>
  <c r="G397" i="12"/>
  <c r="G396" i="12"/>
  <c r="G395" i="12"/>
  <c r="G394" i="12"/>
  <c r="G393" i="12"/>
  <c r="G392" i="12"/>
  <c r="G391" i="12"/>
  <c r="G390" i="12"/>
  <c r="G389" i="12"/>
  <c r="G388" i="12"/>
  <c r="G387" i="12"/>
  <c r="G386" i="12"/>
  <c r="G385" i="12"/>
  <c r="G384" i="12"/>
  <c r="G383" i="12"/>
  <c r="G382" i="12"/>
  <c r="G381" i="12"/>
  <c r="G380" i="12"/>
  <c r="G379" i="12"/>
  <c r="G378" i="12"/>
  <c r="G377" i="12"/>
  <c r="G376" i="12"/>
  <c r="G375" i="12"/>
  <c r="G374" i="12"/>
  <c r="G373" i="12"/>
  <c r="G372" i="12"/>
  <c r="G371" i="12"/>
  <c r="G370" i="12"/>
  <c r="G369" i="12"/>
  <c r="G368" i="12"/>
  <c r="G367" i="12"/>
  <c r="G366" i="12"/>
  <c r="G365" i="12"/>
  <c r="G364" i="12"/>
  <c r="G363" i="12"/>
  <c r="G362" i="12"/>
  <c r="G361" i="12"/>
  <c r="G360" i="12"/>
  <c r="G359" i="12"/>
  <c r="G358" i="12"/>
  <c r="G357" i="12"/>
  <c r="G356" i="12"/>
  <c r="G355" i="12"/>
  <c r="G354" i="12"/>
  <c r="G353" i="12"/>
  <c r="G352" i="12"/>
  <c r="G351" i="12"/>
  <c r="G350" i="12"/>
  <c r="G349" i="12"/>
  <c r="G348" i="12"/>
  <c r="G347" i="12"/>
  <c r="G346" i="12"/>
  <c r="G345" i="12"/>
  <c r="G344" i="12"/>
  <c r="G343" i="12"/>
  <c r="G342" i="12"/>
  <c r="G341" i="12"/>
  <c r="G340" i="12"/>
  <c r="G339" i="12"/>
  <c r="G338" i="12"/>
  <c r="G337" i="12"/>
  <c r="G336" i="12"/>
  <c r="G335" i="12"/>
  <c r="G334" i="12"/>
  <c r="G333" i="12"/>
  <c r="G332" i="12"/>
  <c r="G331" i="12"/>
  <c r="G330" i="12"/>
  <c r="G329" i="12"/>
  <c r="G328" i="12"/>
  <c r="G327" i="12"/>
  <c r="G326" i="12"/>
  <c r="G325" i="12"/>
  <c r="G324" i="12"/>
  <c r="G323" i="12"/>
  <c r="G322" i="12"/>
  <c r="G321" i="12"/>
  <c r="G320" i="12"/>
  <c r="G319" i="12"/>
  <c r="G318" i="12"/>
  <c r="G317" i="12"/>
  <c r="G316" i="12"/>
  <c r="G315" i="12"/>
  <c r="G314" i="12"/>
  <c r="G313" i="12"/>
  <c r="G312" i="12"/>
  <c r="G311" i="12"/>
  <c r="G310" i="12"/>
  <c r="G309" i="12"/>
  <c r="G308" i="12"/>
  <c r="G307" i="12"/>
  <c r="G306" i="12"/>
  <c r="G305" i="12"/>
  <c r="G304" i="12"/>
  <c r="G303" i="12"/>
  <c r="G302" i="12"/>
  <c r="G301" i="12"/>
  <c r="G300" i="12"/>
  <c r="G299" i="12"/>
  <c r="G298" i="12"/>
  <c r="G297" i="12"/>
  <c r="G296" i="12"/>
  <c r="G295" i="12"/>
  <c r="G294" i="12"/>
  <c r="G293" i="12"/>
  <c r="G292" i="12"/>
  <c r="G291" i="12"/>
  <c r="G290" i="12"/>
  <c r="G289" i="12"/>
  <c r="G288" i="12"/>
  <c r="G287" i="12"/>
  <c r="G286" i="12"/>
  <c r="G285" i="12"/>
  <c r="G284" i="12"/>
  <c r="G283" i="12"/>
  <c r="G282" i="12"/>
  <c r="G281" i="12"/>
  <c r="G280" i="12"/>
  <c r="G279" i="12"/>
  <c r="G278" i="12"/>
  <c r="G277" i="12"/>
  <c r="G276" i="12"/>
  <c r="G275" i="12"/>
  <c r="G274" i="12"/>
  <c r="G273" i="12"/>
  <c r="G272" i="12"/>
  <c r="G271" i="12"/>
  <c r="G270" i="12"/>
  <c r="G269" i="12"/>
  <c r="G268" i="12"/>
  <c r="B267" i="12"/>
  <c r="G266" i="12"/>
  <c r="B266" i="12"/>
  <c r="G265" i="12"/>
  <c r="B265" i="12"/>
  <c r="B264" i="12"/>
  <c r="G264" i="12" s="1"/>
  <c r="B263" i="12"/>
  <c r="G262" i="12"/>
  <c r="B262" i="12"/>
  <c r="G261" i="12"/>
  <c r="B261" i="12"/>
  <c r="B260" i="12"/>
  <c r="G260" i="12" s="1"/>
  <c r="B259" i="12"/>
  <c r="G258" i="12"/>
  <c r="B258" i="12"/>
  <c r="G257" i="12"/>
  <c r="B257" i="12"/>
  <c r="B256" i="12"/>
  <c r="G256" i="12" s="1"/>
  <c r="B255" i="12"/>
  <c r="G254" i="12"/>
  <c r="B254" i="12"/>
  <c r="G253" i="12"/>
  <c r="B253" i="12"/>
  <c r="G252" i="12"/>
  <c r="B252" i="12"/>
  <c r="B251" i="12"/>
  <c r="G250" i="12"/>
  <c r="B250" i="12"/>
  <c r="G249" i="12"/>
  <c r="B249" i="12"/>
  <c r="B248" i="12"/>
  <c r="B247" i="12"/>
  <c r="G247" i="12" s="1"/>
  <c r="B246" i="12"/>
  <c r="G245" i="12"/>
  <c r="B245" i="12"/>
  <c r="G244" i="12"/>
  <c r="B244" i="12"/>
  <c r="B243" i="12"/>
  <c r="G242" i="12"/>
  <c r="B242" i="12"/>
  <c r="G241" i="12"/>
  <c r="B241" i="12"/>
  <c r="B240" i="12"/>
  <c r="B239" i="12"/>
  <c r="G239" i="12" s="1"/>
  <c r="B238" i="12"/>
  <c r="G237" i="12"/>
  <c r="B237" i="12"/>
  <c r="G236" i="12"/>
  <c r="B236" i="12"/>
  <c r="B235" i="12"/>
  <c r="G234" i="12"/>
  <c r="B234" i="12"/>
  <c r="G233" i="12"/>
  <c r="B233" i="12"/>
  <c r="B232" i="12"/>
  <c r="B231" i="12"/>
  <c r="G231" i="12" s="1"/>
  <c r="B230" i="12"/>
  <c r="G229" i="12"/>
  <c r="B229" i="12"/>
  <c r="G228" i="12"/>
  <c r="B228" i="12"/>
  <c r="B227" i="12"/>
  <c r="G226" i="12"/>
  <c r="B226" i="12"/>
  <c r="G225" i="12"/>
  <c r="B225" i="12"/>
  <c r="B224" i="12"/>
  <c r="B223" i="12"/>
  <c r="G223" i="12" s="1"/>
  <c r="B222" i="12"/>
  <c r="G221" i="12"/>
  <c r="B221" i="12"/>
  <c r="G220" i="12"/>
  <c r="B220" i="12"/>
  <c r="B219" i="12"/>
  <c r="G218" i="12"/>
  <c r="B218" i="12"/>
  <c r="G217" i="12"/>
  <c r="B217" i="12"/>
  <c r="B216" i="12"/>
  <c r="B215" i="12"/>
  <c r="G215" i="12" s="1"/>
  <c r="B214" i="12"/>
  <c r="G213" i="12"/>
  <c r="B213" i="12"/>
  <c r="G212" i="12"/>
  <c r="B212" i="12"/>
  <c r="B211" i="12"/>
  <c r="G210" i="12"/>
  <c r="B210" i="12"/>
  <c r="G209" i="12"/>
  <c r="B209" i="12"/>
  <c r="B208" i="12"/>
  <c r="B207" i="12"/>
  <c r="G207" i="12" s="1"/>
  <c r="B206" i="12"/>
  <c r="G205" i="12"/>
  <c r="B205" i="12"/>
  <c r="G204" i="12"/>
  <c r="B204" i="12"/>
  <c r="B203" i="12"/>
  <c r="G202" i="12"/>
  <c r="B202" i="12"/>
  <c r="G201" i="12"/>
  <c r="B201" i="12"/>
  <c r="B200" i="12"/>
  <c r="B199" i="12"/>
  <c r="G199" i="12" s="1"/>
  <c r="B198" i="12"/>
  <c r="G197" i="12"/>
  <c r="B197" i="12"/>
  <c r="G196" i="12"/>
  <c r="B196" i="12"/>
  <c r="B195" i="12"/>
  <c r="G194" i="12"/>
  <c r="B194" i="12"/>
  <c r="G193" i="12"/>
  <c r="B193" i="12"/>
  <c r="B192" i="12"/>
  <c r="B191" i="12"/>
  <c r="G191" i="12" s="1"/>
  <c r="B190" i="12"/>
  <c r="G189" i="12"/>
  <c r="B189" i="12"/>
  <c r="G188" i="12"/>
  <c r="B188" i="12"/>
  <c r="B187" i="12"/>
  <c r="G186" i="12"/>
  <c r="B186" i="12"/>
  <c r="G185" i="12"/>
  <c r="B185" i="12"/>
  <c r="B184" i="12"/>
  <c r="B183" i="12"/>
  <c r="G183" i="12" s="1"/>
  <c r="B182" i="12"/>
  <c r="G181" i="12"/>
  <c r="B181" i="12"/>
  <c r="G180" i="12"/>
  <c r="B180" i="12"/>
  <c r="B179" i="12"/>
  <c r="G178" i="12"/>
  <c r="B178" i="12"/>
  <c r="G177" i="12"/>
  <c r="B177" i="12"/>
  <c r="B176" i="12"/>
  <c r="B175" i="12"/>
  <c r="G175" i="12" s="1"/>
  <c r="B174" i="12"/>
  <c r="G173" i="12"/>
  <c r="B173" i="12"/>
  <c r="G172" i="12"/>
  <c r="B172" i="12"/>
  <c r="B171" i="12"/>
  <c r="G170" i="12"/>
  <c r="B170" i="12"/>
  <c r="G169" i="12"/>
  <c r="B169" i="12"/>
  <c r="B168" i="12"/>
  <c r="B167" i="12"/>
  <c r="G167" i="12" s="1"/>
  <c r="B166" i="12"/>
  <c r="G165" i="12"/>
  <c r="B165" i="12"/>
  <c r="G164" i="12"/>
  <c r="B164" i="12"/>
  <c r="B163" i="12"/>
  <c r="G162" i="12"/>
  <c r="B162" i="12"/>
  <c r="G161" i="12"/>
  <c r="B161" i="12"/>
  <c r="B160" i="12"/>
  <c r="B159" i="12"/>
  <c r="G159" i="12" s="1"/>
  <c r="B158" i="12"/>
  <c r="G157" i="12"/>
  <c r="G153" i="12"/>
  <c r="G149" i="12"/>
  <c r="G146" i="12"/>
  <c r="G145" i="12"/>
  <c r="G143" i="12"/>
  <c r="G141" i="12"/>
  <c r="G137" i="12"/>
  <c r="G133" i="12"/>
  <c r="G130" i="12"/>
  <c r="G129" i="12"/>
  <c r="G127" i="12"/>
  <c r="G125" i="12"/>
  <c r="G121" i="12"/>
  <c r="G117" i="12"/>
  <c r="G114" i="12"/>
  <c r="G113" i="12"/>
  <c r="G111" i="12"/>
  <c r="G109" i="12"/>
  <c r="G108" i="12"/>
  <c r="G103" i="12"/>
  <c r="G100" i="12"/>
  <c r="G96" i="12"/>
  <c r="G89" i="12"/>
  <c r="G84" i="12"/>
  <c r="G80" i="12"/>
  <c r="G71" i="12"/>
  <c r="G69" i="12"/>
  <c r="G67" i="12"/>
  <c r="G64" i="12"/>
  <c r="G63" i="12"/>
  <c r="G61" i="12"/>
  <c r="G60" i="12"/>
  <c r="G57" i="12"/>
  <c r="G56" i="12"/>
  <c r="G53" i="12"/>
  <c r="G52" i="12"/>
  <c r="G49" i="12"/>
  <c r="G48" i="12"/>
  <c r="G47" i="12"/>
  <c r="G45" i="12"/>
  <c r="G44" i="12"/>
  <c r="G41" i="12"/>
  <c r="G40" i="12"/>
  <c r="G37" i="12"/>
  <c r="G36" i="12"/>
  <c r="G33" i="12"/>
  <c r="G32" i="12"/>
  <c r="G31" i="12"/>
  <c r="G29" i="12"/>
  <c r="G28" i="12"/>
  <c r="G25" i="12"/>
  <c r="G24" i="12"/>
  <c r="G21" i="12"/>
  <c r="G20" i="12"/>
  <c r="G17" i="12"/>
  <c r="G16" i="12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F78" i="11"/>
  <c r="F79" i="11"/>
  <c r="F80" i="11"/>
  <c r="F81" i="11"/>
  <c r="F82" i="11"/>
  <c r="F83" i="11"/>
  <c r="F84" i="11"/>
  <c r="F85" i="11"/>
  <c r="F86" i="11"/>
  <c r="F87" i="11"/>
  <c r="F88" i="11"/>
  <c r="F89" i="11"/>
  <c r="F90" i="11"/>
  <c r="F91" i="11"/>
  <c r="F92" i="11"/>
  <c r="F93" i="11"/>
  <c r="F94" i="11"/>
  <c r="F95" i="11"/>
  <c r="F96" i="11"/>
  <c r="F97" i="11"/>
  <c r="F98" i="11"/>
  <c r="F99" i="11"/>
  <c r="F100" i="11"/>
  <c r="F101" i="11"/>
  <c r="F102" i="11"/>
  <c r="F103" i="11"/>
  <c r="F104" i="11"/>
  <c r="F105" i="11"/>
  <c r="F106" i="11"/>
  <c r="F107" i="11"/>
  <c r="F108" i="11"/>
  <c r="F109" i="11"/>
  <c r="F110" i="11"/>
  <c r="F111" i="11"/>
  <c r="F112" i="11"/>
  <c r="F113" i="11"/>
  <c r="F114" i="11"/>
  <c r="F115" i="11"/>
  <c r="F116" i="11"/>
  <c r="F117" i="11"/>
  <c r="F118" i="11"/>
  <c r="F119" i="11"/>
  <c r="F120" i="11"/>
  <c r="F121" i="11"/>
  <c r="F122" i="11"/>
  <c r="F123" i="11"/>
  <c r="F124" i="11"/>
  <c r="F125" i="11"/>
  <c r="F126" i="11"/>
  <c r="F127" i="11"/>
  <c r="F128" i="11"/>
  <c r="F129" i="11"/>
  <c r="F130" i="11"/>
  <c r="F131" i="11"/>
  <c r="F132" i="11"/>
  <c r="F133" i="11"/>
  <c r="F134" i="11"/>
  <c r="F135" i="11"/>
  <c r="F136" i="11"/>
  <c r="F137" i="11"/>
  <c r="F138" i="11"/>
  <c r="F139" i="11"/>
  <c r="F140" i="11"/>
  <c r="F141" i="11"/>
  <c r="F142" i="11"/>
  <c r="F143" i="11"/>
  <c r="F144" i="11"/>
  <c r="F145" i="11"/>
  <c r="F146" i="11"/>
  <c r="F147" i="11"/>
  <c r="F148" i="11"/>
  <c r="F149" i="11"/>
  <c r="F150" i="11"/>
  <c r="F151" i="11"/>
  <c r="F152" i="11"/>
  <c r="F153" i="11"/>
  <c r="F154" i="11"/>
  <c r="F155" i="11"/>
  <c r="F156" i="11"/>
  <c r="F157" i="11"/>
  <c r="F158" i="11"/>
  <c r="F159" i="11"/>
  <c r="F160" i="11"/>
  <c r="F161" i="11"/>
  <c r="F162" i="11"/>
  <c r="F163" i="11"/>
  <c r="F164" i="11"/>
  <c r="F165" i="11"/>
  <c r="F166" i="11"/>
  <c r="F167" i="11"/>
  <c r="F168" i="11"/>
  <c r="F169" i="11"/>
  <c r="F170" i="11"/>
  <c r="F171" i="11"/>
  <c r="F172" i="11"/>
  <c r="F173" i="11"/>
  <c r="F174" i="11"/>
  <c r="F175" i="11"/>
  <c r="F176" i="11"/>
  <c r="F177" i="11"/>
  <c r="F178" i="11"/>
  <c r="F179" i="11"/>
  <c r="F180" i="11"/>
  <c r="F181" i="11"/>
  <c r="F182" i="11"/>
  <c r="F183" i="11"/>
  <c r="F184" i="11"/>
  <c r="F185" i="11"/>
  <c r="F186" i="11"/>
  <c r="F187" i="11"/>
  <c r="F188" i="11"/>
  <c r="F189" i="11"/>
  <c r="F190" i="11"/>
  <c r="F191" i="11"/>
  <c r="F192" i="11"/>
  <c r="F193" i="11"/>
  <c r="F194" i="11"/>
  <c r="F195" i="11"/>
  <c r="F196" i="11"/>
  <c r="F197" i="11"/>
  <c r="F198" i="11"/>
  <c r="F199" i="11"/>
  <c r="F200" i="11"/>
  <c r="F201" i="11"/>
  <c r="F202" i="11"/>
  <c r="F203" i="11"/>
  <c r="F204" i="11"/>
  <c r="F205" i="11"/>
  <c r="F206" i="11"/>
  <c r="F207" i="11"/>
  <c r="F208" i="11"/>
  <c r="F209" i="11"/>
  <c r="F210" i="11"/>
  <c r="F211" i="11"/>
  <c r="F212" i="11"/>
  <c r="F213" i="11"/>
  <c r="F214" i="11"/>
  <c r="F215" i="11"/>
  <c r="F216" i="11"/>
  <c r="F217" i="11"/>
  <c r="F218" i="11"/>
  <c r="F219" i="11"/>
  <c r="F220" i="11"/>
  <c r="F221" i="11"/>
  <c r="F222" i="11"/>
  <c r="F223" i="11"/>
  <c r="F224" i="11"/>
  <c r="F225" i="11"/>
  <c r="F226" i="11"/>
  <c r="F227" i="11"/>
  <c r="F228" i="11"/>
  <c r="F229" i="11"/>
  <c r="F230" i="11"/>
  <c r="F231" i="11"/>
  <c r="F232" i="11"/>
  <c r="F233" i="11"/>
  <c r="F234" i="11"/>
  <c r="F235" i="11"/>
  <c r="F236" i="11"/>
  <c r="F237" i="11"/>
  <c r="F238" i="11"/>
  <c r="F239" i="11"/>
  <c r="F240" i="11"/>
  <c r="F241" i="11"/>
  <c r="F242" i="11"/>
  <c r="F243" i="11"/>
  <c r="F244" i="11"/>
  <c r="F245" i="11"/>
  <c r="F246" i="11"/>
  <c r="F247" i="11"/>
  <c r="F248" i="11"/>
  <c r="F249" i="11"/>
  <c r="F250" i="11"/>
  <c r="F251" i="11"/>
  <c r="F252" i="11"/>
  <c r="F253" i="11"/>
  <c r="F254" i="11"/>
  <c r="F255" i="11"/>
  <c r="F256" i="11"/>
  <c r="F257" i="11"/>
  <c r="F258" i="11"/>
  <c r="F259" i="11"/>
  <c r="F260" i="11"/>
  <c r="F261" i="11"/>
  <c r="F262" i="11"/>
  <c r="F263" i="11"/>
  <c r="F264" i="11"/>
  <c r="F265" i="11"/>
  <c r="F266" i="11"/>
  <c r="F267" i="11"/>
  <c r="F268" i="11"/>
  <c r="F269" i="11"/>
  <c r="F270" i="11"/>
  <c r="F271" i="11"/>
  <c r="F272" i="11"/>
  <c r="F273" i="11"/>
  <c r="F274" i="11"/>
  <c r="F275" i="11"/>
  <c r="F276" i="11"/>
  <c r="F277" i="11"/>
  <c r="F278" i="11"/>
  <c r="F279" i="11"/>
  <c r="F280" i="11"/>
  <c r="F281" i="11"/>
  <c r="F282" i="11"/>
  <c r="F283" i="11"/>
  <c r="F284" i="11"/>
  <c r="F285" i="11"/>
  <c r="F286" i="11"/>
  <c r="F287" i="11"/>
  <c r="F288" i="11"/>
  <c r="F289" i="11"/>
  <c r="F290" i="11"/>
  <c r="F291" i="11"/>
  <c r="F292" i="11"/>
  <c r="F293" i="11"/>
  <c r="F294" i="11"/>
  <c r="F295" i="11"/>
  <c r="F296" i="11"/>
  <c r="F297" i="11"/>
  <c r="F298" i="11"/>
  <c r="F299" i="11"/>
  <c r="F300" i="11"/>
  <c r="F301" i="11"/>
  <c r="F302" i="11"/>
  <c r="F303" i="11"/>
  <c r="F304" i="11"/>
  <c r="F305" i="11"/>
  <c r="F306" i="11"/>
  <c r="F307" i="11"/>
  <c r="F308" i="11"/>
  <c r="F309" i="11"/>
  <c r="F310" i="11"/>
  <c r="F311" i="11"/>
  <c r="F312" i="11"/>
  <c r="F313" i="11"/>
  <c r="F314" i="11"/>
  <c r="F315" i="11"/>
  <c r="F316" i="11"/>
  <c r="F317" i="11"/>
  <c r="F318" i="11"/>
  <c r="F319" i="11"/>
  <c r="F320" i="11"/>
  <c r="F321" i="11"/>
  <c r="F322" i="11"/>
  <c r="F323" i="11"/>
  <c r="F324" i="11"/>
  <c r="F325" i="11"/>
  <c r="F326" i="11"/>
  <c r="F327" i="11"/>
  <c r="F328" i="11"/>
  <c r="F329" i="11"/>
  <c r="F330" i="11"/>
  <c r="F331" i="11"/>
  <c r="F332" i="11"/>
  <c r="F333" i="11"/>
  <c r="F334" i="11"/>
  <c r="F335" i="11"/>
  <c r="F336" i="11"/>
  <c r="F337" i="11"/>
  <c r="F338" i="11"/>
  <c r="F339" i="11"/>
  <c r="F340" i="11"/>
  <c r="F341" i="11"/>
  <c r="F342" i="11"/>
  <c r="F343" i="11"/>
  <c r="F344" i="11"/>
  <c r="F345" i="11"/>
  <c r="F346" i="11"/>
  <c r="F347" i="11"/>
  <c r="F348" i="11"/>
  <c r="F349" i="11"/>
  <c r="F350" i="11"/>
  <c r="F351" i="11"/>
  <c r="F352" i="11"/>
  <c r="F353" i="11"/>
  <c r="F354" i="11"/>
  <c r="F355" i="11"/>
  <c r="F356" i="11"/>
  <c r="F357" i="11"/>
  <c r="F358" i="11"/>
  <c r="F359" i="11"/>
  <c r="F360" i="11"/>
  <c r="F361" i="11"/>
  <c r="F362" i="11"/>
  <c r="F363" i="11"/>
  <c r="F364" i="11"/>
  <c r="F365" i="11"/>
  <c r="F366" i="11"/>
  <c r="F367" i="11"/>
  <c r="F368" i="11"/>
  <c r="F369" i="11"/>
  <c r="F370" i="11"/>
  <c r="F371" i="11"/>
  <c r="F372" i="11"/>
  <c r="F373" i="11"/>
  <c r="F374" i="11"/>
  <c r="F375" i="11"/>
  <c r="F376" i="11"/>
  <c r="F377" i="11"/>
  <c r="F378" i="11"/>
  <c r="F379" i="11"/>
  <c r="F380" i="11"/>
  <c r="F381" i="11"/>
  <c r="F382" i="11"/>
  <c r="F383" i="11"/>
  <c r="F384" i="11"/>
  <c r="F385" i="11"/>
  <c r="F386" i="11"/>
  <c r="F387" i="11"/>
  <c r="F388" i="11"/>
  <c r="F389" i="11"/>
  <c r="F390" i="11"/>
  <c r="F391" i="11"/>
  <c r="F392" i="11"/>
  <c r="F393" i="11"/>
  <c r="F394" i="11"/>
  <c r="F395" i="11"/>
  <c r="F396" i="11"/>
  <c r="F397" i="11"/>
  <c r="F398" i="11"/>
  <c r="F16" i="11"/>
  <c r="G398" i="11"/>
  <c r="G397" i="11"/>
  <c r="G396" i="11"/>
  <c r="G395" i="11"/>
  <c r="G394" i="11"/>
  <c r="G393" i="11"/>
  <c r="G392" i="11"/>
  <c r="G391" i="11"/>
  <c r="G390" i="11"/>
  <c r="G389" i="11"/>
  <c r="G388" i="11"/>
  <c r="G387" i="11"/>
  <c r="G386" i="11"/>
  <c r="G385" i="11"/>
  <c r="G384" i="11"/>
  <c r="G383" i="11"/>
  <c r="G382" i="11"/>
  <c r="G381" i="11"/>
  <c r="G380" i="11"/>
  <c r="G379" i="11"/>
  <c r="G378" i="11"/>
  <c r="G377" i="11"/>
  <c r="G376" i="11"/>
  <c r="G375" i="11"/>
  <c r="G374" i="11"/>
  <c r="G373" i="11"/>
  <c r="G372" i="11"/>
  <c r="G371" i="11"/>
  <c r="G370" i="11"/>
  <c r="G369" i="11"/>
  <c r="G368" i="11"/>
  <c r="G367" i="11"/>
  <c r="G366" i="11"/>
  <c r="G365" i="11"/>
  <c r="G364" i="11"/>
  <c r="G363" i="11"/>
  <c r="G362" i="11"/>
  <c r="G361" i="11"/>
  <c r="G360" i="11"/>
  <c r="G359" i="11"/>
  <c r="G358" i="11"/>
  <c r="G357" i="11"/>
  <c r="G356" i="11"/>
  <c r="G355" i="11"/>
  <c r="G354" i="11"/>
  <c r="G353" i="11"/>
  <c r="G352" i="11"/>
  <c r="G351" i="11"/>
  <c r="G350" i="11"/>
  <c r="G349" i="11"/>
  <c r="G348" i="11"/>
  <c r="G347" i="11"/>
  <c r="G346" i="11"/>
  <c r="G345" i="11"/>
  <c r="G344" i="11"/>
  <c r="G343" i="11"/>
  <c r="G342" i="11"/>
  <c r="G341" i="11"/>
  <c r="G340" i="11"/>
  <c r="G339" i="11"/>
  <c r="G338" i="11"/>
  <c r="G337" i="11"/>
  <c r="G336" i="11"/>
  <c r="G335" i="11"/>
  <c r="G334" i="11"/>
  <c r="G333" i="11"/>
  <c r="G332" i="11"/>
  <c r="G331" i="11"/>
  <c r="G330" i="11"/>
  <c r="G329" i="11"/>
  <c r="G328" i="11"/>
  <c r="B327" i="11"/>
  <c r="G327" i="11" s="1"/>
  <c r="B326" i="11"/>
  <c r="G325" i="11"/>
  <c r="B325" i="11"/>
  <c r="G324" i="11"/>
  <c r="B324" i="11"/>
  <c r="B323" i="11"/>
  <c r="G323" i="11" s="1"/>
  <c r="B322" i="11"/>
  <c r="G321" i="11"/>
  <c r="B321" i="11"/>
  <c r="G320" i="11"/>
  <c r="B320" i="11"/>
  <c r="B319" i="11"/>
  <c r="G319" i="11" s="1"/>
  <c r="B318" i="11"/>
  <c r="G317" i="11"/>
  <c r="B317" i="11"/>
  <c r="G316" i="11"/>
  <c r="B316" i="11"/>
  <c r="B315" i="11"/>
  <c r="B314" i="11"/>
  <c r="G313" i="11"/>
  <c r="B313" i="11"/>
  <c r="G312" i="11"/>
  <c r="B312" i="11"/>
  <c r="B311" i="11"/>
  <c r="G311" i="11" s="1"/>
  <c r="B310" i="11"/>
  <c r="G309" i="11"/>
  <c r="B309" i="11"/>
  <c r="G308" i="11"/>
  <c r="B308" i="11"/>
  <c r="B307" i="11"/>
  <c r="G307" i="11" s="1"/>
  <c r="B306" i="11"/>
  <c r="G305" i="11"/>
  <c r="B305" i="11"/>
  <c r="G304" i="11"/>
  <c r="B304" i="11"/>
  <c r="B303" i="11"/>
  <c r="G303" i="11" s="1"/>
  <c r="B302" i="11"/>
  <c r="G301" i="11"/>
  <c r="B301" i="11"/>
  <c r="G300" i="11"/>
  <c r="B300" i="11"/>
  <c r="B299" i="11"/>
  <c r="B298" i="11"/>
  <c r="G297" i="11"/>
  <c r="B297" i="11"/>
  <c r="G296" i="11"/>
  <c r="B296" i="11"/>
  <c r="B295" i="11"/>
  <c r="G295" i="11" s="1"/>
  <c r="B294" i="11"/>
  <c r="G293" i="11"/>
  <c r="B293" i="11"/>
  <c r="G292" i="11"/>
  <c r="B292" i="11"/>
  <c r="B291" i="11"/>
  <c r="G291" i="11" s="1"/>
  <c r="B290" i="11"/>
  <c r="G289" i="11"/>
  <c r="B289" i="11"/>
  <c r="G288" i="11"/>
  <c r="B288" i="11"/>
  <c r="B287" i="11"/>
  <c r="G287" i="11" s="1"/>
  <c r="B286" i="11"/>
  <c r="G285" i="11"/>
  <c r="B285" i="11"/>
  <c r="G284" i="11"/>
  <c r="B284" i="11"/>
  <c r="B283" i="11"/>
  <c r="B282" i="11"/>
  <c r="G281" i="11"/>
  <c r="B281" i="11"/>
  <c r="G280" i="11"/>
  <c r="B280" i="11"/>
  <c r="B279" i="11"/>
  <c r="G279" i="11" s="1"/>
  <c r="B278" i="11"/>
  <c r="G277" i="11"/>
  <c r="B277" i="11"/>
  <c r="G276" i="11"/>
  <c r="B276" i="11"/>
  <c r="B275" i="11"/>
  <c r="G275" i="11" s="1"/>
  <c r="B274" i="11"/>
  <c r="G273" i="11"/>
  <c r="B273" i="11"/>
  <c r="G272" i="11"/>
  <c r="B272" i="11"/>
  <c r="B271" i="11"/>
  <c r="G271" i="11" s="1"/>
  <c r="B270" i="11"/>
  <c r="G269" i="11"/>
  <c r="B269" i="11"/>
  <c r="G268" i="11"/>
  <c r="B268" i="11"/>
  <c r="B267" i="11"/>
  <c r="B266" i="11"/>
  <c r="G265" i="11"/>
  <c r="B265" i="11"/>
  <c r="G264" i="11"/>
  <c r="B264" i="11"/>
  <c r="B263" i="11"/>
  <c r="G263" i="11" s="1"/>
  <c r="B262" i="11"/>
  <c r="G261" i="11"/>
  <c r="B261" i="11"/>
  <c r="G260" i="11"/>
  <c r="B260" i="11"/>
  <c r="B259" i="11"/>
  <c r="G259" i="11" s="1"/>
  <c r="B258" i="11"/>
  <c r="G257" i="11"/>
  <c r="B257" i="11"/>
  <c r="G256" i="11"/>
  <c r="B256" i="11"/>
  <c r="B255" i="11"/>
  <c r="G255" i="11" s="1"/>
  <c r="B254" i="11"/>
  <c r="G253" i="11"/>
  <c r="B253" i="11"/>
  <c r="G252" i="11"/>
  <c r="B252" i="11"/>
  <c r="B251" i="11"/>
  <c r="B250" i="11"/>
  <c r="G249" i="11"/>
  <c r="B249" i="11"/>
  <c r="G248" i="11"/>
  <c r="B248" i="11"/>
  <c r="B247" i="11"/>
  <c r="G247" i="11" s="1"/>
  <c r="B246" i="11"/>
  <c r="G245" i="11"/>
  <c r="B245" i="11"/>
  <c r="G244" i="11"/>
  <c r="B244" i="11"/>
  <c r="B243" i="11"/>
  <c r="G243" i="11" s="1"/>
  <c r="B242" i="11"/>
  <c r="G241" i="11"/>
  <c r="B241" i="11"/>
  <c r="G240" i="11"/>
  <c r="B240" i="11"/>
  <c r="B239" i="11"/>
  <c r="G239" i="11" s="1"/>
  <c r="B238" i="11"/>
  <c r="G237" i="11"/>
  <c r="B237" i="11"/>
  <c r="G236" i="11"/>
  <c r="B236" i="11"/>
  <c r="B235" i="11"/>
  <c r="B234" i="11"/>
  <c r="G233" i="11"/>
  <c r="B233" i="11"/>
  <c r="G232" i="11"/>
  <c r="B232" i="11"/>
  <c r="B231" i="11"/>
  <c r="G231" i="11" s="1"/>
  <c r="B230" i="11"/>
  <c r="G229" i="11"/>
  <c r="B229" i="11"/>
  <c r="G228" i="11"/>
  <c r="B228" i="11"/>
  <c r="B227" i="11"/>
  <c r="G227" i="11" s="1"/>
  <c r="B226" i="11"/>
  <c r="G225" i="11"/>
  <c r="B225" i="11"/>
  <c r="G224" i="11"/>
  <c r="B224" i="11"/>
  <c r="B223" i="11"/>
  <c r="G223" i="11" s="1"/>
  <c r="B222" i="11"/>
  <c r="G221" i="11"/>
  <c r="B221" i="11"/>
  <c r="G220" i="11"/>
  <c r="B220" i="11"/>
  <c r="B219" i="11"/>
  <c r="B218" i="11"/>
  <c r="G217" i="11"/>
  <c r="B217" i="11"/>
  <c r="G216" i="11"/>
  <c r="B216" i="11"/>
  <c r="B215" i="11"/>
  <c r="G215" i="11" s="1"/>
  <c r="B214" i="11"/>
  <c r="G213" i="11"/>
  <c r="B213" i="11"/>
  <c r="G212" i="11"/>
  <c r="B212" i="11"/>
  <c r="B211" i="11"/>
  <c r="G211" i="11" s="1"/>
  <c r="B210" i="11"/>
  <c r="G209" i="11"/>
  <c r="B209" i="11"/>
  <c r="G208" i="11"/>
  <c r="B208" i="11"/>
  <c r="B207" i="11"/>
  <c r="G207" i="11" s="1"/>
  <c r="B206" i="11"/>
  <c r="G205" i="11"/>
  <c r="B205" i="11"/>
  <c r="G204" i="11"/>
  <c r="B204" i="11"/>
  <c r="B203" i="11"/>
  <c r="G203" i="11" s="1"/>
  <c r="B202" i="11"/>
  <c r="G201" i="11"/>
  <c r="B201" i="11"/>
  <c r="G200" i="11"/>
  <c r="B200" i="11"/>
  <c r="B199" i="11"/>
  <c r="G199" i="11" s="1"/>
  <c r="B198" i="11"/>
  <c r="G197" i="11"/>
  <c r="B197" i="11"/>
  <c r="G196" i="11"/>
  <c r="B196" i="11"/>
  <c r="B195" i="11"/>
  <c r="G195" i="11" s="1"/>
  <c r="B194" i="11"/>
  <c r="G193" i="11"/>
  <c r="B193" i="11"/>
  <c r="G192" i="11"/>
  <c r="B192" i="11"/>
  <c r="B191" i="11"/>
  <c r="G191" i="11" s="1"/>
  <c r="B190" i="11"/>
  <c r="G189" i="11"/>
  <c r="B189" i="11"/>
  <c r="G188" i="11"/>
  <c r="B188" i="11"/>
  <c r="B187" i="11"/>
  <c r="G187" i="11" s="1"/>
  <c r="B186" i="11"/>
  <c r="G185" i="11"/>
  <c r="B185" i="11"/>
  <c r="G184" i="11"/>
  <c r="B184" i="11"/>
  <c r="B183" i="11"/>
  <c r="G183" i="11" s="1"/>
  <c r="B182" i="11"/>
  <c r="G181" i="11"/>
  <c r="B181" i="11"/>
  <c r="G180" i="11"/>
  <c r="B180" i="11"/>
  <c r="B179" i="11"/>
  <c r="G179" i="11" s="1"/>
  <c r="B178" i="11"/>
  <c r="G177" i="11"/>
  <c r="B177" i="11"/>
  <c r="G176" i="11"/>
  <c r="B176" i="11"/>
  <c r="B175" i="11"/>
  <c r="G175" i="11" s="1"/>
  <c r="B174" i="11"/>
  <c r="G173" i="11"/>
  <c r="B173" i="11"/>
  <c r="G172" i="11"/>
  <c r="B172" i="11"/>
  <c r="B171" i="11"/>
  <c r="G171" i="11" s="1"/>
  <c r="B170" i="11"/>
  <c r="G169" i="11"/>
  <c r="B169" i="11"/>
  <c r="G168" i="11"/>
  <c r="B168" i="11"/>
  <c r="B167" i="11"/>
  <c r="G167" i="11" s="1"/>
  <c r="B166" i="11"/>
  <c r="G165" i="11"/>
  <c r="B165" i="11"/>
  <c r="G164" i="11"/>
  <c r="B164" i="11"/>
  <c r="B163" i="11"/>
  <c r="G163" i="11" s="1"/>
  <c r="B162" i="11"/>
  <c r="G161" i="11"/>
  <c r="B161" i="11"/>
  <c r="G160" i="11"/>
  <c r="B160" i="11"/>
  <c r="B159" i="11"/>
  <c r="G159" i="11" s="1"/>
  <c r="B158" i="11"/>
  <c r="G157" i="11"/>
  <c r="B157" i="11"/>
  <c r="G156" i="11"/>
  <c r="B156" i="11"/>
  <c r="B155" i="11"/>
  <c r="G155" i="11" s="1"/>
  <c r="B154" i="11"/>
  <c r="G154" i="11" s="1"/>
  <c r="G153" i="11"/>
  <c r="B153" i="11"/>
  <c r="G152" i="11"/>
  <c r="B152" i="11"/>
  <c r="G151" i="11"/>
  <c r="B151" i="11"/>
  <c r="B150" i="11"/>
  <c r="G150" i="11" s="1"/>
  <c r="G149" i="11"/>
  <c r="B149" i="11"/>
  <c r="G148" i="11"/>
  <c r="B148" i="11"/>
  <c r="B147" i="11"/>
  <c r="G147" i="11" s="1"/>
  <c r="B146" i="11"/>
  <c r="G146" i="11" s="1"/>
  <c r="B145" i="11"/>
  <c r="G144" i="11"/>
  <c r="B144" i="11"/>
  <c r="G143" i="11"/>
  <c r="B143" i="11"/>
  <c r="B142" i="11"/>
  <c r="G142" i="11" s="1"/>
  <c r="G141" i="11"/>
  <c r="B141" i="11"/>
  <c r="G140" i="11"/>
  <c r="B140" i="11"/>
  <c r="B139" i="11"/>
  <c r="G139" i="11" s="1"/>
  <c r="B138" i="11"/>
  <c r="G138" i="11" s="1"/>
  <c r="G137" i="11"/>
  <c r="B137" i="11"/>
  <c r="G136" i="11"/>
  <c r="B136" i="11"/>
  <c r="G135" i="11"/>
  <c r="B135" i="11"/>
  <c r="B134" i="11"/>
  <c r="G134" i="11" s="1"/>
  <c r="G133" i="11"/>
  <c r="B133" i="11"/>
  <c r="G132" i="11"/>
  <c r="B132" i="11"/>
  <c r="B131" i="11"/>
  <c r="G131" i="11" s="1"/>
  <c r="B130" i="11"/>
  <c r="G129" i="11"/>
  <c r="B129" i="11"/>
  <c r="B128" i="11"/>
  <c r="G128" i="11" s="1"/>
  <c r="B127" i="11"/>
  <c r="G127" i="11" s="1"/>
  <c r="B126" i="11"/>
  <c r="G125" i="11"/>
  <c r="B125" i="11"/>
  <c r="G124" i="11"/>
  <c r="B124" i="11"/>
  <c r="B123" i="11"/>
  <c r="G123" i="11" s="1"/>
  <c r="B122" i="11"/>
  <c r="G121" i="11"/>
  <c r="B121" i="11"/>
  <c r="B120" i="11"/>
  <c r="G120" i="11" s="1"/>
  <c r="B119" i="11"/>
  <c r="G119" i="11" s="1"/>
  <c r="B118" i="11"/>
  <c r="G117" i="11"/>
  <c r="B117" i="11"/>
  <c r="G116" i="11"/>
  <c r="B116" i="11"/>
  <c r="B115" i="11"/>
  <c r="G115" i="11" s="1"/>
  <c r="B114" i="11"/>
  <c r="G113" i="11"/>
  <c r="B113" i="11"/>
  <c r="B112" i="11"/>
  <c r="G112" i="11" s="1"/>
  <c r="B111" i="11"/>
  <c r="G111" i="11" s="1"/>
  <c r="B110" i="11"/>
  <c r="G109" i="11"/>
  <c r="B109" i="11"/>
  <c r="G108" i="11"/>
  <c r="B108" i="11"/>
  <c r="B107" i="11"/>
  <c r="G107" i="11" s="1"/>
  <c r="B106" i="11"/>
  <c r="G105" i="11"/>
  <c r="B105" i="11"/>
  <c r="B104" i="11"/>
  <c r="G104" i="11" s="1"/>
  <c r="B103" i="11"/>
  <c r="G103" i="11" s="1"/>
  <c r="B102" i="11"/>
  <c r="G101" i="11"/>
  <c r="B101" i="11"/>
  <c r="G100" i="11"/>
  <c r="B100" i="11"/>
  <c r="B99" i="11"/>
  <c r="G99" i="11" s="1"/>
  <c r="B98" i="11"/>
  <c r="G97" i="11"/>
  <c r="B97" i="11"/>
  <c r="B96" i="11"/>
  <c r="G96" i="11" s="1"/>
  <c r="B95" i="11"/>
  <c r="G95" i="11" s="1"/>
  <c r="B94" i="11"/>
  <c r="G93" i="11"/>
  <c r="B93" i="11"/>
  <c r="G92" i="11"/>
  <c r="B92" i="11"/>
  <c r="B91" i="11"/>
  <c r="G91" i="11" s="1"/>
  <c r="B90" i="11"/>
  <c r="G89" i="11"/>
  <c r="B89" i="11"/>
  <c r="B88" i="11"/>
  <c r="G88" i="11" s="1"/>
  <c r="B87" i="11"/>
  <c r="G87" i="11" s="1"/>
  <c r="B86" i="11"/>
  <c r="G85" i="11"/>
  <c r="B85" i="11"/>
  <c r="G84" i="11"/>
  <c r="B84" i="11"/>
  <c r="B83" i="11"/>
  <c r="G83" i="11" s="1"/>
  <c r="B82" i="11"/>
  <c r="G81" i="11"/>
  <c r="B81" i="11"/>
  <c r="B80" i="11"/>
  <c r="G80" i="11" s="1"/>
  <c r="B79" i="11"/>
  <c r="G79" i="11" s="1"/>
  <c r="B78" i="11"/>
  <c r="G77" i="11"/>
  <c r="B77" i="11"/>
  <c r="G76" i="11"/>
  <c r="B76" i="11"/>
  <c r="B75" i="11"/>
  <c r="G75" i="11" s="1"/>
  <c r="B74" i="11"/>
  <c r="G73" i="11"/>
  <c r="B73" i="11"/>
  <c r="B72" i="11"/>
  <c r="G72" i="11" s="1"/>
  <c r="B71" i="11"/>
  <c r="G71" i="11" s="1"/>
  <c r="B70" i="11"/>
  <c r="G69" i="11"/>
  <c r="B69" i="11"/>
  <c r="G68" i="11"/>
  <c r="B68" i="11"/>
  <c r="B67" i="11"/>
  <c r="G67" i="11" s="1"/>
  <c r="B66" i="11"/>
  <c r="G65" i="11"/>
  <c r="B65" i="11"/>
  <c r="B64" i="11"/>
  <c r="G64" i="11" s="1"/>
  <c r="B63" i="11"/>
  <c r="G63" i="11" s="1"/>
  <c r="B62" i="11"/>
  <c r="G61" i="11"/>
  <c r="B61" i="11"/>
  <c r="G60" i="11"/>
  <c r="B60" i="11"/>
  <c r="B59" i="11"/>
  <c r="G59" i="11" s="1"/>
  <c r="B58" i="11"/>
  <c r="G57" i="11"/>
  <c r="B57" i="11"/>
  <c r="B56" i="11"/>
  <c r="G56" i="11" s="1"/>
  <c r="B55" i="11"/>
  <c r="G55" i="11" s="1"/>
  <c r="B54" i="11"/>
  <c r="G53" i="11"/>
  <c r="B53" i="11"/>
  <c r="G52" i="11"/>
  <c r="B52" i="11"/>
  <c r="B51" i="11"/>
  <c r="G51" i="11" s="1"/>
  <c r="B50" i="11"/>
  <c r="G49" i="11"/>
  <c r="B49" i="11"/>
  <c r="B48" i="11"/>
  <c r="G48" i="11" s="1"/>
  <c r="B47" i="11"/>
  <c r="G47" i="11" s="1"/>
  <c r="B46" i="11"/>
  <c r="G45" i="11"/>
  <c r="B45" i="11"/>
  <c r="G44" i="11"/>
  <c r="B44" i="11"/>
  <c r="B43" i="11"/>
  <c r="G43" i="11" s="1"/>
  <c r="B42" i="11"/>
  <c r="G41" i="11"/>
  <c r="B41" i="11"/>
  <c r="B40" i="11"/>
  <c r="G40" i="11" s="1"/>
  <c r="B39" i="11"/>
  <c r="G39" i="11" s="1"/>
  <c r="B38" i="11"/>
  <c r="G37" i="11"/>
  <c r="B37" i="11"/>
  <c r="G36" i="11"/>
  <c r="B36" i="11"/>
  <c r="B35" i="11"/>
  <c r="G35" i="11" s="1"/>
  <c r="B34" i="11"/>
  <c r="G33" i="11"/>
  <c r="B33" i="11"/>
  <c r="B32" i="11"/>
  <c r="G32" i="11" s="1"/>
  <c r="B31" i="11"/>
  <c r="G31" i="11" s="1"/>
  <c r="B30" i="11"/>
  <c r="G29" i="11"/>
  <c r="B29" i="11"/>
  <c r="G28" i="11"/>
  <c r="B28" i="11"/>
  <c r="B27" i="11"/>
  <c r="G27" i="11" s="1"/>
  <c r="B26" i="11"/>
  <c r="G25" i="11"/>
  <c r="B25" i="11"/>
  <c r="B24" i="11"/>
  <c r="G24" i="11" s="1"/>
  <c r="B23" i="11"/>
  <c r="G23" i="11" s="1"/>
  <c r="B22" i="11"/>
  <c r="G21" i="11"/>
  <c r="B21" i="11"/>
  <c r="G20" i="11"/>
  <c r="B20" i="11"/>
  <c r="B19" i="11"/>
  <c r="G19" i="11" s="1"/>
  <c r="B18" i="11"/>
  <c r="G17" i="11"/>
  <c r="B17" i="11"/>
  <c r="G16" i="11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118" i="10"/>
  <c r="F119" i="10"/>
  <c r="F120" i="10"/>
  <c r="F121" i="10"/>
  <c r="F122" i="10"/>
  <c r="F123" i="10"/>
  <c r="F124" i="10"/>
  <c r="F125" i="10"/>
  <c r="F126" i="10"/>
  <c r="F127" i="10"/>
  <c r="F128" i="10"/>
  <c r="F129" i="10"/>
  <c r="F130" i="10"/>
  <c r="F131" i="10"/>
  <c r="F132" i="10"/>
  <c r="F133" i="10"/>
  <c r="F134" i="10"/>
  <c r="F135" i="10"/>
  <c r="F136" i="10"/>
  <c r="F137" i="10"/>
  <c r="F138" i="10"/>
  <c r="F139" i="10"/>
  <c r="F140" i="10"/>
  <c r="F16" i="10"/>
  <c r="B24" i="10"/>
  <c r="B25" i="10"/>
  <c r="B26" i="10"/>
  <c r="G26" i="10" s="1"/>
  <c r="B27" i="10"/>
  <c r="G27" i="10" s="1"/>
  <c r="B28" i="10"/>
  <c r="B23" i="10"/>
  <c r="B18" i="10"/>
  <c r="B19" i="10"/>
  <c r="G19" i="10" s="1"/>
  <c r="B20" i="10"/>
  <c r="G20" i="10" s="1"/>
  <c r="B21" i="10"/>
  <c r="B22" i="10"/>
  <c r="B17" i="10"/>
  <c r="G140" i="10"/>
  <c r="G139" i="10"/>
  <c r="G138" i="10"/>
  <c r="G137" i="10"/>
  <c r="G136" i="10"/>
  <c r="G135" i="10"/>
  <c r="G134" i="10"/>
  <c r="G133" i="10"/>
  <c r="G132" i="10"/>
  <c r="G131" i="10"/>
  <c r="G130" i="10"/>
  <c r="G129" i="10"/>
  <c r="G128" i="10"/>
  <c r="G127" i="10"/>
  <c r="G126" i="10"/>
  <c r="G125" i="10"/>
  <c r="G124" i="10"/>
  <c r="G123" i="10"/>
  <c r="G122" i="10"/>
  <c r="G121" i="10"/>
  <c r="G120" i="10"/>
  <c r="G119" i="10"/>
  <c r="G118" i="10"/>
  <c r="G117" i="10"/>
  <c r="G116" i="10"/>
  <c r="G115" i="10"/>
  <c r="G114" i="10"/>
  <c r="G113" i="10"/>
  <c r="G112" i="10"/>
  <c r="G111" i="10"/>
  <c r="G110" i="10"/>
  <c r="G109" i="10"/>
  <c r="G108" i="10"/>
  <c r="G107" i="10"/>
  <c r="C106" i="10"/>
  <c r="B106" i="10"/>
  <c r="G106" i="10" s="1"/>
  <c r="C105" i="10"/>
  <c r="B105" i="10"/>
  <c r="G105" i="10" s="1"/>
  <c r="C104" i="10"/>
  <c r="B104" i="10"/>
  <c r="C103" i="10"/>
  <c r="B103" i="10"/>
  <c r="G103" i="10" s="1"/>
  <c r="C102" i="10"/>
  <c r="B102" i="10"/>
  <c r="G102" i="10" s="1"/>
  <c r="C101" i="10"/>
  <c r="B101" i="10"/>
  <c r="G101" i="10" s="1"/>
  <c r="C100" i="10"/>
  <c r="B100" i="10"/>
  <c r="C99" i="10"/>
  <c r="B99" i="10"/>
  <c r="G99" i="10" s="1"/>
  <c r="C98" i="10"/>
  <c r="B98" i="10"/>
  <c r="G98" i="10" s="1"/>
  <c r="C97" i="10"/>
  <c r="B97" i="10"/>
  <c r="G97" i="10" s="1"/>
  <c r="C96" i="10"/>
  <c r="B96" i="10"/>
  <c r="C95" i="10"/>
  <c r="B95" i="10"/>
  <c r="G95" i="10" s="1"/>
  <c r="C94" i="10"/>
  <c r="B94" i="10"/>
  <c r="G94" i="10" s="1"/>
  <c r="C93" i="10"/>
  <c r="B93" i="10"/>
  <c r="G93" i="10" s="1"/>
  <c r="C92" i="10"/>
  <c r="B92" i="10"/>
  <c r="C91" i="10"/>
  <c r="B91" i="10"/>
  <c r="G91" i="10" s="1"/>
  <c r="C90" i="10"/>
  <c r="B90" i="10"/>
  <c r="G90" i="10" s="1"/>
  <c r="C89" i="10"/>
  <c r="B89" i="10"/>
  <c r="G89" i="10" s="1"/>
  <c r="C88" i="10"/>
  <c r="B88" i="10"/>
  <c r="C87" i="10"/>
  <c r="B87" i="10"/>
  <c r="G87" i="10" s="1"/>
  <c r="C86" i="10"/>
  <c r="B86" i="10"/>
  <c r="G86" i="10" s="1"/>
  <c r="C85" i="10"/>
  <c r="B85" i="10"/>
  <c r="G85" i="10" s="1"/>
  <c r="C84" i="10"/>
  <c r="B84" i="10"/>
  <c r="C83" i="10"/>
  <c r="B83" i="10"/>
  <c r="G83" i="10" s="1"/>
  <c r="C82" i="10"/>
  <c r="B82" i="10"/>
  <c r="G82" i="10" s="1"/>
  <c r="C81" i="10"/>
  <c r="B81" i="10"/>
  <c r="G81" i="10" s="1"/>
  <c r="C80" i="10"/>
  <c r="B80" i="10"/>
  <c r="C79" i="10"/>
  <c r="B79" i="10"/>
  <c r="G79" i="10" s="1"/>
  <c r="C78" i="10"/>
  <c r="B78" i="10"/>
  <c r="G78" i="10" s="1"/>
  <c r="C77" i="10"/>
  <c r="B77" i="10"/>
  <c r="G77" i="10" s="1"/>
  <c r="C76" i="10"/>
  <c r="B76" i="10"/>
  <c r="C75" i="10"/>
  <c r="B75" i="10"/>
  <c r="G75" i="10" s="1"/>
  <c r="C74" i="10"/>
  <c r="B74" i="10"/>
  <c r="G74" i="10" s="1"/>
  <c r="C73" i="10"/>
  <c r="B73" i="10"/>
  <c r="G73" i="10" s="1"/>
  <c r="C72" i="10"/>
  <c r="B72" i="10"/>
  <c r="C71" i="10"/>
  <c r="B71" i="10"/>
  <c r="G71" i="10" s="1"/>
  <c r="C70" i="10"/>
  <c r="B70" i="10"/>
  <c r="G70" i="10" s="1"/>
  <c r="C69" i="10"/>
  <c r="B69" i="10"/>
  <c r="G69" i="10" s="1"/>
  <c r="C68" i="10"/>
  <c r="B68" i="10"/>
  <c r="C67" i="10"/>
  <c r="B67" i="10"/>
  <c r="G67" i="10" s="1"/>
  <c r="C66" i="10"/>
  <c r="B66" i="10"/>
  <c r="G66" i="10" s="1"/>
  <c r="C65" i="10"/>
  <c r="B65" i="10"/>
  <c r="G65" i="10" s="1"/>
  <c r="C64" i="10"/>
  <c r="B64" i="10"/>
  <c r="C63" i="10"/>
  <c r="B63" i="10"/>
  <c r="G63" i="10" s="1"/>
  <c r="C62" i="10"/>
  <c r="B62" i="10"/>
  <c r="G62" i="10" s="1"/>
  <c r="C61" i="10"/>
  <c r="B61" i="10"/>
  <c r="G61" i="10" s="1"/>
  <c r="C60" i="10"/>
  <c r="B60" i="10"/>
  <c r="C59" i="10"/>
  <c r="B59" i="10"/>
  <c r="G59" i="10" s="1"/>
  <c r="C58" i="10"/>
  <c r="B58" i="10"/>
  <c r="G58" i="10" s="1"/>
  <c r="C57" i="10"/>
  <c r="B57" i="10"/>
  <c r="G57" i="10" s="1"/>
  <c r="C56" i="10"/>
  <c r="B56" i="10"/>
  <c r="C55" i="10"/>
  <c r="B55" i="10"/>
  <c r="G55" i="10" s="1"/>
  <c r="C54" i="10"/>
  <c r="B54" i="10"/>
  <c r="G54" i="10" s="1"/>
  <c r="C53" i="10"/>
  <c r="B53" i="10"/>
  <c r="G53" i="10" s="1"/>
  <c r="C52" i="10"/>
  <c r="B52" i="10"/>
  <c r="C51" i="10"/>
  <c r="B51" i="10"/>
  <c r="G51" i="10" s="1"/>
  <c r="C50" i="10"/>
  <c r="B50" i="10"/>
  <c r="G50" i="10" s="1"/>
  <c r="C49" i="10"/>
  <c r="B49" i="10"/>
  <c r="G49" i="10" s="1"/>
  <c r="C48" i="10"/>
  <c r="B48" i="10"/>
  <c r="C47" i="10"/>
  <c r="B47" i="10"/>
  <c r="G47" i="10" s="1"/>
  <c r="C46" i="10"/>
  <c r="B46" i="10"/>
  <c r="G46" i="10" s="1"/>
  <c r="C45" i="10"/>
  <c r="B45" i="10"/>
  <c r="G45" i="10" s="1"/>
  <c r="C44" i="10"/>
  <c r="B44" i="10"/>
  <c r="C43" i="10"/>
  <c r="B43" i="10"/>
  <c r="G43" i="10" s="1"/>
  <c r="C42" i="10"/>
  <c r="B42" i="10"/>
  <c r="G42" i="10" s="1"/>
  <c r="C41" i="10"/>
  <c r="B41" i="10"/>
  <c r="G41" i="10" s="1"/>
  <c r="C40" i="10"/>
  <c r="B40" i="10"/>
  <c r="C39" i="10"/>
  <c r="B39" i="10"/>
  <c r="G39" i="10" s="1"/>
  <c r="C38" i="10"/>
  <c r="B38" i="10"/>
  <c r="G38" i="10" s="1"/>
  <c r="C37" i="10"/>
  <c r="B37" i="10"/>
  <c r="G37" i="10" s="1"/>
  <c r="C36" i="10"/>
  <c r="B36" i="10"/>
  <c r="C35" i="10"/>
  <c r="B35" i="10"/>
  <c r="G35" i="10" s="1"/>
  <c r="C34" i="10"/>
  <c r="B34" i="10"/>
  <c r="G34" i="10" s="1"/>
  <c r="C33" i="10"/>
  <c r="B33" i="10"/>
  <c r="G33" i="10" s="1"/>
  <c r="C32" i="10"/>
  <c r="B32" i="10"/>
  <c r="C31" i="10"/>
  <c r="B31" i="10"/>
  <c r="G31" i="10" s="1"/>
  <c r="C30" i="10"/>
  <c r="B30" i="10"/>
  <c r="G30" i="10" s="1"/>
  <c r="C29" i="10"/>
  <c r="B29" i="10"/>
  <c r="G29" i="10" s="1"/>
  <c r="C28" i="10"/>
  <c r="C27" i="10"/>
  <c r="C26" i="10"/>
  <c r="C25" i="10"/>
  <c r="G25" i="10"/>
  <c r="C24" i="10"/>
  <c r="C23" i="10"/>
  <c r="G23" i="10"/>
  <c r="C22" i="10"/>
  <c r="G22" i="10"/>
  <c r="G21" i="10"/>
  <c r="C21" i="10"/>
  <c r="C20" i="10"/>
  <c r="C19" i="10"/>
  <c r="G18" i="10"/>
  <c r="C18" i="10"/>
  <c r="G17" i="10"/>
  <c r="C17" i="10"/>
  <c r="G16" i="10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6" i="9"/>
  <c r="B187" i="9"/>
  <c r="G187" i="9" s="1"/>
  <c r="B186" i="9"/>
  <c r="G185" i="9"/>
  <c r="B185" i="9"/>
  <c r="G184" i="9"/>
  <c r="B184" i="9"/>
  <c r="B183" i="9"/>
  <c r="G183" i="9" s="1"/>
  <c r="B182" i="9"/>
  <c r="G181" i="9"/>
  <c r="B181" i="9"/>
  <c r="B180" i="9"/>
  <c r="G180" i="9" s="1"/>
  <c r="B179" i="9"/>
  <c r="G179" i="9" s="1"/>
  <c r="B178" i="9"/>
  <c r="G177" i="9"/>
  <c r="B177" i="9"/>
  <c r="G176" i="9"/>
  <c r="B176" i="9"/>
  <c r="B175" i="9"/>
  <c r="G175" i="9" s="1"/>
  <c r="B174" i="9"/>
  <c r="G173" i="9"/>
  <c r="B173" i="9"/>
  <c r="B172" i="9"/>
  <c r="G172" i="9" s="1"/>
  <c r="B171" i="9"/>
  <c r="G171" i="9" s="1"/>
  <c r="B170" i="9"/>
  <c r="G169" i="9"/>
  <c r="B169" i="9"/>
  <c r="G168" i="9"/>
  <c r="B168" i="9"/>
  <c r="B167" i="9"/>
  <c r="G167" i="9" s="1"/>
  <c r="B166" i="9"/>
  <c r="G165" i="9"/>
  <c r="B165" i="9"/>
  <c r="B164" i="9"/>
  <c r="G164" i="9" s="1"/>
  <c r="B163" i="9"/>
  <c r="G163" i="9" s="1"/>
  <c r="B162" i="9"/>
  <c r="G161" i="9"/>
  <c r="B161" i="9"/>
  <c r="G160" i="9"/>
  <c r="B160" i="9"/>
  <c r="B159" i="9"/>
  <c r="G159" i="9" s="1"/>
  <c r="B158" i="9"/>
  <c r="G157" i="9"/>
  <c r="B157" i="9"/>
  <c r="B156" i="9"/>
  <c r="G156" i="9" s="1"/>
  <c r="B155" i="9"/>
  <c r="G155" i="9" s="1"/>
  <c r="B154" i="9"/>
  <c r="G153" i="9"/>
  <c r="B153" i="9"/>
  <c r="G152" i="9"/>
  <c r="B152" i="9"/>
  <c r="B151" i="9"/>
  <c r="G151" i="9" s="1"/>
  <c r="B150" i="9"/>
  <c r="G149" i="9"/>
  <c r="B149" i="9"/>
  <c r="B148" i="9"/>
  <c r="G148" i="9" s="1"/>
  <c r="B147" i="9"/>
  <c r="G147" i="9" s="1"/>
  <c r="B146" i="9"/>
  <c r="G145" i="9"/>
  <c r="B145" i="9"/>
  <c r="G144" i="9"/>
  <c r="B144" i="9"/>
  <c r="B143" i="9"/>
  <c r="G143" i="9" s="1"/>
  <c r="B142" i="9"/>
  <c r="G141" i="9"/>
  <c r="B141" i="9"/>
  <c r="B140" i="9"/>
  <c r="G140" i="9" s="1"/>
  <c r="B139" i="9"/>
  <c r="G139" i="9" s="1"/>
  <c r="B138" i="9"/>
  <c r="G137" i="9"/>
  <c r="B137" i="9"/>
  <c r="G136" i="9"/>
  <c r="B136" i="9"/>
  <c r="B135" i="9"/>
  <c r="G135" i="9" s="1"/>
  <c r="B134" i="9"/>
  <c r="G133" i="9"/>
  <c r="B133" i="9"/>
  <c r="B132" i="9"/>
  <c r="G132" i="9" s="1"/>
  <c r="B131" i="9"/>
  <c r="G131" i="9" s="1"/>
  <c r="B130" i="9"/>
  <c r="G129" i="9"/>
  <c r="B129" i="9"/>
  <c r="G128" i="9"/>
  <c r="B128" i="9"/>
  <c r="B127" i="9"/>
  <c r="G127" i="9" s="1"/>
  <c r="B126" i="9"/>
  <c r="G125" i="9"/>
  <c r="B125" i="9"/>
  <c r="B124" i="9"/>
  <c r="G124" i="9" s="1"/>
  <c r="B123" i="9"/>
  <c r="G123" i="9" s="1"/>
  <c r="B122" i="9"/>
  <c r="G121" i="9"/>
  <c r="B121" i="9"/>
  <c r="G120" i="9"/>
  <c r="B120" i="9"/>
  <c r="B119" i="9"/>
  <c r="G119" i="9" s="1"/>
  <c r="B118" i="9"/>
  <c r="G117" i="9"/>
  <c r="B117" i="9"/>
  <c r="B116" i="9"/>
  <c r="G116" i="9" s="1"/>
  <c r="B115" i="9"/>
  <c r="G115" i="9" s="1"/>
  <c r="B114" i="9"/>
  <c r="G113" i="9"/>
  <c r="B113" i="9"/>
  <c r="G112" i="9"/>
  <c r="B112" i="9"/>
  <c r="B111" i="9"/>
  <c r="G111" i="9" s="1"/>
  <c r="B110" i="9"/>
  <c r="G109" i="9"/>
  <c r="B109" i="9"/>
  <c r="B108" i="9"/>
  <c r="G108" i="9" s="1"/>
  <c r="B107" i="9"/>
  <c r="G107" i="9" s="1"/>
  <c r="B106" i="9"/>
  <c r="G105" i="9"/>
  <c r="B105" i="9"/>
  <c r="G104" i="9"/>
  <c r="B104" i="9"/>
  <c r="B103" i="9"/>
  <c r="G103" i="9" s="1"/>
  <c r="B102" i="9"/>
  <c r="G101" i="9"/>
  <c r="B101" i="9"/>
  <c r="B100" i="9"/>
  <c r="G100" i="9" s="1"/>
  <c r="B99" i="9"/>
  <c r="G99" i="9" s="1"/>
  <c r="B98" i="9"/>
  <c r="G97" i="9"/>
  <c r="B97" i="9"/>
  <c r="G96" i="9"/>
  <c r="B96" i="9"/>
  <c r="B95" i="9"/>
  <c r="G95" i="9" s="1"/>
  <c r="B94" i="9"/>
  <c r="G93" i="9"/>
  <c r="B93" i="9"/>
  <c r="B92" i="9"/>
  <c r="G92" i="9" s="1"/>
  <c r="B91" i="9"/>
  <c r="G91" i="9" s="1"/>
  <c r="B90" i="9"/>
  <c r="G89" i="9"/>
  <c r="B89" i="9"/>
  <c r="G88" i="9"/>
  <c r="B88" i="9"/>
  <c r="B87" i="9"/>
  <c r="G87" i="9" s="1"/>
  <c r="B86" i="9"/>
  <c r="G85" i="9"/>
  <c r="B85" i="9"/>
  <c r="B84" i="9"/>
  <c r="G84" i="9" s="1"/>
  <c r="B83" i="9"/>
  <c r="G83" i="9" s="1"/>
  <c r="B82" i="9"/>
  <c r="G81" i="9"/>
  <c r="B81" i="9"/>
  <c r="G80" i="9"/>
  <c r="B80" i="9"/>
  <c r="B79" i="9"/>
  <c r="G79" i="9" s="1"/>
  <c r="B78" i="9"/>
  <c r="G77" i="9"/>
  <c r="B77" i="9"/>
  <c r="B76" i="9"/>
  <c r="G76" i="9" s="1"/>
  <c r="B75" i="9"/>
  <c r="G75" i="9" s="1"/>
  <c r="B74" i="9"/>
  <c r="G73" i="9"/>
  <c r="B73" i="9"/>
  <c r="G72" i="9"/>
  <c r="B72" i="9"/>
  <c r="B71" i="9"/>
  <c r="G71" i="9" s="1"/>
  <c r="B70" i="9"/>
  <c r="G69" i="9"/>
  <c r="B69" i="9"/>
  <c r="B68" i="9"/>
  <c r="G68" i="9" s="1"/>
  <c r="B67" i="9"/>
  <c r="G67" i="9" s="1"/>
  <c r="B66" i="9"/>
  <c r="G65" i="9"/>
  <c r="B65" i="9"/>
  <c r="G64" i="9"/>
  <c r="B64" i="9"/>
  <c r="B63" i="9"/>
  <c r="G63" i="9" s="1"/>
  <c r="B62" i="9"/>
  <c r="G61" i="9"/>
  <c r="B61" i="9"/>
  <c r="B60" i="9"/>
  <c r="G60" i="9" s="1"/>
  <c r="B59" i="9"/>
  <c r="G59" i="9" s="1"/>
  <c r="B58" i="9"/>
  <c r="G57" i="9"/>
  <c r="B57" i="9"/>
  <c r="G56" i="9"/>
  <c r="B56" i="9"/>
  <c r="B55" i="9"/>
  <c r="G55" i="9" s="1"/>
  <c r="B54" i="9"/>
  <c r="G53" i="9"/>
  <c r="B53" i="9"/>
  <c r="B52" i="9"/>
  <c r="G52" i="9" s="1"/>
  <c r="B51" i="9"/>
  <c r="G51" i="9" s="1"/>
  <c r="B50" i="9"/>
  <c r="G49" i="9"/>
  <c r="B49" i="9"/>
  <c r="G48" i="9"/>
  <c r="B48" i="9"/>
  <c r="B47" i="9"/>
  <c r="G47" i="9" s="1"/>
  <c r="B46" i="9"/>
  <c r="G45" i="9"/>
  <c r="B45" i="9"/>
  <c r="B44" i="9"/>
  <c r="G44" i="9" s="1"/>
  <c r="B43" i="9"/>
  <c r="G43" i="9" s="1"/>
  <c r="B42" i="9"/>
  <c r="G41" i="9"/>
  <c r="B41" i="9"/>
  <c r="G40" i="9"/>
  <c r="B40" i="9"/>
  <c r="B39" i="9"/>
  <c r="G39" i="9" s="1"/>
  <c r="B38" i="9"/>
  <c r="G37" i="9"/>
  <c r="B37" i="9"/>
  <c r="B36" i="9"/>
  <c r="G36" i="9" s="1"/>
  <c r="B35" i="9"/>
  <c r="G35" i="9" s="1"/>
  <c r="B34" i="9"/>
  <c r="G33" i="9"/>
  <c r="B33" i="9"/>
  <c r="G32" i="9"/>
  <c r="B32" i="9"/>
  <c r="B31" i="9"/>
  <c r="G31" i="9" s="1"/>
  <c r="B30" i="9"/>
  <c r="G29" i="9"/>
  <c r="B29" i="9"/>
  <c r="B28" i="9"/>
  <c r="G28" i="9" s="1"/>
  <c r="B27" i="9"/>
  <c r="G27" i="9" s="1"/>
  <c r="B26" i="9"/>
  <c r="G25" i="9"/>
  <c r="B25" i="9"/>
  <c r="G24" i="9"/>
  <c r="B24" i="9"/>
  <c r="B23" i="9"/>
  <c r="G23" i="9" s="1"/>
  <c r="B22" i="9"/>
  <c r="G21" i="9"/>
  <c r="B21" i="9"/>
  <c r="B20" i="9"/>
  <c r="G20" i="9" s="1"/>
  <c r="B19" i="9"/>
  <c r="G19" i="9" s="1"/>
  <c r="G18" i="9"/>
  <c r="B18" i="9"/>
  <c r="B17" i="9"/>
  <c r="G17" i="9" s="1"/>
  <c r="G16" i="9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130" i="8"/>
  <c r="F131" i="8"/>
  <c r="F132" i="8"/>
  <c r="F133" i="8"/>
  <c r="F134" i="8"/>
  <c r="F135" i="8"/>
  <c r="F136" i="8"/>
  <c r="F137" i="8"/>
  <c r="F138" i="8"/>
  <c r="F139" i="8"/>
  <c r="F140" i="8"/>
  <c r="F141" i="8"/>
  <c r="F142" i="8"/>
  <c r="F143" i="8"/>
  <c r="F144" i="8"/>
  <c r="F145" i="8"/>
  <c r="F146" i="8"/>
  <c r="F147" i="8"/>
  <c r="F148" i="8"/>
  <c r="F149" i="8"/>
  <c r="F150" i="8"/>
  <c r="F151" i="8"/>
  <c r="F152" i="8"/>
  <c r="F153" i="8"/>
  <c r="F154" i="8"/>
  <c r="F155" i="8"/>
  <c r="F156" i="8"/>
  <c r="F157" i="8"/>
  <c r="F158" i="8"/>
  <c r="F159" i="8"/>
  <c r="F160" i="8"/>
  <c r="F161" i="8"/>
  <c r="F162" i="8"/>
  <c r="F163" i="8"/>
  <c r="F164" i="8"/>
  <c r="F165" i="8"/>
  <c r="F166" i="8"/>
  <c r="F167" i="8"/>
  <c r="F168" i="8"/>
  <c r="F169" i="8"/>
  <c r="F170" i="8"/>
  <c r="F171" i="8"/>
  <c r="F172" i="8"/>
  <c r="F173" i="8"/>
  <c r="F174" i="8"/>
  <c r="F175" i="8"/>
  <c r="F176" i="8"/>
  <c r="F177" i="8"/>
  <c r="F178" i="8"/>
  <c r="F179" i="8"/>
  <c r="F180" i="8"/>
  <c r="F181" i="8"/>
  <c r="F182" i="8"/>
  <c r="F183" i="8"/>
  <c r="F184" i="8"/>
  <c r="F185" i="8"/>
  <c r="F186" i="8"/>
  <c r="F187" i="8"/>
  <c r="F16" i="8"/>
  <c r="G187" i="8"/>
  <c r="B187" i="8"/>
  <c r="B186" i="8"/>
  <c r="G186" i="8" s="1"/>
  <c r="B185" i="8"/>
  <c r="G184" i="8"/>
  <c r="B184" i="8"/>
  <c r="G183" i="8"/>
  <c r="B183" i="8"/>
  <c r="B182" i="8"/>
  <c r="G182" i="8" s="1"/>
  <c r="B181" i="8"/>
  <c r="G180" i="8"/>
  <c r="B180" i="8"/>
  <c r="G179" i="8"/>
  <c r="B179" i="8"/>
  <c r="B178" i="8"/>
  <c r="G178" i="8" s="1"/>
  <c r="B177" i="8"/>
  <c r="G176" i="8"/>
  <c r="B176" i="8"/>
  <c r="G175" i="8"/>
  <c r="B175" i="8"/>
  <c r="B174" i="8"/>
  <c r="G174" i="8" s="1"/>
  <c r="B173" i="8"/>
  <c r="G172" i="8"/>
  <c r="B172" i="8"/>
  <c r="G171" i="8"/>
  <c r="B171" i="8"/>
  <c r="B170" i="8"/>
  <c r="G170" i="8" s="1"/>
  <c r="B169" i="8"/>
  <c r="G168" i="8"/>
  <c r="B168" i="8"/>
  <c r="G167" i="8"/>
  <c r="B167" i="8"/>
  <c r="B166" i="8"/>
  <c r="G166" i="8" s="1"/>
  <c r="B165" i="8"/>
  <c r="G164" i="8"/>
  <c r="B164" i="8"/>
  <c r="G163" i="8"/>
  <c r="B163" i="8"/>
  <c r="B162" i="8"/>
  <c r="G162" i="8" s="1"/>
  <c r="B161" i="8"/>
  <c r="G160" i="8"/>
  <c r="B160" i="8"/>
  <c r="G159" i="8"/>
  <c r="B159" i="8"/>
  <c r="B158" i="8"/>
  <c r="G158" i="8" s="1"/>
  <c r="B157" i="8"/>
  <c r="G156" i="8"/>
  <c r="B156" i="8"/>
  <c r="G155" i="8"/>
  <c r="B155" i="8"/>
  <c r="B154" i="8"/>
  <c r="G154" i="8" s="1"/>
  <c r="B153" i="8"/>
  <c r="G152" i="8"/>
  <c r="B152" i="8"/>
  <c r="G151" i="8"/>
  <c r="B151" i="8"/>
  <c r="B150" i="8"/>
  <c r="G150" i="8" s="1"/>
  <c r="B149" i="8"/>
  <c r="G148" i="8"/>
  <c r="B148" i="8"/>
  <c r="G147" i="8"/>
  <c r="B147" i="8"/>
  <c r="B146" i="8"/>
  <c r="G146" i="8" s="1"/>
  <c r="B145" i="8"/>
  <c r="G144" i="8"/>
  <c r="B144" i="8"/>
  <c r="G143" i="8"/>
  <c r="B143" i="8"/>
  <c r="B142" i="8"/>
  <c r="G142" i="8" s="1"/>
  <c r="G141" i="8"/>
  <c r="B141" i="8"/>
  <c r="G140" i="8"/>
  <c r="B140" i="8"/>
  <c r="B139" i="8"/>
  <c r="G139" i="8" s="1"/>
  <c r="B138" i="8"/>
  <c r="G138" i="8" s="1"/>
  <c r="B137" i="8"/>
  <c r="G136" i="8"/>
  <c r="B136" i="8"/>
  <c r="G135" i="8"/>
  <c r="B135" i="8"/>
  <c r="B134" i="8"/>
  <c r="G134" i="8" s="1"/>
  <c r="G133" i="8"/>
  <c r="B133" i="8"/>
  <c r="G132" i="8"/>
  <c r="B132" i="8"/>
  <c r="B131" i="8"/>
  <c r="G131" i="8" s="1"/>
  <c r="B130" i="8"/>
  <c r="G130" i="8" s="1"/>
  <c r="B129" i="8"/>
  <c r="G128" i="8"/>
  <c r="B128" i="8"/>
  <c r="G127" i="8"/>
  <c r="B127" i="8"/>
  <c r="B126" i="8"/>
  <c r="G126" i="8" s="1"/>
  <c r="B125" i="8"/>
  <c r="G124" i="8"/>
  <c r="B124" i="8"/>
  <c r="B123" i="8"/>
  <c r="G123" i="8" s="1"/>
  <c r="B122" i="8"/>
  <c r="G122" i="8" s="1"/>
  <c r="B121" i="8"/>
  <c r="G120" i="8"/>
  <c r="B120" i="8"/>
  <c r="G119" i="8"/>
  <c r="B119" i="8"/>
  <c r="B118" i="8"/>
  <c r="G118" i="8" s="1"/>
  <c r="B117" i="8"/>
  <c r="G116" i="8"/>
  <c r="B116" i="8"/>
  <c r="B115" i="8"/>
  <c r="G115" i="8" s="1"/>
  <c r="B114" i="8"/>
  <c r="G114" i="8" s="1"/>
  <c r="B113" i="8"/>
  <c r="G112" i="8"/>
  <c r="B112" i="8"/>
  <c r="G111" i="8"/>
  <c r="B111" i="8"/>
  <c r="C110" i="8"/>
  <c r="B110" i="8"/>
  <c r="C109" i="8"/>
  <c r="B109" i="8"/>
  <c r="G109" i="8" s="1"/>
  <c r="C108" i="8"/>
  <c r="B108" i="8"/>
  <c r="C107" i="8"/>
  <c r="B107" i="8"/>
  <c r="G107" i="8" s="1"/>
  <c r="C106" i="8"/>
  <c r="B106" i="8"/>
  <c r="C105" i="8"/>
  <c r="B105" i="8"/>
  <c r="G105" i="8" s="1"/>
  <c r="C104" i="8"/>
  <c r="B104" i="8"/>
  <c r="C103" i="8"/>
  <c r="B103" i="8"/>
  <c r="G103" i="8" s="1"/>
  <c r="C102" i="8"/>
  <c r="B102" i="8"/>
  <c r="C101" i="8"/>
  <c r="B101" i="8"/>
  <c r="G101" i="8" s="1"/>
  <c r="C100" i="8"/>
  <c r="B100" i="8"/>
  <c r="C99" i="8"/>
  <c r="B99" i="8"/>
  <c r="G99" i="8" s="1"/>
  <c r="C98" i="8"/>
  <c r="B98" i="8"/>
  <c r="C97" i="8"/>
  <c r="B97" i="8"/>
  <c r="G97" i="8" s="1"/>
  <c r="C96" i="8"/>
  <c r="B96" i="8"/>
  <c r="C95" i="8"/>
  <c r="B95" i="8"/>
  <c r="G95" i="8" s="1"/>
  <c r="C94" i="8"/>
  <c r="B94" i="8"/>
  <c r="C93" i="8"/>
  <c r="B93" i="8"/>
  <c r="G93" i="8" s="1"/>
  <c r="C92" i="8"/>
  <c r="B92" i="8"/>
  <c r="C91" i="8"/>
  <c r="B91" i="8"/>
  <c r="G91" i="8" s="1"/>
  <c r="C90" i="8"/>
  <c r="B90" i="8"/>
  <c r="C89" i="8"/>
  <c r="B89" i="8"/>
  <c r="G89" i="8" s="1"/>
  <c r="C88" i="8"/>
  <c r="B88" i="8"/>
  <c r="C87" i="8"/>
  <c r="B87" i="8"/>
  <c r="G87" i="8" s="1"/>
  <c r="C86" i="8"/>
  <c r="B86" i="8"/>
  <c r="C85" i="8"/>
  <c r="B85" i="8"/>
  <c r="G85" i="8" s="1"/>
  <c r="C84" i="8"/>
  <c r="B84" i="8"/>
  <c r="C83" i="8"/>
  <c r="B83" i="8"/>
  <c r="G83" i="8" s="1"/>
  <c r="C82" i="8"/>
  <c r="B82" i="8"/>
  <c r="C81" i="8"/>
  <c r="B81" i="8"/>
  <c r="G81" i="8" s="1"/>
  <c r="C80" i="8"/>
  <c r="B80" i="8"/>
  <c r="C79" i="8"/>
  <c r="B79" i="8"/>
  <c r="G79" i="8" s="1"/>
  <c r="C78" i="8"/>
  <c r="B78" i="8"/>
  <c r="C77" i="8"/>
  <c r="B77" i="8"/>
  <c r="G77" i="8" s="1"/>
  <c r="C76" i="8"/>
  <c r="B76" i="8"/>
  <c r="C75" i="8"/>
  <c r="B75" i="8"/>
  <c r="G75" i="8" s="1"/>
  <c r="C74" i="8"/>
  <c r="B74" i="8"/>
  <c r="C73" i="8"/>
  <c r="B73" i="8"/>
  <c r="G73" i="8" s="1"/>
  <c r="C72" i="8"/>
  <c r="B72" i="8"/>
  <c r="C71" i="8"/>
  <c r="B71" i="8"/>
  <c r="G71" i="8" s="1"/>
  <c r="C70" i="8"/>
  <c r="B70" i="8"/>
  <c r="C69" i="8"/>
  <c r="B69" i="8"/>
  <c r="G69" i="8" s="1"/>
  <c r="C68" i="8"/>
  <c r="B68" i="8"/>
  <c r="C67" i="8"/>
  <c r="B67" i="8"/>
  <c r="G67" i="8" s="1"/>
  <c r="C66" i="8"/>
  <c r="B66" i="8"/>
  <c r="C65" i="8"/>
  <c r="B65" i="8"/>
  <c r="G65" i="8" s="1"/>
  <c r="C64" i="8"/>
  <c r="B64" i="8"/>
  <c r="G63" i="8"/>
  <c r="C63" i="8"/>
  <c r="B63" i="8"/>
  <c r="G62" i="8"/>
  <c r="C62" i="8"/>
  <c r="B62" i="8"/>
  <c r="G61" i="8"/>
  <c r="C61" i="8"/>
  <c r="B61" i="8"/>
  <c r="G60" i="8"/>
  <c r="C60" i="8"/>
  <c r="B60" i="8"/>
  <c r="G59" i="8"/>
  <c r="C59" i="8"/>
  <c r="B59" i="8"/>
  <c r="G58" i="8"/>
  <c r="C58" i="8"/>
  <c r="B58" i="8"/>
  <c r="G57" i="8"/>
  <c r="C57" i="8"/>
  <c r="B57" i="8"/>
  <c r="G56" i="8"/>
  <c r="C56" i="8"/>
  <c r="B56" i="8"/>
  <c r="G55" i="8"/>
  <c r="C55" i="8"/>
  <c r="B55" i="8"/>
  <c r="G54" i="8"/>
  <c r="C54" i="8"/>
  <c r="B54" i="8"/>
  <c r="G53" i="8"/>
  <c r="C53" i="8"/>
  <c r="B53" i="8"/>
  <c r="G52" i="8"/>
  <c r="C52" i="8"/>
  <c r="B52" i="8"/>
  <c r="G51" i="8"/>
  <c r="C51" i="8"/>
  <c r="B51" i="8"/>
  <c r="G50" i="8"/>
  <c r="C50" i="8"/>
  <c r="B50" i="8"/>
  <c r="G49" i="8"/>
  <c r="C49" i="8"/>
  <c r="B49" i="8"/>
  <c r="G48" i="8"/>
  <c r="C48" i="8"/>
  <c r="B48" i="8"/>
  <c r="G47" i="8"/>
  <c r="C47" i="8"/>
  <c r="B47" i="8"/>
  <c r="G46" i="8"/>
  <c r="C46" i="8"/>
  <c r="B46" i="8"/>
  <c r="G45" i="8"/>
  <c r="C45" i="8"/>
  <c r="B45" i="8"/>
  <c r="G44" i="8"/>
  <c r="C44" i="8"/>
  <c r="B44" i="8"/>
  <c r="G43" i="8"/>
  <c r="C43" i="8"/>
  <c r="B43" i="8"/>
  <c r="G42" i="8"/>
  <c r="C42" i="8"/>
  <c r="B42" i="8"/>
  <c r="G41" i="8"/>
  <c r="C41" i="8"/>
  <c r="B41" i="8"/>
  <c r="G40" i="8"/>
  <c r="C40" i="8"/>
  <c r="B40" i="8"/>
  <c r="G39" i="8"/>
  <c r="C39" i="8"/>
  <c r="B39" i="8"/>
  <c r="G38" i="8"/>
  <c r="C38" i="8"/>
  <c r="B38" i="8"/>
  <c r="G37" i="8"/>
  <c r="C37" i="8"/>
  <c r="B37" i="8"/>
  <c r="G36" i="8"/>
  <c r="C36" i="8"/>
  <c r="B36" i="8"/>
  <c r="G35" i="8"/>
  <c r="C35" i="8"/>
  <c r="B35" i="8"/>
  <c r="G34" i="8"/>
  <c r="C34" i="8"/>
  <c r="B34" i="8"/>
  <c r="G33" i="8"/>
  <c r="C33" i="8"/>
  <c r="B33" i="8"/>
  <c r="G32" i="8"/>
  <c r="C32" i="8"/>
  <c r="B32" i="8"/>
  <c r="G31" i="8"/>
  <c r="C31" i="8"/>
  <c r="B31" i="8"/>
  <c r="G30" i="8"/>
  <c r="C30" i="8"/>
  <c r="B30" i="8"/>
  <c r="G29" i="8"/>
  <c r="C29" i="8"/>
  <c r="B29" i="8"/>
  <c r="G28" i="8"/>
  <c r="C28" i="8"/>
  <c r="B28" i="8"/>
  <c r="G27" i="8"/>
  <c r="C27" i="8"/>
  <c r="B27" i="8"/>
  <c r="G26" i="8"/>
  <c r="C26" i="8"/>
  <c r="B26" i="8"/>
  <c r="G25" i="8"/>
  <c r="C25" i="8"/>
  <c r="B25" i="8"/>
  <c r="G24" i="8"/>
  <c r="C24" i="8"/>
  <c r="B24" i="8"/>
  <c r="G23" i="8"/>
  <c r="C23" i="8"/>
  <c r="B23" i="8"/>
  <c r="G22" i="8"/>
  <c r="C22" i="8"/>
  <c r="B22" i="8"/>
  <c r="G21" i="8"/>
  <c r="C21" i="8"/>
  <c r="B21" i="8"/>
  <c r="G20" i="8"/>
  <c r="C20" i="8"/>
  <c r="B20" i="8"/>
  <c r="G19" i="8"/>
  <c r="C19" i="8"/>
  <c r="B19" i="8"/>
  <c r="G18" i="8"/>
  <c r="C18" i="8"/>
  <c r="B18" i="8"/>
  <c r="G17" i="8"/>
  <c r="C17" i="8"/>
  <c r="B17" i="8"/>
  <c r="G16" i="8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6" i="7"/>
  <c r="B187" i="7"/>
  <c r="G186" i="7"/>
  <c r="B186" i="7"/>
  <c r="G185" i="7"/>
  <c r="B185" i="7"/>
  <c r="B184" i="7"/>
  <c r="G184" i="7" s="1"/>
  <c r="B183" i="7"/>
  <c r="G182" i="7"/>
  <c r="B182" i="7"/>
  <c r="G181" i="7"/>
  <c r="B181" i="7"/>
  <c r="B180" i="7"/>
  <c r="G180" i="7" s="1"/>
  <c r="B179" i="7"/>
  <c r="G178" i="7"/>
  <c r="B178" i="7"/>
  <c r="G177" i="7"/>
  <c r="B177" i="7"/>
  <c r="B176" i="7"/>
  <c r="G176" i="7" s="1"/>
  <c r="B175" i="7"/>
  <c r="G174" i="7"/>
  <c r="B174" i="7"/>
  <c r="G173" i="7"/>
  <c r="B173" i="7"/>
  <c r="B172" i="7"/>
  <c r="G172" i="7" s="1"/>
  <c r="B171" i="7"/>
  <c r="G170" i="7"/>
  <c r="B170" i="7"/>
  <c r="G169" i="7"/>
  <c r="B169" i="7"/>
  <c r="B168" i="7"/>
  <c r="G168" i="7" s="1"/>
  <c r="B167" i="7"/>
  <c r="G166" i="7"/>
  <c r="B166" i="7"/>
  <c r="G165" i="7"/>
  <c r="B165" i="7"/>
  <c r="B164" i="7"/>
  <c r="G164" i="7" s="1"/>
  <c r="B163" i="7"/>
  <c r="G162" i="7"/>
  <c r="B162" i="7"/>
  <c r="G161" i="7"/>
  <c r="B161" i="7"/>
  <c r="B160" i="7"/>
  <c r="G160" i="7" s="1"/>
  <c r="B159" i="7"/>
  <c r="G158" i="7"/>
  <c r="B158" i="7"/>
  <c r="G157" i="7"/>
  <c r="B157" i="7"/>
  <c r="B156" i="7"/>
  <c r="G156" i="7" s="1"/>
  <c r="B155" i="7"/>
  <c r="G154" i="7"/>
  <c r="B154" i="7"/>
  <c r="G153" i="7"/>
  <c r="B153" i="7"/>
  <c r="B152" i="7"/>
  <c r="G152" i="7" s="1"/>
  <c r="B151" i="7"/>
  <c r="G150" i="7"/>
  <c r="B150" i="7"/>
  <c r="G149" i="7"/>
  <c r="B149" i="7"/>
  <c r="B148" i="7"/>
  <c r="G148" i="7" s="1"/>
  <c r="B147" i="7"/>
  <c r="G146" i="7"/>
  <c r="B146" i="7"/>
  <c r="G145" i="7"/>
  <c r="B145" i="7"/>
  <c r="B144" i="7"/>
  <c r="G144" i="7" s="1"/>
  <c r="B143" i="7"/>
  <c r="G142" i="7"/>
  <c r="B142" i="7"/>
  <c r="G141" i="7"/>
  <c r="B141" i="7"/>
  <c r="B140" i="7"/>
  <c r="G140" i="7" s="1"/>
  <c r="B139" i="7"/>
  <c r="G138" i="7"/>
  <c r="B138" i="7"/>
  <c r="G137" i="7"/>
  <c r="B137" i="7"/>
  <c r="B136" i="7"/>
  <c r="G136" i="7" s="1"/>
  <c r="B135" i="7"/>
  <c r="G134" i="7"/>
  <c r="B134" i="7"/>
  <c r="G133" i="7"/>
  <c r="B133" i="7"/>
  <c r="B132" i="7"/>
  <c r="G132" i="7" s="1"/>
  <c r="B131" i="7"/>
  <c r="G130" i="7"/>
  <c r="B130" i="7"/>
  <c r="G129" i="7"/>
  <c r="B129" i="7"/>
  <c r="B128" i="7"/>
  <c r="G128" i="7" s="1"/>
  <c r="B127" i="7"/>
  <c r="G126" i="7"/>
  <c r="B126" i="7"/>
  <c r="G125" i="7"/>
  <c r="B125" i="7"/>
  <c r="B124" i="7"/>
  <c r="G124" i="7" s="1"/>
  <c r="B123" i="7"/>
  <c r="G122" i="7"/>
  <c r="B122" i="7"/>
  <c r="G121" i="7"/>
  <c r="B121" i="7"/>
  <c r="B120" i="7"/>
  <c r="G120" i="7" s="1"/>
  <c r="B119" i="7"/>
  <c r="G118" i="7"/>
  <c r="B118" i="7"/>
  <c r="G117" i="7"/>
  <c r="B117" i="7"/>
  <c r="B116" i="7"/>
  <c r="G116" i="7" s="1"/>
  <c r="B115" i="7"/>
  <c r="G114" i="7"/>
  <c r="B114" i="7"/>
  <c r="G113" i="7"/>
  <c r="B113" i="7"/>
  <c r="B112" i="7"/>
  <c r="G112" i="7" s="1"/>
  <c r="B111" i="7"/>
  <c r="C110" i="7"/>
  <c r="B110" i="7"/>
  <c r="C109" i="7"/>
  <c r="B109" i="7"/>
  <c r="G108" i="7"/>
  <c r="C108" i="7"/>
  <c r="B108" i="7"/>
  <c r="G107" i="7"/>
  <c r="C107" i="7"/>
  <c r="B107" i="7"/>
  <c r="C106" i="7"/>
  <c r="B106" i="7"/>
  <c r="C105" i="7"/>
  <c r="B105" i="7"/>
  <c r="G104" i="7"/>
  <c r="C104" i="7"/>
  <c r="B104" i="7"/>
  <c r="G103" i="7"/>
  <c r="C103" i="7"/>
  <c r="B103" i="7"/>
  <c r="C102" i="7"/>
  <c r="B102" i="7"/>
  <c r="C101" i="7"/>
  <c r="B101" i="7"/>
  <c r="G100" i="7"/>
  <c r="C100" i="7"/>
  <c r="B100" i="7"/>
  <c r="C99" i="7"/>
  <c r="G99" i="7" s="1"/>
  <c r="B99" i="7"/>
  <c r="C98" i="7"/>
  <c r="B98" i="7"/>
  <c r="C97" i="7"/>
  <c r="B97" i="7"/>
  <c r="G96" i="7"/>
  <c r="C96" i="7"/>
  <c r="B96" i="7"/>
  <c r="C95" i="7"/>
  <c r="G95" i="7" s="1"/>
  <c r="B95" i="7"/>
  <c r="C94" i="7"/>
  <c r="B94" i="7"/>
  <c r="C93" i="7"/>
  <c r="B93" i="7"/>
  <c r="G92" i="7"/>
  <c r="C92" i="7"/>
  <c r="B92" i="7"/>
  <c r="C91" i="7"/>
  <c r="G91" i="7" s="1"/>
  <c r="B91" i="7"/>
  <c r="C90" i="7"/>
  <c r="B90" i="7"/>
  <c r="C89" i="7"/>
  <c r="B89" i="7"/>
  <c r="G88" i="7"/>
  <c r="C88" i="7"/>
  <c r="B88" i="7"/>
  <c r="C87" i="7"/>
  <c r="G87" i="7" s="1"/>
  <c r="B87" i="7"/>
  <c r="C86" i="7"/>
  <c r="B86" i="7"/>
  <c r="C85" i="7"/>
  <c r="B85" i="7"/>
  <c r="G84" i="7"/>
  <c r="C84" i="7"/>
  <c r="B84" i="7"/>
  <c r="C83" i="7"/>
  <c r="G83" i="7" s="1"/>
  <c r="B83" i="7"/>
  <c r="C82" i="7"/>
  <c r="B82" i="7"/>
  <c r="C81" i="7"/>
  <c r="B81" i="7"/>
  <c r="G80" i="7"/>
  <c r="C80" i="7"/>
  <c r="B80" i="7"/>
  <c r="C79" i="7"/>
  <c r="G79" i="7" s="1"/>
  <c r="B79" i="7"/>
  <c r="C78" i="7"/>
  <c r="B78" i="7"/>
  <c r="C77" i="7"/>
  <c r="B77" i="7"/>
  <c r="G76" i="7"/>
  <c r="C76" i="7"/>
  <c r="B76" i="7"/>
  <c r="C75" i="7"/>
  <c r="G75" i="7" s="1"/>
  <c r="B75" i="7"/>
  <c r="C74" i="7"/>
  <c r="B74" i="7"/>
  <c r="C73" i="7"/>
  <c r="B73" i="7"/>
  <c r="G72" i="7"/>
  <c r="C72" i="7"/>
  <c r="B72" i="7"/>
  <c r="C71" i="7"/>
  <c r="G71" i="7" s="1"/>
  <c r="B71" i="7"/>
  <c r="C70" i="7"/>
  <c r="B70" i="7"/>
  <c r="C69" i="7"/>
  <c r="B69" i="7"/>
  <c r="G68" i="7"/>
  <c r="C68" i="7"/>
  <c r="B68" i="7"/>
  <c r="C67" i="7"/>
  <c r="G67" i="7" s="1"/>
  <c r="B67" i="7"/>
  <c r="C66" i="7"/>
  <c r="B66" i="7"/>
  <c r="C65" i="7"/>
  <c r="B65" i="7"/>
  <c r="G64" i="7"/>
  <c r="C64" i="7"/>
  <c r="B64" i="7"/>
  <c r="G63" i="7"/>
  <c r="C63" i="7"/>
  <c r="B63" i="7"/>
  <c r="G62" i="7"/>
  <c r="C62" i="7"/>
  <c r="B62" i="7"/>
  <c r="G61" i="7"/>
  <c r="C61" i="7"/>
  <c r="B61" i="7"/>
  <c r="G60" i="7"/>
  <c r="C60" i="7"/>
  <c r="B60" i="7"/>
  <c r="G59" i="7"/>
  <c r="C59" i="7"/>
  <c r="B59" i="7"/>
  <c r="G58" i="7"/>
  <c r="C58" i="7"/>
  <c r="B58" i="7"/>
  <c r="G57" i="7"/>
  <c r="C57" i="7"/>
  <c r="B57" i="7"/>
  <c r="G56" i="7"/>
  <c r="C56" i="7"/>
  <c r="B56" i="7"/>
  <c r="G55" i="7"/>
  <c r="C55" i="7"/>
  <c r="B55" i="7"/>
  <c r="G54" i="7"/>
  <c r="C54" i="7"/>
  <c r="B54" i="7"/>
  <c r="G53" i="7"/>
  <c r="C53" i="7"/>
  <c r="B53" i="7"/>
  <c r="G52" i="7"/>
  <c r="C52" i="7"/>
  <c r="B52" i="7"/>
  <c r="G51" i="7"/>
  <c r="C51" i="7"/>
  <c r="B51" i="7"/>
  <c r="G50" i="7"/>
  <c r="C50" i="7"/>
  <c r="B50" i="7"/>
  <c r="G49" i="7"/>
  <c r="C49" i="7"/>
  <c r="B49" i="7"/>
  <c r="G48" i="7"/>
  <c r="C48" i="7"/>
  <c r="B48" i="7"/>
  <c r="G47" i="7"/>
  <c r="C47" i="7"/>
  <c r="B47" i="7"/>
  <c r="G46" i="7"/>
  <c r="C46" i="7"/>
  <c r="B46" i="7"/>
  <c r="G45" i="7"/>
  <c r="C45" i="7"/>
  <c r="B45" i="7"/>
  <c r="G44" i="7"/>
  <c r="C44" i="7"/>
  <c r="B44" i="7"/>
  <c r="G43" i="7"/>
  <c r="C43" i="7"/>
  <c r="B43" i="7"/>
  <c r="G42" i="7"/>
  <c r="C42" i="7"/>
  <c r="B42" i="7"/>
  <c r="G41" i="7"/>
  <c r="C41" i="7"/>
  <c r="B41" i="7"/>
  <c r="G40" i="7"/>
  <c r="C40" i="7"/>
  <c r="B40" i="7"/>
  <c r="G39" i="7"/>
  <c r="C39" i="7"/>
  <c r="B39" i="7"/>
  <c r="G38" i="7"/>
  <c r="C38" i="7"/>
  <c r="B38" i="7"/>
  <c r="G37" i="7"/>
  <c r="C37" i="7"/>
  <c r="B37" i="7"/>
  <c r="G36" i="7"/>
  <c r="C36" i="7"/>
  <c r="B36" i="7"/>
  <c r="G35" i="7"/>
  <c r="C35" i="7"/>
  <c r="B35" i="7"/>
  <c r="G34" i="7"/>
  <c r="C34" i="7"/>
  <c r="B34" i="7"/>
  <c r="G33" i="7"/>
  <c r="C33" i="7"/>
  <c r="B33" i="7"/>
  <c r="G32" i="7"/>
  <c r="C32" i="7"/>
  <c r="B32" i="7"/>
  <c r="G31" i="7"/>
  <c r="C31" i="7"/>
  <c r="B31" i="7"/>
  <c r="G30" i="7"/>
  <c r="C30" i="7"/>
  <c r="B30" i="7"/>
  <c r="G29" i="7"/>
  <c r="C29" i="7"/>
  <c r="B29" i="7"/>
  <c r="G28" i="7"/>
  <c r="C28" i="7"/>
  <c r="B28" i="7"/>
  <c r="G27" i="7"/>
  <c r="C27" i="7"/>
  <c r="B27" i="7"/>
  <c r="G26" i="7"/>
  <c r="C26" i="7"/>
  <c r="B26" i="7"/>
  <c r="G25" i="7"/>
  <c r="C25" i="7"/>
  <c r="B25" i="7"/>
  <c r="G24" i="7"/>
  <c r="C24" i="7"/>
  <c r="B24" i="7"/>
  <c r="G23" i="7"/>
  <c r="C23" i="7"/>
  <c r="B23" i="7"/>
  <c r="G22" i="7"/>
  <c r="C22" i="7"/>
  <c r="B22" i="7"/>
  <c r="G21" i="7"/>
  <c r="C21" i="7"/>
  <c r="B21" i="7"/>
  <c r="G20" i="7"/>
  <c r="C20" i="7"/>
  <c r="B20" i="7"/>
  <c r="G19" i="7"/>
  <c r="C19" i="7"/>
  <c r="B19" i="7"/>
  <c r="G18" i="7"/>
  <c r="C18" i="7"/>
  <c r="B18" i="7"/>
  <c r="G17" i="7"/>
  <c r="C17" i="7"/>
  <c r="B17" i="7"/>
  <c r="G16" i="7"/>
  <c r="G21" i="20" l="1"/>
  <c r="G29" i="20"/>
  <c r="G37" i="20"/>
  <c r="G45" i="20"/>
  <c r="G53" i="20"/>
  <c r="G61" i="20"/>
  <c r="G69" i="20"/>
  <c r="G77" i="20"/>
  <c r="G85" i="20"/>
  <c r="G93" i="20"/>
  <c r="G101" i="20"/>
  <c r="G109" i="20"/>
  <c r="G117" i="20"/>
  <c r="G125" i="20"/>
  <c r="G133" i="20"/>
  <c r="G141" i="20"/>
  <c r="G149" i="20"/>
  <c r="G157" i="20"/>
  <c r="G165" i="20"/>
  <c r="G173" i="20"/>
  <c r="G181" i="20"/>
  <c r="G17" i="20"/>
  <c r="G25" i="20"/>
  <c r="G33" i="20"/>
  <c r="G41" i="20"/>
  <c r="G49" i="20"/>
  <c r="G57" i="20"/>
  <c r="G65" i="20"/>
  <c r="G73" i="20"/>
  <c r="G81" i="20"/>
  <c r="G89" i="20"/>
  <c r="G97" i="20"/>
  <c r="G105" i="20"/>
  <c r="G113" i="20"/>
  <c r="G121" i="20"/>
  <c r="G129" i="20"/>
  <c r="G137" i="20"/>
  <c r="G145" i="20"/>
  <c r="G153" i="20"/>
  <c r="G161" i="20"/>
  <c r="G169" i="20"/>
  <c r="G177" i="20"/>
  <c r="G17" i="19"/>
  <c r="G25" i="19"/>
  <c r="G29" i="19"/>
  <c r="G41" i="19"/>
  <c r="G53" i="19"/>
  <c r="G57" i="19"/>
  <c r="G61" i="19"/>
  <c r="G65" i="19"/>
  <c r="G69" i="19"/>
  <c r="G85" i="19"/>
  <c r="G89" i="19"/>
  <c r="G93" i="19"/>
  <c r="G21" i="19"/>
  <c r="G33" i="19"/>
  <c r="G37" i="19"/>
  <c r="G45" i="19"/>
  <c r="G49" i="19"/>
  <c r="G73" i="19"/>
  <c r="G77" i="19"/>
  <c r="G81" i="19"/>
  <c r="G155" i="19"/>
  <c r="G171" i="19"/>
  <c r="G187" i="19"/>
  <c r="G203" i="19"/>
  <c r="G219" i="19"/>
  <c r="G235" i="19"/>
  <c r="G251" i="19"/>
  <c r="G143" i="19"/>
  <c r="G159" i="19"/>
  <c r="G175" i="19"/>
  <c r="G191" i="19"/>
  <c r="G207" i="19"/>
  <c r="G223" i="19"/>
  <c r="G239" i="19"/>
  <c r="G255" i="19"/>
  <c r="G147" i="19"/>
  <c r="G163" i="19"/>
  <c r="G179" i="19"/>
  <c r="G195" i="19"/>
  <c r="G211" i="19"/>
  <c r="G227" i="19"/>
  <c r="G243" i="19"/>
  <c r="G259" i="19"/>
  <c r="G151" i="19"/>
  <c r="G167" i="19"/>
  <c r="G183" i="19"/>
  <c r="G199" i="19"/>
  <c r="G215" i="19"/>
  <c r="G231" i="19"/>
  <c r="G247" i="19"/>
  <c r="G263" i="19"/>
  <c r="G153" i="18"/>
  <c r="G166" i="18"/>
  <c r="G171" i="18"/>
  <c r="G185" i="18"/>
  <c r="G198" i="18"/>
  <c r="G203" i="18"/>
  <c r="G217" i="18"/>
  <c r="G230" i="18"/>
  <c r="G147" i="18"/>
  <c r="G161" i="18"/>
  <c r="G174" i="18"/>
  <c r="G179" i="18"/>
  <c r="G193" i="18"/>
  <c r="G206" i="18"/>
  <c r="G211" i="18"/>
  <c r="G225" i="18"/>
  <c r="G15" i="18"/>
  <c r="G19" i="18"/>
  <c r="G23" i="18"/>
  <c r="G27" i="18"/>
  <c r="G31" i="18"/>
  <c r="G35" i="18"/>
  <c r="G39" i="18"/>
  <c r="G43" i="18"/>
  <c r="G47" i="18"/>
  <c r="G51" i="18"/>
  <c r="G55" i="18"/>
  <c r="G59" i="18"/>
  <c r="G63" i="18"/>
  <c r="G150" i="18"/>
  <c r="G155" i="18"/>
  <c r="G169" i="18"/>
  <c r="G182" i="18"/>
  <c r="G187" i="18"/>
  <c r="G201" i="18"/>
  <c r="G214" i="18"/>
  <c r="G219" i="18"/>
  <c r="G233" i="18"/>
  <c r="G73" i="18"/>
  <c r="G81" i="18"/>
  <c r="G89" i="18"/>
  <c r="G97" i="18"/>
  <c r="G105" i="18"/>
  <c r="G113" i="18"/>
  <c r="G121" i="18"/>
  <c r="G129" i="18"/>
  <c r="G137" i="18"/>
  <c r="G145" i="18"/>
  <c r="G158" i="18"/>
  <c r="G163" i="18"/>
  <c r="G177" i="18"/>
  <c r="G190" i="18"/>
  <c r="G195" i="18"/>
  <c r="G209" i="18"/>
  <c r="G222" i="18"/>
  <c r="G227" i="18"/>
  <c r="G69" i="18"/>
  <c r="G77" i="18"/>
  <c r="G85" i="18"/>
  <c r="G93" i="18"/>
  <c r="G101" i="18"/>
  <c r="G109" i="18"/>
  <c r="G117" i="18"/>
  <c r="G125" i="18"/>
  <c r="G133" i="18"/>
  <c r="G141" i="18"/>
  <c r="G149" i="18"/>
  <c r="G157" i="18"/>
  <c r="G165" i="18"/>
  <c r="G173" i="18"/>
  <c r="G181" i="18"/>
  <c r="G189" i="18"/>
  <c r="G197" i="18"/>
  <c r="G205" i="18"/>
  <c r="G213" i="18"/>
  <c r="G221" i="18"/>
  <c r="G229" i="18"/>
  <c r="G92" i="17"/>
  <c r="G96" i="17"/>
  <c r="G100" i="17"/>
  <c r="G124" i="17"/>
  <c r="G128" i="17"/>
  <c r="G140" i="17"/>
  <c r="G144" i="17"/>
  <c r="G148" i="17"/>
  <c r="G156" i="17"/>
  <c r="G160" i="17"/>
  <c r="G180" i="17"/>
  <c r="G184" i="17"/>
  <c r="G192" i="17"/>
  <c r="G196" i="17"/>
  <c r="G200" i="17"/>
  <c r="G208" i="17"/>
  <c r="G212" i="17"/>
  <c r="G224" i="17"/>
  <c r="G232" i="17"/>
  <c r="G236" i="17"/>
  <c r="G240" i="17"/>
  <c r="G244" i="17"/>
  <c r="G248" i="17"/>
  <c r="G252" i="17"/>
  <c r="G256" i="17"/>
  <c r="G292" i="17"/>
  <c r="G308" i="17"/>
  <c r="G324" i="17"/>
  <c r="G335" i="17"/>
  <c r="G351" i="17"/>
  <c r="G356" i="17"/>
  <c r="G367" i="17"/>
  <c r="G388" i="17"/>
  <c r="G404" i="17"/>
  <c r="G415" i="17"/>
  <c r="G420" i="17"/>
  <c r="G288" i="17"/>
  <c r="G299" i="17"/>
  <c r="G320" i="17"/>
  <c r="G336" i="17"/>
  <c r="G352" i="17"/>
  <c r="G363" i="17"/>
  <c r="G368" i="17"/>
  <c r="G416" i="17"/>
  <c r="G16" i="17"/>
  <c r="G20" i="17"/>
  <c r="G24" i="17"/>
  <c r="G28" i="17"/>
  <c r="G32" i="17"/>
  <c r="G36" i="17"/>
  <c r="G40" i="17"/>
  <c r="G44" i="17"/>
  <c r="G48" i="17"/>
  <c r="G52" i="17"/>
  <c r="G56" i="17"/>
  <c r="G60" i="17"/>
  <c r="G64" i="17"/>
  <c r="G68" i="17"/>
  <c r="G72" i="17"/>
  <c r="G76" i="17"/>
  <c r="G80" i="17"/>
  <c r="G84" i="17"/>
  <c r="G88" i="17"/>
  <c r="G264" i="17"/>
  <c r="G275" i="17"/>
  <c r="G280" i="17"/>
  <c r="G291" i="17"/>
  <c r="G296" i="17"/>
  <c r="G307" i="17"/>
  <c r="G312" i="17"/>
  <c r="G323" i="17"/>
  <c r="G328" i="17"/>
  <c r="G339" i="17"/>
  <c r="G344" i="17"/>
  <c r="G355" i="17"/>
  <c r="G360" i="17"/>
  <c r="G371" i="17"/>
  <c r="G376" i="17"/>
  <c r="G387" i="17"/>
  <c r="G392" i="17"/>
  <c r="G403" i="17"/>
  <c r="G408" i="17"/>
  <c r="G419" i="17"/>
  <c r="G424" i="17"/>
  <c r="G104" i="17"/>
  <c r="G108" i="17"/>
  <c r="G112" i="17"/>
  <c r="G116" i="17"/>
  <c r="G120" i="17"/>
  <c r="G132" i="17"/>
  <c r="G136" i="17"/>
  <c r="G152" i="17"/>
  <c r="G164" i="17"/>
  <c r="G168" i="17"/>
  <c r="G172" i="17"/>
  <c r="G176" i="17"/>
  <c r="G188" i="17"/>
  <c r="G204" i="17"/>
  <c r="G216" i="17"/>
  <c r="G220" i="17"/>
  <c r="G228" i="17"/>
  <c r="G260" i="17"/>
  <c r="G271" i="17"/>
  <c r="G276" i="17"/>
  <c r="G287" i="17"/>
  <c r="G303" i="17"/>
  <c r="G319" i="17"/>
  <c r="G340" i="17"/>
  <c r="G372" i="17"/>
  <c r="G383" i="17"/>
  <c r="G399" i="17"/>
  <c r="G267" i="17"/>
  <c r="G272" i="17"/>
  <c r="G283" i="17"/>
  <c r="G304" i="17"/>
  <c r="G315" i="17"/>
  <c r="G331" i="17"/>
  <c r="G347" i="17"/>
  <c r="G379" i="17"/>
  <c r="G384" i="17"/>
  <c r="G395" i="17"/>
  <c r="G400" i="17"/>
  <c r="G411" i="17"/>
  <c r="G427" i="17"/>
  <c r="G263" i="17"/>
  <c r="G268" i="17"/>
  <c r="G279" i="17"/>
  <c r="G284" i="17"/>
  <c r="G295" i="17"/>
  <c r="G300" i="17"/>
  <c r="G311" i="17"/>
  <c r="G316" i="17"/>
  <c r="G327" i="17"/>
  <c r="G332" i="17"/>
  <c r="G343" i="17"/>
  <c r="G348" i="17"/>
  <c r="G359" i="17"/>
  <c r="G364" i="17"/>
  <c r="G375" i="17"/>
  <c r="G380" i="17"/>
  <c r="G391" i="17"/>
  <c r="G396" i="17"/>
  <c r="G407" i="17"/>
  <c r="G412" i="17"/>
  <c r="G423" i="17"/>
  <c r="G428" i="17"/>
  <c r="G620" i="16"/>
  <c r="G631" i="16"/>
  <c r="G684" i="16"/>
  <c r="G695" i="16"/>
  <c r="G716" i="16"/>
  <c r="G727" i="16"/>
  <c r="G612" i="16"/>
  <c r="G621" i="16"/>
  <c r="G623" i="16"/>
  <c r="G644" i="16"/>
  <c r="G653" i="16"/>
  <c r="G655" i="16"/>
  <c r="G676" i="16"/>
  <c r="G685" i="16"/>
  <c r="G687" i="16"/>
  <c r="G708" i="16"/>
  <c r="G717" i="16"/>
  <c r="G719" i="16"/>
  <c r="G740" i="16"/>
  <c r="G749" i="16"/>
  <c r="G751" i="16"/>
  <c r="G772" i="16"/>
  <c r="G781" i="16"/>
  <c r="G783" i="16"/>
  <c r="G804" i="16"/>
  <c r="G813" i="16"/>
  <c r="G815" i="16"/>
  <c r="G819" i="16"/>
  <c r="G831" i="16"/>
  <c r="G868" i="16"/>
  <c r="G874" i="16"/>
  <c r="G914" i="16"/>
  <c r="G920" i="16"/>
  <c r="G922" i="16"/>
  <c r="G926" i="16"/>
  <c r="G935" i="16"/>
  <c r="G943" i="16"/>
  <c r="G947" i="16"/>
  <c r="G959" i="16"/>
  <c r="G652" i="16"/>
  <c r="G663" i="16"/>
  <c r="G748" i="16"/>
  <c r="G759" i="16"/>
  <c r="G780" i="16"/>
  <c r="G791" i="16"/>
  <c r="G812" i="16"/>
  <c r="G836" i="16"/>
  <c r="G842" i="16"/>
  <c r="G882" i="16"/>
  <c r="G890" i="16"/>
  <c r="G894" i="16"/>
  <c r="G903" i="16"/>
  <c r="G911" i="16"/>
  <c r="G915" i="16"/>
  <c r="G927" i="16"/>
  <c r="G964" i="16"/>
  <c r="G970" i="16"/>
  <c r="G145" i="16"/>
  <c r="G153" i="16"/>
  <c r="G161" i="16"/>
  <c r="G169" i="16"/>
  <c r="G177" i="16"/>
  <c r="G185" i="16"/>
  <c r="G193" i="16"/>
  <c r="G201" i="16"/>
  <c r="G209" i="16"/>
  <c r="G217" i="16"/>
  <c r="G225" i="16"/>
  <c r="G233" i="16"/>
  <c r="G241" i="16"/>
  <c r="G249" i="16"/>
  <c r="G257" i="16"/>
  <c r="G265" i="16"/>
  <c r="G273" i="16"/>
  <c r="G281" i="16"/>
  <c r="G289" i="16"/>
  <c r="G297" i="16"/>
  <c r="G305" i="16"/>
  <c r="G313" i="16"/>
  <c r="G321" i="16"/>
  <c r="G329" i="16"/>
  <c r="G337" i="16"/>
  <c r="G345" i="16"/>
  <c r="G353" i="16"/>
  <c r="G361" i="16"/>
  <c r="G369" i="16"/>
  <c r="G377" i="16"/>
  <c r="G385" i="16"/>
  <c r="G393" i="16"/>
  <c r="G401" i="16"/>
  <c r="G409" i="16"/>
  <c r="G417" i="16"/>
  <c r="G425" i="16"/>
  <c r="G433" i="16"/>
  <c r="G441" i="16"/>
  <c r="G449" i="16"/>
  <c r="G457" i="16"/>
  <c r="G465" i="16"/>
  <c r="G473" i="16"/>
  <c r="G481" i="16"/>
  <c r="G489" i="16"/>
  <c r="G497" i="16"/>
  <c r="G505" i="16"/>
  <c r="G513" i="16"/>
  <c r="G521" i="16"/>
  <c r="G529" i="16"/>
  <c r="G537" i="16"/>
  <c r="G545" i="16"/>
  <c r="G553" i="16"/>
  <c r="G561" i="16"/>
  <c r="G569" i="16"/>
  <c r="G577" i="16"/>
  <c r="G585" i="16"/>
  <c r="G593" i="16"/>
  <c r="G601" i="16"/>
  <c r="G603" i="16"/>
  <c r="G607" i="16"/>
  <c r="G609" i="16"/>
  <c r="G628" i="16"/>
  <c r="G635" i="16"/>
  <c r="G639" i="16"/>
  <c r="G641" i="16"/>
  <c r="G660" i="16"/>
  <c r="G667" i="16"/>
  <c r="G671" i="16"/>
  <c r="G673" i="16"/>
  <c r="G692" i="16"/>
  <c r="G699" i="16"/>
  <c r="G703" i="16"/>
  <c r="G705" i="16"/>
  <c r="G724" i="16"/>
  <c r="G731" i="16"/>
  <c r="G735" i="16"/>
  <c r="G737" i="16"/>
  <c r="G756" i="16"/>
  <c r="G763" i="16"/>
  <c r="G767" i="16"/>
  <c r="G769" i="16"/>
  <c r="G788" i="16"/>
  <c r="G795" i="16"/>
  <c r="G799" i="16"/>
  <c r="G801" i="16"/>
  <c r="G820" i="16"/>
  <c r="G846" i="16"/>
  <c r="G850" i="16"/>
  <c r="G854" i="16"/>
  <c r="G858" i="16"/>
  <c r="G860" i="16"/>
  <c r="G862" i="16"/>
  <c r="G871" i="16"/>
  <c r="G879" i="16"/>
  <c r="G883" i="16"/>
  <c r="G895" i="16"/>
  <c r="G932" i="16"/>
  <c r="G936" i="16"/>
  <c r="G938" i="16"/>
  <c r="G948" i="16"/>
  <c r="G974" i="16"/>
  <c r="G978" i="16"/>
  <c r="G982" i="16"/>
  <c r="G604" i="16"/>
  <c r="G611" i="16"/>
  <c r="G615" i="16"/>
  <c r="G617" i="16"/>
  <c r="G636" i="16"/>
  <c r="G643" i="16"/>
  <c r="G647" i="16"/>
  <c r="G649" i="16"/>
  <c r="G668" i="16"/>
  <c r="G675" i="16"/>
  <c r="G679" i="16"/>
  <c r="G681" i="16"/>
  <c r="G700" i="16"/>
  <c r="G707" i="16"/>
  <c r="G711" i="16"/>
  <c r="G713" i="16"/>
  <c r="G732" i="16"/>
  <c r="G739" i="16"/>
  <c r="G743" i="16"/>
  <c r="G745" i="16"/>
  <c r="G764" i="16"/>
  <c r="G771" i="16"/>
  <c r="G775" i="16"/>
  <c r="G777" i="16"/>
  <c r="G796" i="16"/>
  <c r="G803" i="16"/>
  <c r="G807" i="16"/>
  <c r="G809" i="16"/>
  <c r="G818" i="16"/>
  <c r="G822" i="16"/>
  <c r="G826" i="16"/>
  <c r="G828" i="16"/>
  <c r="G830" i="16"/>
  <c r="G839" i="16"/>
  <c r="G847" i="16"/>
  <c r="G851" i="16"/>
  <c r="G863" i="16"/>
  <c r="G900" i="16"/>
  <c r="G904" i="16"/>
  <c r="G906" i="16"/>
  <c r="G916" i="16"/>
  <c r="G942" i="16"/>
  <c r="G946" i="16"/>
  <c r="G950" i="16"/>
  <c r="G954" i="16"/>
  <c r="G956" i="16"/>
  <c r="G958" i="16"/>
  <c r="G967" i="16"/>
  <c r="G975" i="16"/>
  <c r="G979" i="16"/>
  <c r="G823" i="16"/>
  <c r="G834" i="16"/>
  <c r="G855" i="16"/>
  <c r="G866" i="16"/>
  <c r="G887" i="16"/>
  <c r="G898" i="16"/>
  <c r="G919" i="16"/>
  <c r="G930" i="16"/>
  <c r="G951" i="16"/>
  <c r="G962" i="16"/>
  <c r="G983" i="16"/>
  <c r="G114" i="15"/>
  <c r="G127" i="15"/>
  <c r="G132" i="15"/>
  <c r="G144" i="15"/>
  <c r="G160" i="15"/>
  <c r="G18" i="15"/>
  <c r="G26" i="15"/>
  <c r="G34" i="15"/>
  <c r="G42" i="15"/>
  <c r="G50" i="15"/>
  <c r="G58" i="15"/>
  <c r="G66" i="15"/>
  <c r="G74" i="15"/>
  <c r="G82" i="15"/>
  <c r="G90" i="15"/>
  <c r="G98" i="15"/>
  <c r="G103" i="15"/>
  <c r="G108" i="15"/>
  <c r="G122" i="15"/>
  <c r="G135" i="15"/>
  <c r="G140" i="15"/>
  <c r="G156" i="15"/>
  <c r="G111" i="15"/>
  <c r="G116" i="15"/>
  <c r="G130" i="15"/>
  <c r="G152" i="15"/>
  <c r="G106" i="15"/>
  <c r="G119" i="15"/>
  <c r="G124" i="15"/>
  <c r="G138" i="15"/>
  <c r="G148" i="15"/>
  <c r="G14" i="15"/>
  <c r="G22" i="15"/>
  <c r="G30" i="15"/>
  <c r="G38" i="15"/>
  <c r="G46" i="15"/>
  <c r="G54" i="15"/>
  <c r="G62" i="15"/>
  <c r="G70" i="15"/>
  <c r="G78" i="15"/>
  <c r="G86" i="15"/>
  <c r="G94" i="15"/>
  <c r="G102" i="15"/>
  <c r="G110" i="15"/>
  <c r="G118" i="15"/>
  <c r="G126" i="15"/>
  <c r="G134" i="15"/>
  <c r="G143" i="15"/>
  <c r="G147" i="15"/>
  <c r="G151" i="15"/>
  <c r="G155" i="15"/>
  <c r="G159" i="15"/>
  <c r="G12" i="14"/>
  <c r="G15" i="14"/>
  <c r="G23" i="14"/>
  <c r="G31" i="14"/>
  <c r="G39" i="14"/>
  <c r="G183" i="14"/>
  <c r="G191" i="14"/>
  <c r="G199" i="14"/>
  <c r="G207" i="14"/>
  <c r="G215" i="14"/>
  <c r="G223" i="14"/>
  <c r="G231" i="14"/>
  <c r="G239" i="14"/>
  <c r="G247" i="14"/>
  <c r="G255" i="14"/>
  <c r="G263" i="14"/>
  <c r="G271" i="14"/>
  <c r="G279" i="14"/>
  <c r="G287" i="14"/>
  <c r="G295" i="14"/>
  <c r="G303" i="14"/>
  <c r="G17" i="14"/>
  <c r="G25" i="14"/>
  <c r="G33" i="14"/>
  <c r="G41" i="14"/>
  <c r="G53" i="14"/>
  <c r="G55" i="14"/>
  <c r="G69" i="14"/>
  <c r="G71" i="14"/>
  <c r="G85" i="14"/>
  <c r="G87" i="14"/>
  <c r="G101" i="14"/>
  <c r="G103" i="14"/>
  <c r="G117" i="14"/>
  <c r="G119" i="14"/>
  <c r="G133" i="14"/>
  <c r="G135" i="14"/>
  <c r="G181" i="14"/>
  <c r="G189" i="14"/>
  <c r="G197" i="14"/>
  <c r="G205" i="14"/>
  <c r="G213" i="14"/>
  <c r="G221" i="14"/>
  <c r="G229" i="14"/>
  <c r="G237" i="14"/>
  <c r="G245" i="14"/>
  <c r="G253" i="14"/>
  <c r="G261" i="14"/>
  <c r="G269" i="14"/>
  <c r="G277" i="14"/>
  <c r="G285" i="14"/>
  <c r="G293" i="14"/>
  <c r="G301" i="14"/>
  <c r="G309" i="14"/>
  <c r="G21" i="14"/>
  <c r="G29" i="14"/>
  <c r="G37" i="14"/>
  <c r="G45" i="14"/>
  <c r="G47" i="14"/>
  <c r="G61" i="14"/>
  <c r="G63" i="14"/>
  <c r="G77" i="14"/>
  <c r="G79" i="14"/>
  <c r="G93" i="14"/>
  <c r="G95" i="14"/>
  <c r="G109" i="14"/>
  <c r="G111" i="14"/>
  <c r="G125" i="14"/>
  <c r="G127" i="14"/>
  <c r="G141" i="14"/>
  <c r="G135" i="13"/>
  <c r="G151" i="13"/>
  <c r="G167" i="13"/>
  <c r="G175" i="13"/>
  <c r="G183" i="13"/>
  <c r="G191" i="13"/>
  <c r="G199" i="13"/>
  <c r="G207" i="13"/>
  <c r="G215" i="13"/>
  <c r="G231" i="13"/>
  <c r="G239" i="13"/>
  <c r="G255" i="13"/>
  <c r="G271" i="13"/>
  <c r="G287" i="13"/>
  <c r="G520" i="13"/>
  <c r="G566" i="13"/>
  <c r="G141" i="13"/>
  <c r="G149" i="13"/>
  <c r="G157" i="13"/>
  <c r="G181" i="13"/>
  <c r="G189" i="13"/>
  <c r="G197" i="13"/>
  <c r="G205" i="13"/>
  <c r="G237" i="13"/>
  <c r="G245" i="13"/>
  <c r="G253" i="13"/>
  <c r="G261" i="13"/>
  <c r="G285" i="13"/>
  <c r="G293" i="13"/>
  <c r="G301" i="13"/>
  <c r="G333" i="13"/>
  <c r="G365" i="13"/>
  <c r="G397" i="13"/>
  <c r="G429" i="13"/>
  <c r="G451" i="13"/>
  <c r="G488" i="13"/>
  <c r="G518" i="13"/>
  <c r="G563" i="13"/>
  <c r="G27" i="13"/>
  <c r="G43" i="13"/>
  <c r="G56" i="13"/>
  <c r="G60" i="13"/>
  <c r="G64" i="13"/>
  <c r="G68" i="13"/>
  <c r="G72" i="13"/>
  <c r="G76" i="13"/>
  <c r="G80" i="13"/>
  <c r="G84" i="13"/>
  <c r="G88" i="13"/>
  <c r="G92" i="13"/>
  <c r="G96" i="13"/>
  <c r="G100" i="13"/>
  <c r="G104" i="13"/>
  <c r="G108" i="13"/>
  <c r="G112" i="13"/>
  <c r="G116" i="13"/>
  <c r="G120" i="13"/>
  <c r="G124" i="13"/>
  <c r="G128" i="13"/>
  <c r="G132" i="13"/>
  <c r="G138" i="13"/>
  <c r="G146" i="13"/>
  <c r="G154" i="13"/>
  <c r="G162" i="13"/>
  <c r="G170" i="13"/>
  <c r="G178" i="13"/>
  <c r="G186" i="13"/>
  <c r="G194" i="13"/>
  <c r="G202" i="13"/>
  <c r="G210" i="13"/>
  <c r="G218" i="13"/>
  <c r="G226" i="13"/>
  <c r="G234" i="13"/>
  <c r="G242" i="13"/>
  <c r="G250" i="13"/>
  <c r="G258" i="13"/>
  <c r="G266" i="13"/>
  <c r="G274" i="13"/>
  <c r="G282" i="13"/>
  <c r="G290" i="13"/>
  <c r="G298" i="13"/>
  <c r="G330" i="13"/>
  <c r="G362" i="13"/>
  <c r="G394" i="13"/>
  <c r="G426" i="13"/>
  <c r="G486" i="13"/>
  <c r="G515" i="13"/>
  <c r="G19" i="13"/>
  <c r="G35" i="13"/>
  <c r="G51" i="13"/>
  <c r="G143" i="13"/>
  <c r="G159" i="13"/>
  <c r="G223" i="13"/>
  <c r="G247" i="13"/>
  <c r="G263" i="13"/>
  <c r="G279" i="13"/>
  <c r="G295" i="13"/>
  <c r="G314" i="13"/>
  <c r="G346" i="13"/>
  <c r="G378" i="13"/>
  <c r="G410" i="13"/>
  <c r="G442" i="13"/>
  <c r="G454" i="13"/>
  <c r="G582" i="13"/>
  <c r="G598" i="13"/>
  <c r="G23" i="13"/>
  <c r="G39" i="13"/>
  <c r="G55" i="13"/>
  <c r="G165" i="13"/>
  <c r="G173" i="13"/>
  <c r="G213" i="13"/>
  <c r="G221" i="13"/>
  <c r="G229" i="13"/>
  <c r="G269" i="13"/>
  <c r="G277" i="13"/>
  <c r="G15" i="13"/>
  <c r="G31" i="13"/>
  <c r="G47" i="13"/>
  <c r="G317" i="13"/>
  <c r="G349" i="13"/>
  <c r="G381" i="13"/>
  <c r="G413" i="13"/>
  <c r="G445" i="13"/>
  <c r="G456" i="13"/>
  <c r="G483" i="13"/>
  <c r="G321" i="13"/>
  <c r="G385" i="13"/>
  <c r="G401" i="13"/>
  <c r="G433" i="13"/>
  <c r="G550" i="13"/>
  <c r="G554" i="13"/>
  <c r="G570" i="13"/>
  <c r="G586" i="13"/>
  <c r="G602" i="13"/>
  <c r="G309" i="13"/>
  <c r="G325" i="13"/>
  <c r="G341" i="13"/>
  <c r="G357" i="13"/>
  <c r="G373" i="13"/>
  <c r="G389" i="13"/>
  <c r="G405" i="13"/>
  <c r="G421" i="13"/>
  <c r="G437" i="13"/>
  <c r="G446" i="13"/>
  <c r="G478" i="13"/>
  <c r="G510" i="13"/>
  <c r="G534" i="13"/>
  <c r="G538" i="13"/>
  <c r="G551" i="13"/>
  <c r="G305" i="13"/>
  <c r="G337" i="13"/>
  <c r="G353" i="13"/>
  <c r="G369" i="13"/>
  <c r="G417" i="13"/>
  <c r="G313" i="13"/>
  <c r="G329" i="13"/>
  <c r="G345" i="13"/>
  <c r="G361" i="13"/>
  <c r="G377" i="13"/>
  <c r="G393" i="13"/>
  <c r="G409" i="13"/>
  <c r="G425" i="13"/>
  <c r="G441" i="13"/>
  <c r="G502" i="13"/>
  <c r="G535" i="13"/>
  <c r="G542" i="13"/>
  <c r="G558" i="13"/>
  <c r="G574" i="13"/>
  <c r="G590" i="13"/>
  <c r="G606" i="13"/>
  <c r="G546" i="13"/>
  <c r="G562" i="13"/>
  <c r="G578" i="13"/>
  <c r="G594" i="13"/>
  <c r="G610" i="13"/>
  <c r="G614" i="13"/>
  <c r="G119" i="12"/>
  <c r="G135" i="12"/>
  <c r="G151" i="12"/>
  <c r="G81" i="12"/>
  <c r="G97" i="12"/>
  <c r="G105" i="12"/>
  <c r="G75" i="12"/>
  <c r="G102" i="12"/>
  <c r="G134" i="12"/>
  <c r="G142" i="12"/>
  <c r="G150" i="12"/>
  <c r="G158" i="12"/>
  <c r="G166" i="12"/>
  <c r="G174" i="12"/>
  <c r="G182" i="12"/>
  <c r="G198" i="12"/>
  <c r="G206" i="12"/>
  <c r="G222" i="12"/>
  <c r="G230" i="12"/>
  <c r="G110" i="12"/>
  <c r="G131" i="12"/>
  <c r="G139" i="12"/>
  <c r="G155" i="12"/>
  <c r="G163" i="12"/>
  <c r="G195" i="12"/>
  <c r="G203" i="12"/>
  <c r="G18" i="12"/>
  <c r="G22" i="12"/>
  <c r="G26" i="12"/>
  <c r="G30" i="12"/>
  <c r="G34" i="12"/>
  <c r="G38" i="12"/>
  <c r="G42" i="12"/>
  <c r="G46" i="12"/>
  <c r="G50" i="12"/>
  <c r="G54" i="12"/>
  <c r="G58" i="12"/>
  <c r="G62" i="12"/>
  <c r="G66" i="12"/>
  <c r="G70" i="12"/>
  <c r="G74" i="12"/>
  <c r="G79" i="12"/>
  <c r="G95" i="12"/>
  <c r="G107" i="12"/>
  <c r="G112" i="12"/>
  <c r="G120" i="12"/>
  <c r="G128" i="12"/>
  <c r="G136" i="12"/>
  <c r="G144" i="12"/>
  <c r="G152" i="12"/>
  <c r="G160" i="12"/>
  <c r="G168" i="12"/>
  <c r="G176" i="12"/>
  <c r="G184" i="12"/>
  <c r="G192" i="12"/>
  <c r="G200" i="12"/>
  <c r="G208" i="12"/>
  <c r="G216" i="12"/>
  <c r="G224" i="12"/>
  <c r="G232" i="12"/>
  <c r="G240" i="12"/>
  <c r="G248" i="12"/>
  <c r="G91" i="12"/>
  <c r="G118" i="12"/>
  <c r="G126" i="12"/>
  <c r="G190" i="12"/>
  <c r="G214" i="12"/>
  <c r="G238" i="12"/>
  <c r="G246" i="12"/>
  <c r="G87" i="12"/>
  <c r="G115" i="12"/>
  <c r="G123" i="12"/>
  <c r="G147" i="12"/>
  <c r="G171" i="12"/>
  <c r="G179" i="12"/>
  <c r="G187" i="12"/>
  <c r="G211" i="12"/>
  <c r="G219" i="12"/>
  <c r="G227" i="12"/>
  <c r="G235" i="12"/>
  <c r="G243" i="12"/>
  <c r="G251" i="12"/>
  <c r="G83" i="12"/>
  <c r="G99" i="12"/>
  <c r="G104" i="12"/>
  <c r="G78" i="12"/>
  <c r="G82" i="12"/>
  <c r="G86" i="12"/>
  <c r="G90" i="12"/>
  <c r="G94" i="12"/>
  <c r="G98" i="12"/>
  <c r="G106" i="12"/>
  <c r="G255" i="12"/>
  <c r="G259" i="12"/>
  <c r="G263" i="12"/>
  <c r="G267" i="12"/>
  <c r="G158" i="11"/>
  <c r="G234" i="11"/>
  <c r="G238" i="11"/>
  <c r="G266" i="11"/>
  <c r="G270" i="11"/>
  <c r="G298" i="11"/>
  <c r="G302" i="11"/>
  <c r="G22" i="11"/>
  <c r="G30" i="11"/>
  <c r="G38" i="11"/>
  <c r="G46" i="11"/>
  <c r="G54" i="11"/>
  <c r="G62" i="11"/>
  <c r="G70" i="11"/>
  <c r="G78" i="11"/>
  <c r="G86" i="11"/>
  <c r="G94" i="11"/>
  <c r="G102" i="11"/>
  <c r="G110" i="11"/>
  <c r="G118" i="11"/>
  <c r="G126" i="11"/>
  <c r="G235" i="11"/>
  <c r="G267" i="11"/>
  <c r="G299" i="11"/>
  <c r="G218" i="11"/>
  <c r="G222" i="11"/>
  <c r="G250" i="11"/>
  <c r="G254" i="11"/>
  <c r="G282" i="11"/>
  <c r="G314" i="11"/>
  <c r="G318" i="11"/>
  <c r="G286" i="11"/>
  <c r="G18" i="11"/>
  <c r="G26" i="11"/>
  <c r="G34" i="11"/>
  <c r="G42" i="11"/>
  <c r="G50" i="11"/>
  <c r="G58" i="11"/>
  <c r="G66" i="11"/>
  <c r="G74" i="11"/>
  <c r="G82" i="11"/>
  <c r="G90" i="11"/>
  <c r="G98" i="11"/>
  <c r="G106" i="11"/>
  <c r="G114" i="11"/>
  <c r="G122" i="11"/>
  <c r="G130" i="11"/>
  <c r="G145" i="11"/>
  <c r="G219" i="11"/>
  <c r="G251" i="11"/>
  <c r="G283" i="11"/>
  <c r="G315" i="11"/>
  <c r="G162" i="11"/>
  <c r="G166" i="11"/>
  <c r="G170" i="11"/>
  <c r="G174" i="11"/>
  <c r="G178" i="11"/>
  <c r="G182" i="11"/>
  <c r="G186" i="11"/>
  <c r="G190" i="11"/>
  <c r="G194" i="11"/>
  <c r="G198" i="11"/>
  <c r="G202" i="11"/>
  <c r="G206" i="11"/>
  <c r="G210" i="11"/>
  <c r="G226" i="11"/>
  <c r="G242" i="11"/>
  <c r="G258" i="11"/>
  <c r="G274" i="11"/>
  <c r="G290" i="11"/>
  <c r="G306" i="11"/>
  <c r="G322" i="11"/>
  <c r="G214" i="11"/>
  <c r="G230" i="11"/>
  <c r="G246" i="11"/>
  <c r="G262" i="11"/>
  <c r="G278" i="11"/>
  <c r="G294" i="11"/>
  <c r="G310" i="11"/>
  <c r="G326" i="11"/>
  <c r="G24" i="10"/>
  <c r="G28" i="10"/>
  <c r="G32" i="10"/>
  <c r="G36" i="10"/>
  <c r="G40" i="10"/>
  <c r="G44" i="10"/>
  <c r="G48" i="10"/>
  <c r="G52" i="10"/>
  <c r="G56" i="10"/>
  <c r="G60" i="10"/>
  <c r="G64" i="10"/>
  <c r="G68" i="10"/>
  <c r="G72" i="10"/>
  <c r="G76" i="10"/>
  <c r="G80" i="10"/>
  <c r="G84" i="10"/>
  <c r="G88" i="10"/>
  <c r="G92" i="10"/>
  <c r="G96" i="10"/>
  <c r="G100" i="10"/>
  <c r="G104" i="10"/>
  <c r="G26" i="9"/>
  <c r="G34" i="9"/>
  <c r="G42" i="9"/>
  <c r="G50" i="9"/>
  <c r="G58" i="9"/>
  <c r="G66" i="9"/>
  <c r="G74" i="9"/>
  <c r="G82" i="9"/>
  <c r="G90" i="9"/>
  <c r="G98" i="9"/>
  <c r="G106" i="9"/>
  <c r="G114" i="9"/>
  <c r="G122" i="9"/>
  <c r="G130" i="9"/>
  <c r="G138" i="9"/>
  <c r="G146" i="9"/>
  <c r="G154" i="9"/>
  <c r="G162" i="9"/>
  <c r="G170" i="9"/>
  <c r="G178" i="9"/>
  <c r="G186" i="9"/>
  <c r="G22" i="9"/>
  <c r="G30" i="9"/>
  <c r="G38" i="9"/>
  <c r="G46" i="9"/>
  <c r="G54" i="9"/>
  <c r="G62" i="9"/>
  <c r="G70" i="9"/>
  <c r="G78" i="9"/>
  <c r="G86" i="9"/>
  <c r="G94" i="9"/>
  <c r="G102" i="9"/>
  <c r="G110" i="9"/>
  <c r="G118" i="9"/>
  <c r="G126" i="9"/>
  <c r="G134" i="9"/>
  <c r="G142" i="9"/>
  <c r="G150" i="9"/>
  <c r="G158" i="9"/>
  <c r="G166" i="9"/>
  <c r="G174" i="9"/>
  <c r="G182" i="9"/>
  <c r="G145" i="8"/>
  <c r="G161" i="8"/>
  <c r="G64" i="8"/>
  <c r="G68" i="8"/>
  <c r="G72" i="8"/>
  <c r="G76" i="8"/>
  <c r="G80" i="8"/>
  <c r="G84" i="8"/>
  <c r="G88" i="8"/>
  <c r="G92" i="8"/>
  <c r="G96" i="8"/>
  <c r="G100" i="8"/>
  <c r="G104" i="8"/>
  <c r="G108" i="8"/>
  <c r="G113" i="8"/>
  <c r="G121" i="8"/>
  <c r="G129" i="8"/>
  <c r="G137" i="8"/>
  <c r="G149" i="8"/>
  <c r="G165" i="8"/>
  <c r="G181" i="8"/>
  <c r="G177" i="8"/>
  <c r="G153" i="8"/>
  <c r="G169" i="8"/>
  <c r="G185" i="8"/>
  <c r="G66" i="8"/>
  <c r="G70" i="8"/>
  <c r="G74" i="8"/>
  <c r="G78" i="8"/>
  <c r="G82" i="8"/>
  <c r="G86" i="8"/>
  <c r="G90" i="8"/>
  <c r="G94" i="8"/>
  <c r="G98" i="8"/>
  <c r="G102" i="8"/>
  <c r="G106" i="8"/>
  <c r="G110" i="8"/>
  <c r="G117" i="8"/>
  <c r="G125" i="8"/>
  <c r="G157" i="8"/>
  <c r="G173" i="8"/>
  <c r="G66" i="7"/>
  <c r="G70" i="7"/>
  <c r="G74" i="7"/>
  <c r="G78" i="7"/>
  <c r="G82" i="7"/>
  <c r="G86" i="7"/>
  <c r="G90" i="7"/>
  <c r="G94" i="7"/>
  <c r="G98" i="7"/>
  <c r="G102" i="7"/>
  <c r="G106" i="7"/>
  <c r="G110" i="7"/>
  <c r="G65" i="7"/>
  <c r="G69" i="7"/>
  <c r="G73" i="7"/>
  <c r="G77" i="7"/>
  <c r="G81" i="7"/>
  <c r="G85" i="7"/>
  <c r="G89" i="7"/>
  <c r="G93" i="7"/>
  <c r="G97" i="7"/>
  <c r="G101" i="7"/>
  <c r="G105" i="7"/>
  <c r="G109" i="7"/>
  <c r="G111" i="7"/>
  <c r="G115" i="7"/>
  <c r="G119" i="7"/>
  <c r="G123" i="7"/>
  <c r="G127" i="7"/>
  <c r="G131" i="7"/>
  <c r="G135" i="7"/>
  <c r="G139" i="7"/>
  <c r="G143" i="7"/>
  <c r="G147" i="7"/>
  <c r="G151" i="7"/>
  <c r="G155" i="7"/>
  <c r="G159" i="7"/>
  <c r="G163" i="7"/>
  <c r="G167" i="7"/>
  <c r="G171" i="7"/>
  <c r="G175" i="7"/>
  <c r="G179" i="7"/>
  <c r="G183" i="7"/>
  <c r="G187" i="7"/>
  <c r="J152" i="4" l="1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151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15" i="4"/>
  <c r="J110" i="4"/>
  <c r="J111" i="4"/>
  <c r="J112" i="4"/>
  <c r="J113" i="4"/>
  <c r="J114" i="4"/>
  <c r="J10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49" i="4"/>
  <c r="J48" i="4"/>
  <c r="J4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25" i="4"/>
  <c r="J22" i="4"/>
  <c r="J16" i="4"/>
  <c r="J17" i="4"/>
  <c r="J18" i="4"/>
  <c r="J19" i="4"/>
  <c r="J20" i="4"/>
  <c r="J21" i="4"/>
  <c r="J15" i="4"/>
  <c r="J12" i="4"/>
  <c r="J6" i="4"/>
  <c r="J7" i="4"/>
  <c r="J8" i="4"/>
  <c r="J9" i="4"/>
  <c r="J10" i="4"/>
  <c r="J11" i="4"/>
  <c r="J5" i="4"/>
  <c r="I79" i="2" l="1"/>
  <c r="I78" i="2"/>
  <c r="I77" i="2"/>
  <c r="I76" i="2"/>
  <c r="I75" i="2"/>
  <c r="I72" i="2"/>
  <c r="I70" i="2"/>
  <c r="I67" i="2"/>
  <c r="I65" i="2"/>
  <c r="I63" i="2"/>
  <c r="I62" i="2"/>
  <c r="I60" i="2"/>
  <c r="I58" i="2"/>
  <c r="I57" i="2"/>
  <c r="I55" i="2"/>
  <c r="I54" i="2"/>
  <c r="I53" i="2"/>
  <c r="I52" i="2"/>
  <c r="I51" i="2"/>
  <c r="I49" i="2"/>
  <c r="I48" i="2"/>
  <c r="I47" i="2"/>
  <c r="I46" i="2"/>
  <c r="I45" i="2"/>
  <c r="I43" i="2"/>
  <c r="I42" i="2"/>
  <c r="I37" i="2"/>
  <c r="I36" i="2"/>
  <c r="I31" i="2"/>
  <c r="I30" i="2"/>
  <c r="I25" i="2"/>
  <c r="I18" i="2"/>
  <c r="I12" i="2"/>
  <c r="I6" i="2"/>
  <c r="K210" i="4" l="1"/>
  <c r="K209" i="4"/>
  <c r="K208" i="4"/>
  <c r="K207" i="4"/>
  <c r="K206" i="4"/>
  <c r="K205" i="4"/>
  <c r="K204" i="4"/>
  <c r="K203" i="4"/>
  <c r="K202" i="4"/>
  <c r="K201" i="4"/>
  <c r="K200" i="4"/>
  <c r="K199" i="4"/>
  <c r="K198" i="4"/>
  <c r="K197" i="4"/>
  <c r="K196" i="4"/>
  <c r="K195" i="4"/>
  <c r="K194" i="4"/>
  <c r="K193" i="4"/>
  <c r="K192" i="4"/>
  <c r="K191" i="4"/>
  <c r="K190" i="4"/>
  <c r="K189" i="4"/>
  <c r="K188" i="4"/>
  <c r="K187" i="4"/>
  <c r="K186" i="4"/>
  <c r="K185" i="4"/>
  <c r="K184" i="4"/>
  <c r="K183" i="4"/>
  <c r="K182" i="4"/>
  <c r="K181" i="4"/>
  <c r="K180" i="4"/>
  <c r="K179" i="4"/>
  <c r="K178" i="4"/>
  <c r="K177" i="4"/>
  <c r="K176" i="4"/>
  <c r="K175" i="4"/>
  <c r="K174" i="4"/>
  <c r="K173" i="4"/>
  <c r="K172" i="4"/>
  <c r="K171" i="4"/>
  <c r="K170" i="4"/>
  <c r="K169" i="4"/>
  <c r="K168" i="4"/>
  <c r="K167" i="4"/>
  <c r="K166" i="4"/>
  <c r="K165" i="4"/>
  <c r="K164" i="4"/>
  <c r="K163" i="4"/>
  <c r="K162" i="4"/>
  <c r="K161" i="4"/>
  <c r="K160" i="4"/>
  <c r="K159" i="4"/>
  <c r="K158" i="4"/>
  <c r="K157" i="4"/>
  <c r="K156" i="4"/>
  <c r="K155" i="4"/>
  <c r="K154" i="4"/>
  <c r="K153" i="4"/>
  <c r="K152" i="4"/>
  <c r="K151" i="4"/>
  <c r="K149" i="4"/>
  <c r="K148" i="4"/>
  <c r="K147" i="4"/>
  <c r="K146" i="4"/>
  <c r="K145" i="4"/>
  <c r="K144" i="4"/>
  <c r="K143" i="4"/>
  <c r="K142" i="4"/>
  <c r="K141" i="4"/>
  <c r="K140" i="4"/>
  <c r="K139" i="4"/>
  <c r="K138" i="4"/>
  <c r="K137" i="4"/>
  <c r="K136" i="4"/>
  <c r="K135" i="4"/>
  <c r="K134" i="4"/>
  <c r="K133" i="4"/>
  <c r="K132" i="4"/>
  <c r="K131" i="4"/>
  <c r="K130" i="4"/>
  <c r="K129" i="4"/>
  <c r="K128" i="4"/>
  <c r="K127" i="4"/>
  <c r="K126" i="4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2" i="4"/>
  <c r="K21" i="4"/>
  <c r="K20" i="4"/>
  <c r="K19" i="4"/>
  <c r="K18" i="4"/>
  <c r="K17" i="4"/>
  <c r="K16" i="4"/>
  <c r="K15" i="4"/>
  <c r="K12" i="4"/>
  <c r="K11" i="4"/>
  <c r="K10" i="4"/>
  <c r="K9" i="4"/>
  <c r="K8" i="4"/>
  <c r="K7" i="4"/>
  <c r="K6" i="4"/>
  <c r="K5" i="4"/>
  <c r="J79" i="2" l="1"/>
  <c r="J78" i="2"/>
  <c r="J77" i="2"/>
  <c r="J76" i="2"/>
  <c r="J75" i="2"/>
  <c r="J72" i="2"/>
  <c r="L70" i="2"/>
  <c r="J70" i="2"/>
  <c r="J67" i="2"/>
  <c r="J65" i="2"/>
  <c r="L63" i="2"/>
  <c r="J63" i="2"/>
  <c r="J62" i="2"/>
  <c r="J60" i="2"/>
  <c r="L58" i="2"/>
  <c r="J58" i="2"/>
  <c r="J57" i="2"/>
  <c r="J55" i="2"/>
  <c r="J54" i="2"/>
  <c r="J53" i="2"/>
  <c r="J52" i="2"/>
  <c r="J51" i="2"/>
  <c r="J49" i="2"/>
  <c r="J48" i="2"/>
  <c r="J47" i="2"/>
  <c r="J46" i="2"/>
  <c r="J45" i="2"/>
  <c r="J43" i="2"/>
  <c r="J42" i="2"/>
  <c r="J37" i="2"/>
  <c r="J36" i="2"/>
  <c r="J31" i="2"/>
  <c r="J30" i="2"/>
  <c r="J25" i="2"/>
  <c r="J18" i="2"/>
  <c r="J12" i="2"/>
  <c r="J6" i="2"/>
</calcChain>
</file>

<file path=xl/sharedStrings.xml><?xml version="1.0" encoding="utf-8"?>
<sst xmlns="http://schemas.openxmlformats.org/spreadsheetml/2006/main" count="1879" uniqueCount="767">
  <si>
    <t>Krajské normativy pro rozpis rozpočtu přímých výdajů regionálního školství Plzeňského kraje na rok 2016</t>
  </si>
  <si>
    <t>x</t>
  </si>
  <si>
    <t xml:space="preserve">Ukazatel prům. počtu výkonů připadající na 1 zaměstnance </t>
  </si>
  <si>
    <t>Ukaz. průměr. výše měsíčního platu</t>
  </si>
  <si>
    <t>Základní částka</t>
  </si>
  <si>
    <t>z toho</t>
  </si>
  <si>
    <t>§/ písm</t>
  </si>
  <si>
    <t>sk</t>
  </si>
  <si>
    <t>no</t>
  </si>
  <si>
    <t>Jednotka výkonu dle vyhlášky č. 492/2005 Sb., o krajských normativech</t>
  </si>
  <si>
    <t>Np</t>
  </si>
  <si>
    <t>No</t>
  </si>
  <si>
    <t>PP - ped.</t>
  </si>
  <si>
    <t>PO - nep.</t>
  </si>
  <si>
    <t>Základní částka na jednotku výkonu</t>
  </si>
  <si>
    <t>MP</t>
  </si>
  <si>
    <t xml:space="preserve">ONIV </t>
  </si>
  <si>
    <t>§</t>
  </si>
  <si>
    <t>druh školy, zařízení/obor vzdělání</t>
  </si>
  <si>
    <t xml:space="preserve">pedagogického </t>
  </si>
  <si>
    <t xml:space="preserve">nepedagogického </t>
  </si>
  <si>
    <t>Kč</t>
  </si>
  <si>
    <t>§ 1)</t>
  </si>
  <si>
    <t>m</t>
  </si>
  <si>
    <t>Předškolní vzdělávání</t>
  </si>
  <si>
    <t>a)</t>
  </si>
  <si>
    <t>a</t>
  </si>
  <si>
    <r>
      <t xml:space="preserve">dítě mateřské školy </t>
    </r>
    <r>
      <rPr>
        <b/>
        <sz val="10"/>
        <rFont val="Arial CE"/>
        <family val="2"/>
        <charset val="238"/>
      </rPr>
      <t>do 12</t>
    </r>
    <r>
      <rPr>
        <sz val="10"/>
        <rFont val="Arial CE"/>
        <family val="2"/>
        <charset val="238"/>
      </rPr>
      <t xml:space="preserve"> dětí včetně, jde-li o dítě ve třídě (škole) s celodenním provozem</t>
    </r>
  </si>
  <si>
    <t>b</t>
  </si>
  <si>
    <r>
      <t xml:space="preserve">dítě mateřské školy </t>
    </r>
    <r>
      <rPr>
        <b/>
        <sz val="10"/>
        <rFont val="Arial CE"/>
        <family val="2"/>
        <charset val="238"/>
      </rPr>
      <t xml:space="preserve">od 13 do 18 </t>
    </r>
    <r>
      <rPr>
        <sz val="10"/>
        <rFont val="Arial CE"/>
        <family val="2"/>
        <charset val="238"/>
      </rPr>
      <t>dětí včetně, jde-li o dítě ve třídě (škole) s celodenním provozem</t>
    </r>
  </si>
  <si>
    <r>
      <t>2,4962*x</t>
    </r>
    <r>
      <rPr>
        <b/>
        <vertAlign val="superscript"/>
        <sz val="9"/>
        <rFont val="Arial CE"/>
        <family val="2"/>
        <charset val="238"/>
      </rPr>
      <t>0,5</t>
    </r>
  </si>
  <si>
    <r>
      <t xml:space="preserve"> -0,0005*x</t>
    </r>
    <r>
      <rPr>
        <b/>
        <vertAlign val="superscript"/>
        <sz val="9"/>
        <rFont val="Arial CE"/>
        <charset val="238"/>
      </rPr>
      <t xml:space="preserve">2 </t>
    </r>
    <r>
      <rPr>
        <b/>
        <sz val="9"/>
        <rFont val="Arial CE"/>
        <charset val="238"/>
      </rPr>
      <t>+0,1103*x+35,00</t>
    </r>
  </si>
  <si>
    <t>příloha 1</t>
  </si>
  <si>
    <t>c</t>
  </si>
  <si>
    <r>
      <t xml:space="preserve">dítě mateřské školy </t>
    </r>
    <r>
      <rPr>
        <b/>
        <sz val="10"/>
        <rFont val="Arial CE"/>
        <family val="2"/>
        <charset val="238"/>
      </rPr>
      <t>od 19 do 24</t>
    </r>
    <r>
      <rPr>
        <sz val="10"/>
        <rFont val="Arial CE"/>
        <family val="2"/>
        <charset val="238"/>
      </rPr>
      <t xml:space="preserve"> dětí včetně, jde-li o dítě ve třídě (škole) s celodenním provozem</t>
    </r>
  </si>
  <si>
    <r>
      <t>3,89*x</t>
    </r>
    <r>
      <rPr>
        <b/>
        <vertAlign val="superscript"/>
        <sz val="9"/>
        <rFont val="Arial CE"/>
        <family val="2"/>
        <charset val="238"/>
      </rPr>
      <t>0,355</t>
    </r>
  </si>
  <si>
    <t xml:space="preserve"> -0,0005*x2 +0,1103*x+35,00</t>
  </si>
  <si>
    <t>d</t>
  </si>
  <si>
    <r>
      <t xml:space="preserve">dítě mateřské školy </t>
    </r>
    <r>
      <rPr>
        <b/>
        <sz val="10"/>
        <rFont val="Arial CE"/>
        <family val="2"/>
        <charset val="238"/>
      </rPr>
      <t>od 25 do 56</t>
    </r>
    <r>
      <rPr>
        <sz val="10"/>
        <rFont val="Arial CE"/>
        <family val="2"/>
        <charset val="238"/>
      </rPr>
      <t xml:space="preserve"> dětí včetně, jde-li o dítě ve třídě (škole) s celodenním provozem</t>
    </r>
  </si>
  <si>
    <t>Ln(x)+8,803</t>
  </si>
  <si>
    <t>e</t>
  </si>
  <si>
    <r>
      <t xml:space="preserve">dítě mateřské školy </t>
    </r>
    <r>
      <rPr>
        <b/>
        <sz val="10"/>
        <rFont val="Arial CE"/>
        <charset val="238"/>
      </rPr>
      <t>o</t>
    </r>
    <r>
      <rPr>
        <b/>
        <sz val="10"/>
        <rFont val="Arial CE"/>
        <family val="2"/>
        <charset val="238"/>
      </rPr>
      <t>d 57 do 106</t>
    </r>
    <r>
      <rPr>
        <sz val="10"/>
        <rFont val="Arial CE"/>
        <family val="2"/>
        <charset val="238"/>
      </rPr>
      <t xml:space="preserve"> dětí včetně, jde-li o dítě ve třídě (škole) s celodenním provozem</t>
    </r>
  </si>
  <si>
    <t>0,0015*x+12,74285</t>
  </si>
  <si>
    <t>f</t>
  </si>
  <si>
    <r>
      <t xml:space="preserve">mateřská škola </t>
    </r>
    <r>
      <rPr>
        <b/>
        <sz val="10"/>
        <rFont val="Arial CE"/>
        <family val="2"/>
        <charset val="238"/>
      </rPr>
      <t>od 107</t>
    </r>
    <r>
      <rPr>
        <sz val="10"/>
        <rFont val="Arial CE"/>
        <family val="2"/>
        <charset val="238"/>
      </rPr>
      <t xml:space="preserve"> dětí včetně, jde-li o dítě ve třídě (škole) s celodenním provozem</t>
    </r>
  </si>
  <si>
    <t>g</t>
  </si>
  <si>
    <r>
      <t xml:space="preserve">dítě mateřské školy </t>
    </r>
    <r>
      <rPr>
        <b/>
        <sz val="10"/>
        <rFont val="Arial CE"/>
        <family val="2"/>
        <charset val="238"/>
      </rPr>
      <t>do 12</t>
    </r>
    <r>
      <rPr>
        <sz val="10"/>
        <rFont val="Arial CE"/>
        <family val="2"/>
        <charset val="238"/>
      </rPr>
      <t xml:space="preserve"> dětí včetně, jde-li o dítě ve třídě (škole) s polodenním provozem</t>
    </r>
  </si>
  <si>
    <t>h</t>
  </si>
  <si>
    <r>
      <t xml:space="preserve">dítě mateřské školy </t>
    </r>
    <r>
      <rPr>
        <b/>
        <sz val="10"/>
        <rFont val="Arial CE"/>
        <family val="2"/>
        <charset val="238"/>
      </rPr>
      <t>od 13 do 18</t>
    </r>
    <r>
      <rPr>
        <sz val="10"/>
        <rFont val="Arial CE"/>
        <family val="2"/>
        <charset val="238"/>
      </rPr>
      <t xml:space="preserve"> dětí včetně, jde-li o dítě ve třídě (škole) s polodenním provozem</t>
    </r>
  </si>
  <si>
    <r>
      <t>2*(2,4962*x</t>
    </r>
    <r>
      <rPr>
        <b/>
        <vertAlign val="superscript"/>
        <sz val="9"/>
        <rFont val="Arial CE"/>
        <family val="2"/>
        <charset val="238"/>
      </rPr>
      <t>0,5</t>
    </r>
    <r>
      <rPr>
        <b/>
        <sz val="9"/>
        <rFont val="Arial CE"/>
        <charset val="238"/>
      </rPr>
      <t>)</t>
    </r>
  </si>
  <si>
    <r>
      <t>2*(-0,0005*x</t>
    </r>
    <r>
      <rPr>
        <b/>
        <vertAlign val="superscript"/>
        <sz val="9"/>
        <rFont val="Arial CE"/>
        <family val="2"/>
        <charset val="238"/>
      </rPr>
      <t>2</t>
    </r>
    <r>
      <rPr>
        <b/>
        <sz val="9"/>
        <rFont val="Arial CE"/>
        <family val="2"/>
        <charset val="238"/>
      </rPr>
      <t>+0,1103*x +31,00)</t>
    </r>
  </si>
  <si>
    <t>příloha 1a</t>
  </si>
  <si>
    <t>i</t>
  </si>
  <si>
    <r>
      <t xml:space="preserve">dítě mateřské školy </t>
    </r>
    <r>
      <rPr>
        <b/>
        <sz val="10"/>
        <rFont val="Arial CE"/>
        <family val="2"/>
        <charset val="238"/>
      </rPr>
      <t>od 19 do 24</t>
    </r>
    <r>
      <rPr>
        <sz val="10"/>
        <rFont val="Arial CE"/>
        <family val="2"/>
        <charset val="238"/>
      </rPr>
      <t xml:space="preserve"> dětí včetně, jde-li o dítě ve třídě (škole) s polodenním provozem</t>
    </r>
  </si>
  <si>
    <r>
      <t>2*(3,89*x</t>
    </r>
    <r>
      <rPr>
        <b/>
        <vertAlign val="superscript"/>
        <sz val="9"/>
        <rFont val="Arial CE"/>
        <family val="2"/>
        <charset val="238"/>
      </rPr>
      <t>0,355</t>
    </r>
    <r>
      <rPr>
        <b/>
        <sz val="9"/>
        <rFont val="Arial CE"/>
        <family val="2"/>
        <charset val="238"/>
      </rPr>
      <t>)</t>
    </r>
  </si>
  <si>
    <t>j</t>
  </si>
  <si>
    <r>
      <t xml:space="preserve">dítě mateřské školy </t>
    </r>
    <r>
      <rPr>
        <b/>
        <sz val="10"/>
        <rFont val="Arial CE"/>
        <family val="2"/>
        <charset val="238"/>
      </rPr>
      <t>od 25 do 56</t>
    </r>
    <r>
      <rPr>
        <sz val="10"/>
        <rFont val="Arial CE"/>
        <family val="2"/>
        <charset val="238"/>
      </rPr>
      <t xml:space="preserve"> dětí včetně, jde-li o dítě ve třídě (škole) s polodenním provozem</t>
    </r>
  </si>
  <si>
    <t>2*(Ln(x)+8,803)</t>
  </si>
  <si>
    <t>k</t>
  </si>
  <si>
    <r>
      <t xml:space="preserve">dítě mateřské školy </t>
    </r>
    <r>
      <rPr>
        <b/>
        <sz val="10"/>
        <rFont val="Arial CE"/>
        <family val="2"/>
        <charset val="238"/>
      </rPr>
      <t>od 57 do 106</t>
    </r>
    <r>
      <rPr>
        <sz val="10"/>
        <rFont val="Arial CE"/>
        <family val="2"/>
        <charset val="238"/>
      </rPr>
      <t xml:space="preserve"> dětí včetně, jde-li o dítě ve třídě (škole) s polodenním provozem</t>
    </r>
  </si>
  <si>
    <t>2*(0,0015*x+12,74285)</t>
  </si>
  <si>
    <t>l</t>
  </si>
  <si>
    <r>
      <t xml:space="preserve">dítě mateřské školy </t>
    </r>
    <r>
      <rPr>
        <b/>
        <sz val="10"/>
        <rFont val="Arial CE"/>
        <family val="2"/>
        <charset val="238"/>
      </rPr>
      <t>od 107</t>
    </r>
    <r>
      <rPr>
        <sz val="10"/>
        <rFont val="Arial CE"/>
        <family val="2"/>
        <charset val="238"/>
      </rPr>
      <t xml:space="preserve"> dětí včetně, jde-li o dítě ve třídě (škole) s polodenním provozem</t>
    </r>
  </si>
  <si>
    <t>b)</t>
  </si>
  <si>
    <r>
      <t xml:space="preserve">dítě mateřské školy </t>
    </r>
    <r>
      <rPr>
        <b/>
        <sz val="10"/>
        <rFont val="Arial CE"/>
        <family val="2"/>
        <charset val="238"/>
      </rPr>
      <t>do 12</t>
    </r>
    <r>
      <rPr>
        <sz val="10"/>
        <rFont val="Arial CE"/>
        <family val="2"/>
        <charset val="238"/>
      </rPr>
      <t xml:space="preserve"> dětí včetně, jde-li o dítě s omezenou délkou docházky (zák.117/1995 Sb.,ve znění pozdějších předpisů)</t>
    </r>
  </si>
  <si>
    <t>n</t>
  </si>
  <si>
    <r>
      <t xml:space="preserve">dítě mateřské školy </t>
    </r>
    <r>
      <rPr>
        <b/>
        <sz val="10"/>
        <rFont val="Arial CE"/>
        <family val="2"/>
        <charset val="238"/>
      </rPr>
      <t>od 13 do 18</t>
    </r>
    <r>
      <rPr>
        <sz val="10"/>
        <rFont val="Arial CE"/>
        <family val="2"/>
        <charset val="238"/>
      </rPr>
      <t xml:space="preserve"> dětí včetně, jde-li o dítě s omezenou délkou docházky (zák.117/1995 Sb.,ve znění pozdějších předpisů)</t>
    </r>
  </si>
  <si>
    <r>
      <t>2,5*(2,4962*x</t>
    </r>
    <r>
      <rPr>
        <b/>
        <vertAlign val="superscript"/>
        <sz val="9"/>
        <rFont val="Arial CE"/>
        <family val="2"/>
        <charset val="238"/>
      </rPr>
      <t>0,5</t>
    </r>
    <r>
      <rPr>
        <b/>
        <sz val="9"/>
        <rFont val="Arial CE"/>
        <charset val="238"/>
      </rPr>
      <t>)</t>
    </r>
  </si>
  <si>
    <t>příloha 1b</t>
  </si>
  <si>
    <t>o</t>
  </si>
  <si>
    <r>
      <t>dítě mateřské školy</t>
    </r>
    <r>
      <rPr>
        <b/>
        <sz val="10"/>
        <rFont val="Arial CE"/>
        <family val="2"/>
        <charset val="238"/>
      </rPr>
      <t xml:space="preserve"> od 19 do 24</t>
    </r>
    <r>
      <rPr>
        <sz val="10"/>
        <rFont val="Arial CE"/>
        <family val="2"/>
        <charset val="238"/>
      </rPr>
      <t xml:space="preserve"> dětí včetně, jde-li o dítě s omezenou délkou docházky (zák.117/1995 Sb.,ve znění pozdějších předpisů)</t>
    </r>
  </si>
  <si>
    <r>
      <t>2,5*(3,89*x</t>
    </r>
    <r>
      <rPr>
        <b/>
        <vertAlign val="superscript"/>
        <sz val="9"/>
        <rFont val="Arial CE"/>
        <family val="2"/>
        <charset val="238"/>
      </rPr>
      <t>0,355</t>
    </r>
    <r>
      <rPr>
        <b/>
        <sz val="9"/>
        <rFont val="Arial CE"/>
        <family val="2"/>
        <charset val="238"/>
      </rPr>
      <t>)</t>
    </r>
  </si>
  <si>
    <t>p</t>
  </si>
  <si>
    <r>
      <t>dítě mateřské školy</t>
    </r>
    <r>
      <rPr>
        <b/>
        <sz val="10"/>
        <rFont val="Arial CE"/>
        <family val="2"/>
        <charset val="238"/>
      </rPr>
      <t xml:space="preserve"> od 25 do 56</t>
    </r>
    <r>
      <rPr>
        <sz val="10"/>
        <rFont val="Arial CE"/>
        <family val="2"/>
        <charset val="238"/>
      </rPr>
      <t xml:space="preserve"> dětí včetně, jde-li o dítě s omezenou délkou docházky (zák.117/1995 Sb.,ve znění pozdějších předpisů)</t>
    </r>
  </si>
  <si>
    <t>2,5*(Ln(x)+8,803)</t>
  </si>
  <si>
    <t>q</t>
  </si>
  <si>
    <r>
      <t xml:space="preserve">mateřská škola </t>
    </r>
    <r>
      <rPr>
        <b/>
        <sz val="10"/>
        <rFont val="Arial CE"/>
        <family val="2"/>
        <charset val="238"/>
      </rPr>
      <t>od 57 do 106</t>
    </r>
    <r>
      <rPr>
        <sz val="10"/>
        <rFont val="Arial CE"/>
        <family val="2"/>
        <charset val="238"/>
      </rPr>
      <t xml:space="preserve"> dětí včetně, jde-li o dítě s omezenou délkou docházky (zák.117/1995 Sb.,ve znění pozdějších předpisů)</t>
    </r>
  </si>
  <si>
    <t>2,5*(0,0015*x+12,74285)</t>
  </si>
  <si>
    <t>r</t>
  </si>
  <si>
    <r>
      <t xml:space="preserve">dítě mateřské školy </t>
    </r>
    <r>
      <rPr>
        <b/>
        <sz val="10"/>
        <rFont val="Arial CE"/>
        <family val="2"/>
        <charset val="238"/>
      </rPr>
      <t xml:space="preserve">od 107 </t>
    </r>
    <r>
      <rPr>
        <sz val="10"/>
        <rFont val="Arial CE"/>
        <family val="2"/>
        <charset val="238"/>
      </rPr>
      <t>dětí včetně, jde-li o dítě s omezenou délkou docházky (zák.117/1995 Sb.,ve znění pozdějších předpisů)</t>
    </r>
  </si>
  <si>
    <t>z</t>
  </si>
  <si>
    <t>Základní vzdělávání</t>
  </si>
  <si>
    <t>d)</t>
  </si>
  <si>
    <r>
      <t xml:space="preserve">žák základní školy, </t>
    </r>
    <r>
      <rPr>
        <b/>
        <sz val="10"/>
        <rFont val="Arial"/>
        <family val="2"/>
      </rPr>
      <t>do 9</t>
    </r>
    <r>
      <rPr>
        <sz val="10"/>
        <rFont val="Arial"/>
        <family val="2"/>
        <charset val="238"/>
      </rPr>
      <t xml:space="preserve"> žáků včetně, tvořené pouze třídami prvního stupně</t>
    </r>
  </si>
  <si>
    <r>
      <t xml:space="preserve">žák základní školy, </t>
    </r>
    <r>
      <rPr>
        <b/>
        <sz val="10"/>
        <rFont val="Arial"/>
        <family val="2"/>
      </rPr>
      <t>od 10 do 15</t>
    </r>
    <r>
      <rPr>
        <sz val="10"/>
        <rFont val="Arial"/>
        <family val="2"/>
        <charset val="238"/>
      </rPr>
      <t xml:space="preserve"> žáků včetně, tvořené pouze třídami prvního stupně</t>
    </r>
  </si>
  <si>
    <t>4,7*Ln(x)-3,5</t>
  </si>
  <si>
    <r>
      <t>0,94*(-0,00285*x</t>
    </r>
    <r>
      <rPr>
        <b/>
        <vertAlign val="superscript"/>
        <sz val="9"/>
        <rFont val="Arial CE"/>
        <family val="2"/>
        <charset val="238"/>
      </rPr>
      <t xml:space="preserve">2 </t>
    </r>
    <r>
      <rPr>
        <b/>
        <sz val="9"/>
        <rFont val="Arial CE"/>
        <family val="2"/>
        <charset val="238"/>
      </rPr>
      <t>+0,62285*x+17,497)</t>
    </r>
  </si>
  <si>
    <t>příloha 2</t>
  </si>
  <si>
    <r>
      <t xml:space="preserve">žák základní školy, </t>
    </r>
    <r>
      <rPr>
        <b/>
        <sz val="10"/>
        <rFont val="Arial"/>
        <family val="2"/>
      </rPr>
      <t>od 16 do 21</t>
    </r>
    <r>
      <rPr>
        <sz val="10"/>
        <rFont val="Arial"/>
        <family val="2"/>
        <charset val="238"/>
      </rPr>
      <t xml:space="preserve"> žáků včetně, tvořené pouze třídami prvního stupně</t>
    </r>
  </si>
  <si>
    <t>3,91*Ln(x*0,51)+1,3</t>
  </si>
  <si>
    <r>
      <t>0,94*(-0,00285*x</t>
    </r>
    <r>
      <rPr>
        <b/>
        <vertAlign val="superscript"/>
        <sz val="9"/>
        <rFont val="Arial CE"/>
        <charset val="238"/>
      </rPr>
      <t>2</t>
    </r>
    <r>
      <rPr>
        <b/>
        <sz val="9"/>
        <rFont val="Arial CE"/>
        <family val="2"/>
        <charset val="238"/>
      </rPr>
      <t xml:space="preserve"> +0,62285*x+17,497)</t>
    </r>
  </si>
  <si>
    <r>
      <t>žák základní školy, o</t>
    </r>
    <r>
      <rPr>
        <b/>
        <sz val="10"/>
        <rFont val="Arial"/>
        <family val="2"/>
      </rPr>
      <t>d 22 do 44</t>
    </r>
    <r>
      <rPr>
        <sz val="10"/>
        <rFont val="Arial"/>
        <family val="2"/>
        <charset val="238"/>
      </rPr>
      <t xml:space="preserve"> žáků včetně, tvořené pouze třídami prvního stupně</t>
    </r>
  </si>
  <si>
    <t>2,98*Ln(x*0,86)+2</t>
  </si>
  <si>
    <r>
      <t xml:space="preserve">žák základní školy, </t>
    </r>
    <r>
      <rPr>
        <b/>
        <sz val="10"/>
        <rFont val="Arial"/>
        <family val="2"/>
      </rPr>
      <t>od 45 do 99</t>
    </r>
    <r>
      <rPr>
        <sz val="10"/>
        <rFont val="Arial"/>
        <family val="2"/>
        <charset val="238"/>
      </rPr>
      <t xml:space="preserve"> žáků včetně, tvořené pouze třídami prvního stupně</t>
    </r>
  </si>
  <si>
    <t>13,64+0,04*x-2,5</t>
  </si>
  <si>
    <r>
      <t xml:space="preserve">žák základní školy, </t>
    </r>
    <r>
      <rPr>
        <b/>
        <sz val="10"/>
        <rFont val="Arial"/>
        <family val="2"/>
      </rPr>
      <t>od 100</t>
    </r>
    <r>
      <rPr>
        <sz val="10"/>
        <rFont val="Arial"/>
        <family val="2"/>
        <charset val="238"/>
      </rPr>
      <t xml:space="preserve"> žáků, tvořené pouze třídami prvního stupně</t>
    </r>
  </si>
  <si>
    <t>e)</t>
  </si>
  <si>
    <r>
      <t xml:space="preserve">žák 1.stupně základní školy </t>
    </r>
    <r>
      <rPr>
        <b/>
        <sz val="10"/>
        <rFont val="Arial"/>
        <family val="2"/>
      </rPr>
      <t>do 88</t>
    </r>
    <r>
      <rPr>
        <sz val="10"/>
        <rFont val="Arial"/>
        <family val="2"/>
        <charset val="238"/>
      </rPr>
      <t xml:space="preserve"> žáků včetně, tvořené oběma stupni</t>
    </r>
  </si>
  <si>
    <r>
      <t xml:space="preserve">žák 1.stupně základní školy s </t>
    </r>
    <r>
      <rPr>
        <b/>
        <sz val="10"/>
        <rFont val="Arial"/>
        <family val="2"/>
      </rPr>
      <t>89 až 149</t>
    </r>
    <r>
      <rPr>
        <sz val="10"/>
        <rFont val="Arial"/>
        <family val="2"/>
        <charset val="238"/>
      </rPr>
      <t xml:space="preserve"> žáky včetně, tvořené oběma stupni</t>
    </r>
  </si>
  <si>
    <r>
      <t>-0,00000622*x</t>
    </r>
    <r>
      <rPr>
        <b/>
        <vertAlign val="superscript"/>
        <sz val="9"/>
        <rFont val="Arial CE"/>
        <charset val="238"/>
      </rPr>
      <t>3</t>
    </r>
    <r>
      <rPr>
        <b/>
        <sz val="9"/>
        <rFont val="Arial CE"/>
        <family val="2"/>
        <charset val="238"/>
      </rPr>
      <t>+ 0,0009011*x</t>
    </r>
    <r>
      <rPr>
        <b/>
        <vertAlign val="superscript"/>
        <sz val="9"/>
        <rFont val="Arial CE"/>
        <charset val="238"/>
      </rPr>
      <t>2</t>
    </r>
    <r>
      <rPr>
        <b/>
        <sz val="9"/>
        <rFont val="Arial CE"/>
        <family val="2"/>
        <charset val="238"/>
      </rPr>
      <t>+0,108211*x+2,2</t>
    </r>
  </si>
  <si>
    <t>příloha 2a</t>
  </si>
  <si>
    <r>
      <t xml:space="preserve">žák 1.stupně základní školy s </t>
    </r>
    <r>
      <rPr>
        <b/>
        <sz val="10"/>
        <rFont val="Arial"/>
        <family val="2"/>
      </rPr>
      <t>150 až 230</t>
    </r>
    <r>
      <rPr>
        <sz val="10"/>
        <rFont val="Arial"/>
        <family val="2"/>
        <charset val="238"/>
      </rPr>
      <t xml:space="preserve"> žáky včetně, tvořené oběma stupni</t>
    </r>
  </si>
  <si>
    <t>0,022*x+14,445</t>
  </si>
  <si>
    <r>
      <t xml:space="preserve">žák 1.stupně základní školy s </t>
    </r>
    <r>
      <rPr>
        <b/>
        <sz val="10"/>
        <rFont val="Arial"/>
        <family val="2"/>
      </rPr>
      <t>231 až 320</t>
    </r>
    <r>
      <rPr>
        <sz val="10"/>
        <rFont val="Arial"/>
        <family val="2"/>
        <charset val="238"/>
      </rPr>
      <t xml:space="preserve"> žáky včetně, tvořené oběma stupni</t>
    </r>
  </si>
  <si>
    <t>0,0045*x+18,455</t>
  </si>
  <si>
    <r>
      <t xml:space="preserve">žák 1.stupně základní školy s </t>
    </r>
    <r>
      <rPr>
        <b/>
        <sz val="10"/>
        <rFont val="Arial"/>
        <family val="2"/>
      </rPr>
      <t>321 až 399</t>
    </r>
    <r>
      <rPr>
        <sz val="10"/>
        <rFont val="Arial"/>
        <family val="2"/>
        <charset val="238"/>
      </rPr>
      <t xml:space="preserve"> žáky včetně, tvořené oběma stupni</t>
    </r>
  </si>
  <si>
    <t>0,007*x+17,63</t>
  </si>
  <si>
    <r>
      <t xml:space="preserve">žák 1.stupně základní školy s </t>
    </r>
    <r>
      <rPr>
        <b/>
        <sz val="10"/>
        <rFont val="Arial"/>
        <family val="2"/>
      </rPr>
      <t xml:space="preserve">400 a více </t>
    </r>
    <r>
      <rPr>
        <sz val="10"/>
        <rFont val="Arial"/>
        <family val="2"/>
        <charset val="238"/>
      </rPr>
      <t>žáky,</t>
    </r>
    <r>
      <rPr>
        <sz val="10"/>
        <rFont val="Arial"/>
        <family val="2"/>
        <charset val="238"/>
      </rPr>
      <t xml:space="preserve"> tvořené oběma stupni</t>
    </r>
  </si>
  <si>
    <t>f)</t>
  </si>
  <si>
    <r>
      <t xml:space="preserve">žák 2.stupně základní školy do </t>
    </r>
    <r>
      <rPr>
        <b/>
        <sz val="10"/>
        <rFont val="Arial"/>
        <family val="2"/>
        <charset val="238"/>
      </rPr>
      <t>69</t>
    </r>
    <r>
      <rPr>
        <sz val="10"/>
        <rFont val="Arial"/>
        <family val="2"/>
        <charset val="238"/>
      </rPr>
      <t xml:space="preserve"> žáků včetně, tvořené oběma stupni</t>
    </r>
  </si>
  <si>
    <r>
      <t>žák 2.stupně základní školy s</t>
    </r>
    <r>
      <rPr>
        <b/>
        <sz val="10"/>
        <rFont val="Arial"/>
        <family val="2"/>
        <charset val="238"/>
      </rPr>
      <t xml:space="preserve"> 70 </t>
    </r>
    <r>
      <rPr>
        <b/>
        <sz val="10"/>
        <rFont val="Arial"/>
        <family val="2"/>
      </rPr>
      <t>až 115</t>
    </r>
    <r>
      <rPr>
        <sz val="10"/>
        <rFont val="Arial"/>
        <family val="2"/>
        <charset val="238"/>
      </rPr>
      <t xml:space="preserve"> žáků včetně, tvořené oběma stupni</t>
    </r>
  </si>
  <si>
    <r>
      <t xml:space="preserve"> -0,000009*x</t>
    </r>
    <r>
      <rPr>
        <b/>
        <vertAlign val="superscript"/>
        <sz val="9"/>
        <rFont val="Arial CE"/>
        <charset val="238"/>
      </rPr>
      <t>3</t>
    </r>
    <r>
      <rPr>
        <b/>
        <sz val="9"/>
        <rFont val="Arial CE"/>
        <family val="2"/>
        <charset val="238"/>
      </rPr>
      <t>+ 0,0009*x</t>
    </r>
    <r>
      <rPr>
        <b/>
        <vertAlign val="superscript"/>
        <sz val="9"/>
        <rFont val="Arial CE"/>
        <charset val="238"/>
      </rPr>
      <t>2</t>
    </r>
    <r>
      <rPr>
        <b/>
        <sz val="9"/>
        <rFont val="Arial CE"/>
        <family val="2"/>
        <charset val="238"/>
      </rPr>
      <t>+0,118*x +0,15</t>
    </r>
  </si>
  <si>
    <t>příloha 2b</t>
  </si>
  <si>
    <r>
      <t xml:space="preserve">žák 2.stupně základní školy s </t>
    </r>
    <r>
      <rPr>
        <b/>
        <sz val="10"/>
        <rFont val="Arial"/>
        <family val="2"/>
      </rPr>
      <t>116 až 160</t>
    </r>
    <r>
      <rPr>
        <sz val="10"/>
        <rFont val="Arial"/>
        <family val="2"/>
        <charset val="238"/>
      </rPr>
      <t xml:space="preserve"> žáky včetně, tvořené oběma stupni</t>
    </r>
  </si>
  <si>
    <t>0,0094*x+11,0</t>
  </si>
  <si>
    <r>
      <t xml:space="preserve">žák 2.stupně základní školy s </t>
    </r>
    <r>
      <rPr>
        <b/>
        <sz val="10"/>
        <rFont val="Arial"/>
        <family val="2"/>
      </rPr>
      <t xml:space="preserve">161 až 210 </t>
    </r>
    <r>
      <rPr>
        <sz val="10"/>
        <rFont val="Arial"/>
        <family val="2"/>
        <charset val="238"/>
      </rPr>
      <t>žáky včetně, tvořené oběma stupni</t>
    </r>
  </si>
  <si>
    <t>0,01*x+11,07</t>
  </si>
  <si>
    <r>
      <t xml:space="preserve">žák 2.stupně základní školy s </t>
    </r>
    <r>
      <rPr>
        <b/>
        <sz val="10"/>
        <rFont val="Arial"/>
        <family val="2"/>
      </rPr>
      <t>211 až 320</t>
    </r>
    <r>
      <rPr>
        <sz val="10"/>
        <rFont val="Arial"/>
        <family val="2"/>
        <charset val="238"/>
      </rPr>
      <t xml:space="preserve"> žáky včetně, tvořené oběma stupni</t>
    </r>
  </si>
  <si>
    <t>0,0095*x+11,18</t>
  </si>
  <si>
    <r>
      <t xml:space="preserve">žák 2.stupně základní školy s </t>
    </r>
    <r>
      <rPr>
        <b/>
        <sz val="10"/>
        <rFont val="Arial"/>
        <family val="2"/>
      </rPr>
      <t>321 a více</t>
    </r>
    <r>
      <rPr>
        <sz val="10"/>
        <rFont val="Arial"/>
        <family val="2"/>
        <charset val="238"/>
      </rPr>
      <t xml:space="preserve"> žáky, tvořené oběma stupni</t>
    </r>
  </si>
  <si>
    <t>e,f)</t>
  </si>
  <si>
    <r>
      <t xml:space="preserve">žák základní školy, tvořené oběma stupni </t>
    </r>
    <r>
      <rPr>
        <b/>
        <sz val="10"/>
        <rFont val="Arial"/>
        <family val="2"/>
      </rPr>
      <t>do 152</t>
    </r>
    <r>
      <rPr>
        <sz val="10"/>
        <rFont val="Arial"/>
        <family val="2"/>
        <charset val="238"/>
      </rPr>
      <t xml:space="preserve"> žáků, </t>
    </r>
    <r>
      <rPr>
        <b/>
        <sz val="10"/>
        <rFont val="Arial"/>
        <family val="2"/>
        <charset val="238"/>
      </rPr>
      <t xml:space="preserve">neped.zam. </t>
    </r>
  </si>
  <si>
    <t>y</t>
  </si>
  <si>
    <r>
      <t xml:space="preserve">žák základní školy, tvořené oběma stupni </t>
    </r>
    <r>
      <rPr>
        <b/>
        <sz val="10"/>
        <rFont val="Arial"/>
        <family val="2"/>
      </rPr>
      <t>od 153 do 753</t>
    </r>
    <r>
      <rPr>
        <sz val="10"/>
        <rFont val="Arial"/>
        <family val="2"/>
        <charset val="238"/>
      </rPr>
      <t xml:space="preserve"> žáků, </t>
    </r>
    <r>
      <rPr>
        <b/>
        <sz val="10"/>
        <rFont val="Arial"/>
        <family val="2"/>
        <charset val="238"/>
      </rPr>
      <t xml:space="preserve">neped.zam. </t>
    </r>
  </si>
  <si>
    <r>
      <t>0,928*(-0,0000491*x</t>
    </r>
    <r>
      <rPr>
        <b/>
        <vertAlign val="superscript"/>
        <sz val="9"/>
        <rFont val="Arial CE"/>
        <family val="2"/>
        <charset val="238"/>
      </rPr>
      <t xml:space="preserve">2 </t>
    </r>
    <r>
      <rPr>
        <b/>
        <sz val="9"/>
        <rFont val="Arial CE"/>
        <family val="2"/>
        <charset val="238"/>
      </rPr>
      <t>+0,0818939*x+34,00)</t>
    </r>
  </si>
  <si>
    <t>příloha 2c</t>
  </si>
  <si>
    <r>
      <t xml:space="preserve">žák základní školy, tvořené oběma stupni </t>
    </r>
    <r>
      <rPr>
        <b/>
        <sz val="10"/>
        <rFont val="Arial"/>
        <family val="2"/>
      </rPr>
      <t>od 754</t>
    </r>
    <r>
      <rPr>
        <sz val="10"/>
        <rFont val="Arial"/>
        <family val="2"/>
        <charset val="238"/>
      </rPr>
      <t xml:space="preserve"> žáků, </t>
    </r>
    <r>
      <rPr>
        <b/>
        <sz val="10"/>
        <rFont val="Arial"/>
        <family val="2"/>
        <charset val="238"/>
      </rPr>
      <t xml:space="preserve">neped.zam. </t>
    </r>
  </si>
  <si>
    <t>g)</t>
  </si>
  <si>
    <t>t</t>
  </si>
  <si>
    <r>
      <t xml:space="preserve">žák v </t>
    </r>
    <r>
      <rPr>
        <b/>
        <sz val="10"/>
        <rFont val="Arial"/>
        <family val="2"/>
      </rPr>
      <t>základní škole speciální</t>
    </r>
  </si>
  <si>
    <t>j)</t>
  </si>
  <si>
    <t>u</t>
  </si>
  <si>
    <r>
      <t xml:space="preserve">žák </t>
    </r>
    <r>
      <rPr>
        <b/>
        <sz val="10"/>
        <rFont val="Arial"/>
        <family val="2"/>
      </rPr>
      <t>kursu</t>
    </r>
    <r>
      <rPr>
        <sz val="10"/>
        <rFont val="Arial"/>
        <family val="2"/>
        <charset val="238"/>
      </rPr>
      <t xml:space="preserve"> pro získání základního vzdělání, žák kursu pro získání základů vzdělání</t>
    </r>
  </si>
  <si>
    <t>r)</t>
  </si>
  <si>
    <t>v</t>
  </si>
  <si>
    <r>
      <t xml:space="preserve">dítě v </t>
    </r>
    <r>
      <rPr>
        <b/>
        <sz val="10"/>
        <rFont val="Arial"/>
        <family val="2"/>
      </rPr>
      <t xml:space="preserve">přípravném stupni </t>
    </r>
    <r>
      <rPr>
        <sz val="10"/>
        <rFont val="Arial"/>
        <family val="2"/>
        <charset val="238"/>
      </rPr>
      <t>ZŠ speciální</t>
    </r>
  </si>
  <si>
    <t>h)</t>
  </si>
  <si>
    <t>w</t>
  </si>
  <si>
    <r>
      <t xml:space="preserve">dítě v </t>
    </r>
    <r>
      <rPr>
        <b/>
        <sz val="10"/>
        <rFont val="Arial"/>
        <family val="2"/>
        <charset val="238"/>
      </rPr>
      <t>přípravné třídě ZŠ</t>
    </r>
    <r>
      <rPr>
        <sz val="10"/>
        <rFont val="Arial"/>
        <family val="2"/>
        <charset val="238"/>
      </rPr>
      <t xml:space="preserve"> pro děti v posledním roce před zahájením povinné školní docházky</t>
    </r>
  </si>
  <si>
    <t>Základní umělecké školy</t>
  </si>
  <si>
    <t>k)</t>
  </si>
  <si>
    <t>žák základní umělecké školy v hudebním oboru s individuální výukou</t>
  </si>
  <si>
    <t>žák základní umělecké školy v hudebním oboru s kolektivní výukou</t>
  </si>
  <si>
    <t xml:space="preserve">žák základní umělecké školy ve výtvarném oboru </t>
  </si>
  <si>
    <t>žák základní umělecké školy v tanečním oboru</t>
  </si>
  <si>
    <t>žák základní umělecké školy v literárně dramatickém oboru</t>
  </si>
  <si>
    <t>q)</t>
  </si>
  <si>
    <r>
      <t xml:space="preserve">Školní družina - </t>
    </r>
    <r>
      <rPr>
        <sz val="10"/>
        <rFont val="Arial CE"/>
        <family val="2"/>
        <charset val="238"/>
      </rPr>
      <t>žák ve školní družině</t>
    </r>
  </si>
  <si>
    <t>1,12233*Ln(x)+26,078</t>
  </si>
  <si>
    <t>příloha3</t>
  </si>
  <si>
    <t>příloha 3</t>
  </si>
  <si>
    <t>p)</t>
  </si>
  <si>
    <r>
      <t>Školní klub -</t>
    </r>
    <r>
      <rPr>
        <sz val="10"/>
        <rFont val="Arial CE"/>
        <family val="2"/>
        <charset val="238"/>
      </rPr>
      <t xml:space="preserve"> žák ve školním klubu</t>
    </r>
  </si>
  <si>
    <t>o)</t>
  </si>
  <si>
    <r>
      <t xml:space="preserve">Středisko pro volný čas dětí a mládeže (SVČ) - </t>
    </r>
    <r>
      <rPr>
        <sz val="10"/>
        <rFont val="Arial CE"/>
        <family val="2"/>
        <charset val="238"/>
      </rPr>
      <t>žák, student ve SVČ</t>
    </r>
  </si>
  <si>
    <t>s)</t>
  </si>
  <si>
    <t>Školní stravování</t>
  </si>
  <si>
    <t>s),  2)</t>
  </si>
  <si>
    <r>
      <t xml:space="preserve">stravovaný podle § 1 písm.s), odst. 2.) - </t>
    </r>
    <r>
      <rPr>
        <b/>
        <sz val="10"/>
        <rFont val="Arial"/>
        <family val="2"/>
      </rPr>
      <t>do 12</t>
    </r>
    <r>
      <rPr>
        <sz val="10"/>
        <rFont val="Arial"/>
        <family val="2"/>
        <charset val="238"/>
      </rPr>
      <t xml:space="preserve"> stravovaných včetně (MŠ - oběd+doplňkové jídlo)</t>
    </r>
  </si>
  <si>
    <r>
      <t>stravovaný podle § 1 písm.s), odst.2.) -</t>
    </r>
    <r>
      <rPr>
        <b/>
        <sz val="10"/>
        <rFont val="Arial"/>
        <family val="2"/>
      </rPr>
      <t xml:space="preserve"> od 13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do 160</t>
    </r>
    <r>
      <rPr>
        <sz val="10"/>
        <rFont val="Arial"/>
        <family val="2"/>
        <charset val="238"/>
      </rPr>
      <t xml:space="preserve"> stravovaných (MŠ - oběd+doplňkové jídlo)</t>
    </r>
  </si>
  <si>
    <r>
      <t xml:space="preserve">  -0,0009*x</t>
    </r>
    <r>
      <rPr>
        <b/>
        <vertAlign val="superscript"/>
        <sz val="9"/>
        <rFont val="Arial CE"/>
        <family val="2"/>
        <charset val="238"/>
      </rPr>
      <t xml:space="preserve">2 </t>
    </r>
    <r>
      <rPr>
        <b/>
        <sz val="9"/>
        <rFont val="Arial CE"/>
        <family val="2"/>
        <charset val="238"/>
      </rPr>
      <t>+0,2862*x+19</t>
    </r>
  </si>
  <si>
    <t>příloha 4</t>
  </si>
  <si>
    <r>
      <t>stravovaný podle § 1 písm.s), odst.2.) -</t>
    </r>
    <r>
      <rPr>
        <b/>
        <sz val="10"/>
        <rFont val="Arial"/>
        <family val="2"/>
      </rPr>
      <t xml:space="preserve"> od 161</t>
    </r>
    <r>
      <rPr>
        <sz val="10"/>
        <rFont val="Arial"/>
        <family val="2"/>
        <charset val="238"/>
      </rPr>
      <t xml:space="preserve"> stravovaných (MŠ - oběd+doplňkové jídlo)</t>
    </r>
  </si>
  <si>
    <t>s),  1)</t>
  </si>
  <si>
    <r>
      <t xml:space="preserve">stravovaný podle § 1 písm.s), odst.1.) </t>
    </r>
    <r>
      <rPr>
        <b/>
        <sz val="10"/>
        <rFont val="Arial"/>
        <family val="2"/>
      </rPr>
      <t xml:space="preserve">do 29 </t>
    </r>
    <r>
      <rPr>
        <sz val="10"/>
        <rFont val="Arial"/>
        <family val="2"/>
        <charset val="238"/>
      </rPr>
      <t>stravovaných včetně - výkony po korekci (ZŠ,SŠ - oběd)</t>
    </r>
  </si>
  <si>
    <t xml:space="preserve">0,89 Korekce výkonů dle odst.9) §4 vyhlášky </t>
  </si>
  <si>
    <r>
      <t xml:space="preserve">stravovaný podle § 1 písm.s), odst. 1.) </t>
    </r>
    <r>
      <rPr>
        <b/>
        <sz val="10"/>
        <rFont val="Arial"/>
        <family val="2"/>
      </rPr>
      <t>od 30</t>
    </r>
    <r>
      <rPr>
        <sz val="10"/>
        <rFont val="Arial"/>
        <family val="2"/>
        <charset val="238"/>
      </rPr>
      <t xml:space="preserve"> stravovaných  -výkony po korekci (ZŠ,SŠ - oběd)</t>
    </r>
  </si>
  <si>
    <t>10,899*Ln(x)+x/150-3</t>
  </si>
  <si>
    <t>příloha 4a</t>
  </si>
  <si>
    <t>s),  3)</t>
  </si>
  <si>
    <r>
      <t xml:space="preserve">stravovaný podle § 1 písm.s), odst. 3.) </t>
    </r>
    <r>
      <rPr>
        <b/>
        <sz val="10"/>
        <rFont val="Arial"/>
        <family val="2"/>
      </rPr>
      <t>do 29</t>
    </r>
    <r>
      <rPr>
        <sz val="10"/>
        <rFont val="Arial"/>
        <family val="2"/>
        <charset val="238"/>
      </rPr>
      <t xml:space="preserve"> stravovaných včetně-výkony po korekci (oběd+večeře)</t>
    </r>
  </si>
  <si>
    <r>
      <t xml:space="preserve">stravovaný podle § 1 písm.s), odst. 3.) </t>
    </r>
    <r>
      <rPr>
        <b/>
        <sz val="10"/>
        <rFont val="Arial"/>
        <family val="2"/>
      </rPr>
      <t>od 30</t>
    </r>
    <r>
      <rPr>
        <sz val="10"/>
        <rFont val="Arial"/>
        <family val="2"/>
        <charset val="238"/>
      </rPr>
      <t xml:space="preserve"> stravovaných-výkony po korekci (oběd+večeře)</t>
    </r>
  </si>
  <si>
    <t>(10,899*Ln(x) +x/200)*0,5-1,5</t>
  </si>
  <si>
    <t>příloha 4b</t>
  </si>
  <si>
    <t>s),  4)</t>
  </si>
  <si>
    <r>
      <t xml:space="preserve">stravovaný podle § 1 písm.s), odst.4) </t>
    </r>
    <r>
      <rPr>
        <b/>
        <sz val="10"/>
        <rFont val="Arial"/>
        <family val="2"/>
      </rPr>
      <t>do 29</t>
    </r>
    <r>
      <rPr>
        <sz val="10"/>
        <rFont val="Arial"/>
        <family val="2"/>
        <charset val="238"/>
      </rPr>
      <t xml:space="preserve"> stravovaných včetně-výkony po korekci (strav. služby kromě oběda)</t>
    </r>
  </si>
  <si>
    <r>
      <t xml:space="preserve">stravovaný podle § 1 písm.s), odst.4) </t>
    </r>
    <r>
      <rPr>
        <b/>
        <sz val="10"/>
        <rFont val="Arial"/>
        <family val="2"/>
      </rPr>
      <t>od 30</t>
    </r>
    <r>
      <rPr>
        <sz val="10"/>
        <rFont val="Arial"/>
        <family val="2"/>
        <charset val="238"/>
      </rPr>
      <t xml:space="preserve"> stravovaných-výkony po korekci (strav. služby kromě oběda)</t>
    </r>
  </si>
  <si>
    <t>(10,899*Ln(x) +x/200)*1,667</t>
  </si>
  <si>
    <t>příloha 4c</t>
  </si>
  <si>
    <t>Domovy mládeže</t>
  </si>
  <si>
    <t>t),  1)</t>
  </si>
  <si>
    <r>
      <t xml:space="preserve">1 ubytovaný v DM, který se zároveň vzdělává v ZŠ, SŠ nebo konzervatoři </t>
    </r>
    <r>
      <rPr>
        <b/>
        <sz val="10"/>
        <rFont val="Arial"/>
        <family val="2"/>
        <charset val="238"/>
      </rPr>
      <t xml:space="preserve">do 22 </t>
    </r>
    <r>
      <rPr>
        <sz val="10"/>
        <rFont val="Arial"/>
        <family val="2"/>
        <charset val="238"/>
      </rPr>
      <t>žáků včetně</t>
    </r>
  </si>
  <si>
    <r>
      <t xml:space="preserve">2 ubytovaný v DM, který se zároveň vzdělává  v ZŠ, SŠ  nebo konzervatoři </t>
    </r>
    <r>
      <rPr>
        <b/>
        <sz val="10"/>
        <rFont val="Arial"/>
        <family val="2"/>
        <charset val="238"/>
      </rPr>
      <t xml:space="preserve">od 23 do 275 </t>
    </r>
    <r>
      <rPr>
        <sz val="10"/>
        <rFont val="Arial"/>
        <family val="2"/>
        <charset val="238"/>
      </rPr>
      <t>žáků včetně</t>
    </r>
  </si>
  <si>
    <t>0,73*(6,558*Ln(x)-4)</t>
  </si>
  <si>
    <t>příloha 5</t>
  </si>
  <si>
    <r>
      <t xml:space="preserve">3 ubytovaný v DM, který se zároveň vzdělává  v ZŠ, SŠ  nebo konzervatoři </t>
    </r>
    <r>
      <rPr>
        <b/>
        <sz val="10"/>
        <rFont val="Arial"/>
        <family val="2"/>
        <charset val="238"/>
      </rPr>
      <t xml:space="preserve">od 276 </t>
    </r>
    <r>
      <rPr>
        <sz val="10"/>
        <rFont val="Arial"/>
        <family val="2"/>
        <charset val="238"/>
      </rPr>
      <t>žáků</t>
    </r>
  </si>
  <si>
    <t>t),  2)</t>
  </si>
  <si>
    <t xml:space="preserve">1 ubytovaný v domově mládeže, který se zároveň vzdělává ve vyšší odborné škole </t>
  </si>
  <si>
    <t>1,11*(1,1233*Ln(x)+17)</t>
  </si>
  <si>
    <t>příloha 5a</t>
  </si>
  <si>
    <t>Internáty</t>
  </si>
  <si>
    <t>u),  1)</t>
  </si>
  <si>
    <t>1 ubytovaný  dle § 1, písm.u) odst. 1)</t>
  </si>
  <si>
    <t>u),  2)</t>
  </si>
  <si>
    <t>1 ubytovaný  dle § 1, písm.u) odst. 2)</t>
  </si>
  <si>
    <t xml:space="preserve">v)  </t>
  </si>
  <si>
    <t>Dětský domov</t>
  </si>
  <si>
    <t>m)</t>
  </si>
  <si>
    <r>
      <t xml:space="preserve">Pedagogicko-psychologická poradna (PPP) </t>
    </r>
    <r>
      <rPr>
        <sz val="10"/>
        <rFont val="Arial CE"/>
        <family val="2"/>
        <charset val="238"/>
      </rPr>
      <t>- dítě, žák, student</t>
    </r>
  </si>
  <si>
    <t>Speciální pedagogické centrum (SPC)</t>
  </si>
  <si>
    <t>Normativy pro obory středních škol 2016</t>
  </si>
  <si>
    <t xml:space="preserve">Ukazatel prům. počtu výkonů na 1 zaměstnance </t>
  </si>
  <si>
    <t>Obor</t>
  </si>
  <si>
    <t>kmenobor</t>
  </si>
  <si>
    <t>kmzamer</t>
  </si>
  <si>
    <t>vzděl</t>
  </si>
  <si>
    <t>Obor - název</t>
  </si>
  <si>
    <t>Průměr. plat Ped.</t>
  </si>
  <si>
    <t>Průměr. plat Neped.</t>
  </si>
  <si>
    <t>ZČ na jedn. výkonu</t>
  </si>
  <si>
    <t>obor vzdělání</t>
  </si>
  <si>
    <t>Gymnázia</t>
  </si>
  <si>
    <t>7941K41</t>
  </si>
  <si>
    <t>7941K</t>
  </si>
  <si>
    <t>41</t>
  </si>
  <si>
    <t>K</t>
  </si>
  <si>
    <t>Gymnázium (4-leté)</t>
  </si>
  <si>
    <t>7942K41</t>
  </si>
  <si>
    <t>7942K</t>
  </si>
  <si>
    <t>Gymnázium se sportovní přípravou (4-leté)</t>
  </si>
  <si>
    <t>7941K61</t>
  </si>
  <si>
    <t>61</t>
  </si>
  <si>
    <t>Gymnázium  (6leté) - nižší stupeň</t>
  </si>
  <si>
    <t>Gymnázium  (6leté) - vyšší stupeň</t>
  </si>
  <si>
    <t>7941K610</t>
  </si>
  <si>
    <t>610</t>
  </si>
  <si>
    <t>Gymnázium - vybrané předměty v cizím jazyce (6leté) - nižší stupeň</t>
  </si>
  <si>
    <t>Gymnázium - vybrané předměty v cizím jazyce (6leté) - vyšší stupeň</t>
  </si>
  <si>
    <t>7941K81</t>
  </si>
  <si>
    <t>81</t>
  </si>
  <si>
    <t>Gymnázium (8leté) - nižší stupeň</t>
  </si>
  <si>
    <t>Gymnázium (8leté) - vyšší stupeň</t>
  </si>
  <si>
    <t>Konzervatoř</t>
  </si>
  <si>
    <t>8244N001</t>
  </si>
  <si>
    <t>8244N</t>
  </si>
  <si>
    <t>001</t>
  </si>
  <si>
    <t>N-k</t>
  </si>
  <si>
    <t>Hudba</t>
  </si>
  <si>
    <t>Hudba (kombin. studium)</t>
  </si>
  <si>
    <t>8245N001</t>
  </si>
  <si>
    <t>8245N</t>
  </si>
  <si>
    <t>Zpěv</t>
  </si>
  <si>
    <t>Zpěv (kombin. studium)</t>
  </si>
  <si>
    <t>8244P01</t>
  </si>
  <si>
    <t>8244P</t>
  </si>
  <si>
    <t>01</t>
  </si>
  <si>
    <t>P</t>
  </si>
  <si>
    <t>8245P01</t>
  </si>
  <si>
    <t>8245P</t>
  </si>
  <si>
    <t>VOŠ</t>
  </si>
  <si>
    <t>2641N06</t>
  </si>
  <si>
    <t>2641N</t>
  </si>
  <si>
    <t>06</t>
  </si>
  <si>
    <t>N</t>
  </si>
  <si>
    <t>Elektrotechnika v inteligentních stavbách</t>
  </si>
  <si>
    <t>2647N05</t>
  </si>
  <si>
    <t>2647N</t>
  </si>
  <si>
    <t>05</t>
  </si>
  <si>
    <t>2647N05 - Informační a komunikační technologie</t>
  </si>
  <si>
    <t>2647N19</t>
  </si>
  <si>
    <t>19</t>
  </si>
  <si>
    <t>2647N19 - Správce počítačových sítí</t>
  </si>
  <si>
    <t>3641N04</t>
  </si>
  <si>
    <t>3641N</t>
  </si>
  <si>
    <t>04</t>
  </si>
  <si>
    <t>3641N04 - Stavebnictví</t>
  </si>
  <si>
    <t>3741N03</t>
  </si>
  <si>
    <t>3741N</t>
  </si>
  <si>
    <t>03</t>
  </si>
  <si>
    <t>3741N03 - Provoz a ekonomika dopravy</t>
  </si>
  <si>
    <t>5341N11</t>
  </si>
  <si>
    <t>5341N</t>
  </si>
  <si>
    <t>11</t>
  </si>
  <si>
    <t>5341N11 - Diplomovaná všeobecná sestra</t>
  </si>
  <si>
    <t>5341N21</t>
  </si>
  <si>
    <t>21</t>
  </si>
  <si>
    <t>5341N21 - Diplomovaný zdravotnický záchranář</t>
  </si>
  <si>
    <t>5341N31</t>
  </si>
  <si>
    <t>31</t>
  </si>
  <si>
    <t>5341N31 - Diplomovaná dentální hygienistka</t>
  </si>
  <si>
    <t>5341N41</t>
  </si>
  <si>
    <t>5341N41 - Diplomovaný nutriční terapeut</t>
  </si>
  <si>
    <t>5343N11</t>
  </si>
  <si>
    <t>5343N</t>
  </si>
  <si>
    <t>5343N11 - Diplomovaný farmaceutický asistent</t>
  </si>
  <si>
    <t>5343N21</t>
  </si>
  <si>
    <t>5343N21 - Diplomovaný zdravotní laborant</t>
  </si>
  <si>
    <t>6341N03</t>
  </si>
  <si>
    <t>6341N</t>
  </si>
  <si>
    <t xml:space="preserve">6341N03- Marketing                                                                       </t>
  </si>
  <si>
    <t>6341N22</t>
  </si>
  <si>
    <t>22</t>
  </si>
  <si>
    <t xml:space="preserve">6341N22 - Účetnictví a daně                                                               </t>
  </si>
  <si>
    <t>6341N22 - Účetnictví a daně  (kombin. studium)</t>
  </si>
  <si>
    <t>6343N03</t>
  </si>
  <si>
    <t>6343N</t>
  </si>
  <si>
    <t xml:space="preserve">6343N03 - Bankovnictví                                                                    </t>
  </si>
  <si>
    <t>6343N03 - Bankovnictví  (kombin. studium)</t>
  </si>
  <si>
    <t>7532N01</t>
  </si>
  <si>
    <t>7532N</t>
  </si>
  <si>
    <t>Střední škola - teoretické vyučování</t>
  </si>
  <si>
    <t>7862C02</t>
  </si>
  <si>
    <t>7862C</t>
  </si>
  <si>
    <t>02</t>
  </si>
  <si>
    <t>C</t>
  </si>
  <si>
    <t>Praktická škola dvouletá</t>
  </si>
  <si>
    <t>2351E01</t>
  </si>
  <si>
    <t>2351E</t>
  </si>
  <si>
    <t>E</t>
  </si>
  <si>
    <t xml:space="preserve">2351E01 - Strojírenské práce                                                              </t>
  </si>
  <si>
    <t>2651E01</t>
  </si>
  <si>
    <t>2651E</t>
  </si>
  <si>
    <t>2651E01 - Elektrotechnické a strojně montážní práce</t>
  </si>
  <si>
    <t>2857E01</t>
  </si>
  <si>
    <t>2857E</t>
  </si>
  <si>
    <t>2857E01 - Keramická výroba</t>
  </si>
  <si>
    <t>2951E01</t>
  </si>
  <si>
    <t>2951E</t>
  </si>
  <si>
    <t xml:space="preserve">2951E01 - Potravinářská výroba                                                            </t>
  </si>
  <si>
    <t>3657E01</t>
  </si>
  <si>
    <t>3657E</t>
  </si>
  <si>
    <t>3657E01 - Malířské a natěračské práce</t>
  </si>
  <si>
    <t>3664E01</t>
  </si>
  <si>
    <t>3664E</t>
  </si>
  <si>
    <t xml:space="preserve">3664E01 - Tesařské práce                                                                  </t>
  </si>
  <si>
    <t>3667E01</t>
  </si>
  <si>
    <t>3667E</t>
  </si>
  <si>
    <t xml:space="preserve">3667E01 - Zednické práce                                                                  </t>
  </si>
  <si>
    <t>4152E01</t>
  </si>
  <si>
    <t>4152E</t>
  </si>
  <si>
    <t xml:space="preserve">4152E01 - Zahradnické práce                                                               </t>
  </si>
  <si>
    <t>4152E02</t>
  </si>
  <si>
    <t>4152E02 - Zahradnická výroba</t>
  </si>
  <si>
    <t>4155E01</t>
  </si>
  <si>
    <t>4155E</t>
  </si>
  <si>
    <t xml:space="preserve">4155E01 - Opravářské práce                                                                </t>
  </si>
  <si>
    <t>6551E01</t>
  </si>
  <si>
    <t>6551E</t>
  </si>
  <si>
    <t xml:space="preserve">6551E01 - Stravovací a ubytovací služby                                                   </t>
  </si>
  <si>
    <t>6651E01</t>
  </si>
  <si>
    <t>6651E</t>
  </si>
  <si>
    <t xml:space="preserve">6651E01 - Prodavačské práce                                                               </t>
  </si>
  <si>
    <t>6954E01</t>
  </si>
  <si>
    <t>6954E</t>
  </si>
  <si>
    <t xml:space="preserve">6954E01 - Provozní služby                                                                 </t>
  </si>
  <si>
    <t>7541E01</t>
  </si>
  <si>
    <t>7541E</t>
  </si>
  <si>
    <t xml:space="preserve">7541E01 - Pečovatelské služby                                                             </t>
  </si>
  <si>
    <t>2153H01</t>
  </si>
  <si>
    <t>2153H</t>
  </si>
  <si>
    <t>H</t>
  </si>
  <si>
    <t>2153H01 - Modelář</t>
  </si>
  <si>
    <t>2351H01</t>
  </si>
  <si>
    <t>2351H</t>
  </si>
  <si>
    <t xml:space="preserve">2351H01 - Strojní mechanik                                                                </t>
  </si>
  <si>
    <t>2352H01</t>
  </si>
  <si>
    <t>2352H</t>
  </si>
  <si>
    <t>2352H01 - Nástrojař</t>
  </si>
  <si>
    <t>2355H01</t>
  </si>
  <si>
    <t>2355H</t>
  </si>
  <si>
    <t xml:space="preserve">2355H01 - Klempiř                                                                         </t>
  </si>
  <si>
    <t>2355H02</t>
  </si>
  <si>
    <t xml:space="preserve">2355H02 - Karosář                                                                         </t>
  </si>
  <si>
    <t>2356H01</t>
  </si>
  <si>
    <t>2356H</t>
  </si>
  <si>
    <t>2356H01 - Obráběč kovů</t>
  </si>
  <si>
    <t>2361H01</t>
  </si>
  <si>
    <t>2361H</t>
  </si>
  <si>
    <t xml:space="preserve">2361H01 - Autolakýrník                                                                    </t>
  </si>
  <si>
    <t>2368H01</t>
  </si>
  <si>
    <t>2368H</t>
  </si>
  <si>
    <t>2368H01 - Mechanik opravář motorových vozidel</t>
  </si>
  <si>
    <t>2651H01</t>
  </si>
  <si>
    <t>2651H</t>
  </si>
  <si>
    <t>2651H01 - Elektrikář</t>
  </si>
  <si>
    <t>2651H02</t>
  </si>
  <si>
    <t>2651H02 - Elektrikář - silnoproud</t>
  </si>
  <si>
    <t>2652H01</t>
  </si>
  <si>
    <t>2652H</t>
  </si>
  <si>
    <t xml:space="preserve">2652H01 - Elektromechanik pro zařízení a přístroje                                        </t>
  </si>
  <si>
    <t>2657H01</t>
  </si>
  <si>
    <t>2657H</t>
  </si>
  <si>
    <t>2657H01 - Autoelektrikář</t>
  </si>
  <si>
    <t>2857H01</t>
  </si>
  <si>
    <t>2857H</t>
  </si>
  <si>
    <t xml:space="preserve">2857H01 - Výrobce a dekoratér keramiky                                                    </t>
  </si>
  <si>
    <t>2953H01</t>
  </si>
  <si>
    <t>2953H</t>
  </si>
  <si>
    <t>2953H01 - Pekař</t>
  </si>
  <si>
    <t>2954H01</t>
  </si>
  <si>
    <t>2954H</t>
  </si>
  <si>
    <t xml:space="preserve">2954H01 - Cukrář                                                                          </t>
  </si>
  <si>
    <t>2956H01</t>
  </si>
  <si>
    <t>2956H</t>
  </si>
  <si>
    <t>2956H01 - Řezník - uzenář</t>
  </si>
  <si>
    <t>3158H01</t>
  </si>
  <si>
    <t>3158H</t>
  </si>
  <si>
    <t>3158H01 - Krejčí</t>
  </si>
  <si>
    <t>3356H01</t>
  </si>
  <si>
    <t>3356H</t>
  </si>
  <si>
    <t>3356H01 - Truhlář</t>
  </si>
  <si>
    <t>3652H01</t>
  </si>
  <si>
    <t>3652H</t>
  </si>
  <si>
    <t>3652H01 - Instalatér</t>
  </si>
  <si>
    <t>3664H01</t>
  </si>
  <si>
    <t>3664H</t>
  </si>
  <si>
    <t>3664H01 - Tesař</t>
  </si>
  <si>
    <t>3667H01</t>
  </si>
  <si>
    <t>3667H</t>
  </si>
  <si>
    <t>3667H01 - Zedník</t>
  </si>
  <si>
    <t>3667H02</t>
  </si>
  <si>
    <t>3667H02 - Kamnář</t>
  </si>
  <si>
    <t>3669H01</t>
  </si>
  <si>
    <t>3669H</t>
  </si>
  <si>
    <t>3669H01 - Pokrývač</t>
  </si>
  <si>
    <t>3751H01</t>
  </si>
  <si>
    <t>3751H</t>
  </si>
  <si>
    <t>3751H01 - Manipulant poštovního provozu a přepravy</t>
  </si>
  <si>
    <t>3752H01</t>
  </si>
  <si>
    <t>3752H</t>
  </si>
  <si>
    <t>3752H01 - Železničář</t>
  </si>
  <si>
    <t>3941H01</t>
  </si>
  <si>
    <t>3941H</t>
  </si>
  <si>
    <t>3941H01 - Malíř a lakýrník</t>
  </si>
  <si>
    <t>4152H01</t>
  </si>
  <si>
    <t>4152H</t>
  </si>
  <si>
    <t>4152H0 - Zahradník</t>
  </si>
  <si>
    <t>4155H01</t>
  </si>
  <si>
    <t>4155H</t>
  </si>
  <si>
    <t>4155H01 - Opravář zemědělských strojů</t>
  </si>
  <si>
    <t>4156H01</t>
  </si>
  <si>
    <t>4156H</t>
  </si>
  <si>
    <t xml:space="preserve">4156H01 - Lesní mechanizátor                                                              </t>
  </si>
  <si>
    <t>5341H01</t>
  </si>
  <si>
    <t>5341H</t>
  </si>
  <si>
    <t xml:space="preserve">5341H01 - Ošetřovatel                                                                     </t>
  </si>
  <si>
    <t>6551H01</t>
  </si>
  <si>
    <t>6551H</t>
  </si>
  <si>
    <t>6551H01 - Kuchař - číšník</t>
  </si>
  <si>
    <t>6651H01</t>
  </si>
  <si>
    <t>6651H</t>
  </si>
  <si>
    <t xml:space="preserve">6651H01 - Prodavač                                                                        </t>
  </si>
  <si>
    <t>6652H01</t>
  </si>
  <si>
    <t>6652H</t>
  </si>
  <si>
    <t>6652H01 - Aranžér</t>
  </si>
  <si>
    <t>6653H01</t>
  </si>
  <si>
    <t>6653H</t>
  </si>
  <si>
    <t>6653H01 - Operátor skladování</t>
  </si>
  <si>
    <t>6951H01</t>
  </si>
  <si>
    <t>6951H</t>
  </si>
  <si>
    <t>6951H01 - Kadeřník</t>
  </si>
  <si>
    <t>2344L01</t>
  </si>
  <si>
    <t>2344L</t>
  </si>
  <si>
    <t>L</t>
  </si>
  <si>
    <t>2344L01 - Mechanik strojů a zařízení</t>
  </si>
  <si>
    <t>2345L01</t>
  </si>
  <si>
    <t>2345L</t>
  </si>
  <si>
    <t xml:space="preserve">2345L01 - Mechanik seřizovač                                                              </t>
  </si>
  <si>
    <t>2641L01</t>
  </si>
  <si>
    <t>2641L</t>
  </si>
  <si>
    <t xml:space="preserve">2641L01 - Mechanik elektrotechnik                                                         </t>
  </si>
  <si>
    <t>3941L01</t>
  </si>
  <si>
    <t>3941L</t>
  </si>
  <si>
    <t>3941L01 - Autotronik</t>
  </si>
  <si>
    <t>3941L02</t>
  </si>
  <si>
    <t xml:space="preserve">3941L02 - Mechanik instalatérských a elektrotechnických zařízení                          </t>
  </si>
  <si>
    <t>6541L01</t>
  </si>
  <si>
    <t>6541L</t>
  </si>
  <si>
    <t>6541L01 - Gastronomie</t>
  </si>
  <si>
    <t>6641L01</t>
  </si>
  <si>
    <t>6641L</t>
  </si>
  <si>
    <t>6641L01 - Obchodník</t>
  </si>
  <si>
    <t>6941L01</t>
  </si>
  <si>
    <t>6941L</t>
  </si>
  <si>
    <t xml:space="preserve">6941L01 - Kosmetické služby                                                               </t>
  </si>
  <si>
    <t>8251L01</t>
  </si>
  <si>
    <t>8251L</t>
  </si>
  <si>
    <t xml:space="preserve">8251L01 - Uměleckořemeslné zpracování kovů                                                </t>
  </si>
  <si>
    <t>8251L02</t>
  </si>
  <si>
    <t xml:space="preserve">8251L02 - Uměleckořemeslné zpracování dřeva                                               </t>
  </si>
  <si>
    <t>8251L04</t>
  </si>
  <si>
    <t xml:space="preserve">8251L04 - Uměleckořemeslné zpracování kamene a keramiky                                   </t>
  </si>
  <si>
    <t>2343L51</t>
  </si>
  <si>
    <t>2343L</t>
  </si>
  <si>
    <t>51</t>
  </si>
  <si>
    <t>L-5</t>
  </si>
  <si>
    <t>2343L51 - Provozní technika</t>
  </si>
  <si>
    <t>2641L52</t>
  </si>
  <si>
    <t>52</t>
  </si>
  <si>
    <t>2641L52 - Provozní elektrotechnika</t>
  </si>
  <si>
    <t>3342L51</t>
  </si>
  <si>
    <t>3342L</t>
  </si>
  <si>
    <t>3342L51 - Nábytkářská a dřevařská výroba</t>
  </si>
  <si>
    <t>3644L51</t>
  </si>
  <si>
    <t>3644L</t>
  </si>
  <si>
    <t>3644L51 - Stavební provoz</t>
  </si>
  <si>
    <t>6441L51</t>
  </si>
  <si>
    <t>6441L</t>
  </si>
  <si>
    <t xml:space="preserve">6441L51 - Podnikání                                                                       </t>
  </si>
  <si>
    <t>6541L51</t>
  </si>
  <si>
    <t>6541L51 - Gastronomie</t>
  </si>
  <si>
    <t>1601M01</t>
  </si>
  <si>
    <t>1601M</t>
  </si>
  <si>
    <t>M</t>
  </si>
  <si>
    <t>1601M01 - Ekologie a životní prostředí</t>
  </si>
  <si>
    <t>1820M01</t>
  </si>
  <si>
    <t>1820M</t>
  </si>
  <si>
    <t xml:space="preserve">1820M01 - Informační technologie                                                          </t>
  </si>
  <si>
    <t>2341M01</t>
  </si>
  <si>
    <t>2341M</t>
  </si>
  <si>
    <t>2341M01 - Strojírenství</t>
  </si>
  <si>
    <t>2345M01</t>
  </si>
  <si>
    <t>2345M</t>
  </si>
  <si>
    <t xml:space="preserve">2345M01 - Dopravní prostředky                                                             </t>
  </si>
  <si>
    <t>2641M01</t>
  </si>
  <si>
    <t>2641M</t>
  </si>
  <si>
    <t>2641M01 - Elektrotechnika</t>
  </si>
  <si>
    <t>2645M01</t>
  </si>
  <si>
    <t>2645M</t>
  </si>
  <si>
    <t xml:space="preserve">2645M01 - Telekomunikace                                                                  </t>
  </si>
  <si>
    <t>3143M01</t>
  </si>
  <si>
    <t>3143M</t>
  </si>
  <si>
    <t>3143M01 - Oděvnictví</t>
  </si>
  <si>
    <t>3646M01</t>
  </si>
  <si>
    <t>3646M</t>
  </si>
  <si>
    <t xml:space="preserve">3646M01 - Geodézie a katastr nemovitostí                                                  </t>
  </si>
  <si>
    <t>3647M01</t>
  </si>
  <si>
    <t>3647M</t>
  </si>
  <si>
    <t>3647M01 - Stavebnictví</t>
  </si>
  <si>
    <t>3741M01</t>
  </si>
  <si>
    <t>3741M</t>
  </si>
  <si>
    <t>3741M01 - Provoz a ekonomika dopravy</t>
  </si>
  <si>
    <t>3742M01</t>
  </si>
  <si>
    <t>3742M</t>
  </si>
  <si>
    <t xml:space="preserve">3742M01 - Logistické a finanční služby                                                    </t>
  </si>
  <si>
    <t>4141M01</t>
  </si>
  <si>
    <t>4141M</t>
  </si>
  <si>
    <t>4141M01 - Agropodnikání</t>
  </si>
  <si>
    <t>4145M01</t>
  </si>
  <si>
    <t>4145M</t>
  </si>
  <si>
    <t>4145M01 - Mechanizace a služby</t>
  </si>
  <si>
    <t>4341M01</t>
  </si>
  <si>
    <t>4341M</t>
  </si>
  <si>
    <t xml:space="preserve">4341M01 - Veterinářství                                                                   </t>
  </si>
  <si>
    <t>5341M01</t>
  </si>
  <si>
    <t>5341M</t>
  </si>
  <si>
    <t xml:space="preserve">5341M01 - Zdravotnický asistent                                                           </t>
  </si>
  <si>
    <t>5343M01</t>
  </si>
  <si>
    <t>5343M</t>
  </si>
  <si>
    <t>5343M01 - Laboratorní asistent</t>
  </si>
  <si>
    <t>5344M03</t>
  </si>
  <si>
    <t>5344M</t>
  </si>
  <si>
    <t>5344M03 - Asistent zubního technika</t>
  </si>
  <si>
    <t>6341M01</t>
  </si>
  <si>
    <t>6341M</t>
  </si>
  <si>
    <t>6341M01 - Obchodně podnikatelská činnost</t>
  </si>
  <si>
    <t>6341M02</t>
  </si>
  <si>
    <t>6341M02 - Obchodní akademie</t>
  </si>
  <si>
    <t>6542M01</t>
  </si>
  <si>
    <t>6542M</t>
  </si>
  <si>
    <t xml:space="preserve">6542M01 - Hotelnictví                                                                     </t>
  </si>
  <si>
    <t>6542M02</t>
  </si>
  <si>
    <t xml:space="preserve">6542M02 - Cestovní ruch                                                                   </t>
  </si>
  <si>
    <t>6843M01</t>
  </si>
  <si>
    <t>6843M</t>
  </si>
  <si>
    <t>6843M01 - Veřejnosprávní činnost</t>
  </si>
  <si>
    <t>7241M01</t>
  </si>
  <si>
    <t>7241M</t>
  </si>
  <si>
    <t xml:space="preserve">7241M01 - Informační služby                                                               </t>
  </si>
  <si>
    <t>7531M01</t>
  </si>
  <si>
    <t>7531M</t>
  </si>
  <si>
    <t>7531M01 - Předškolní,mimoškolní pedagogika</t>
  </si>
  <si>
    <t>7541M01</t>
  </si>
  <si>
    <t>7541M</t>
  </si>
  <si>
    <t xml:space="preserve">7541M01 - Sociální činnost                                                                </t>
  </si>
  <si>
    <t>7842M01</t>
  </si>
  <si>
    <t>7842M</t>
  </si>
  <si>
    <t>7842M01 - Technické lyceum</t>
  </si>
  <si>
    <t>7842M02</t>
  </si>
  <si>
    <t>7842M02 - Ekonomické lyceum</t>
  </si>
  <si>
    <t>7842M03</t>
  </si>
  <si>
    <t>7842M03 - Pedagogické lyceum</t>
  </si>
  <si>
    <t>7842M04</t>
  </si>
  <si>
    <t>7842M04 - Zdravotnické lyceum</t>
  </si>
  <si>
    <t>7842M05</t>
  </si>
  <si>
    <t xml:space="preserve">7842M05 - Přírodovědné lyceum                                                             </t>
  </si>
  <si>
    <t>8241M05</t>
  </si>
  <si>
    <t>8241M</t>
  </si>
  <si>
    <t xml:space="preserve">8241M05 - Grafický design                                                                 </t>
  </si>
  <si>
    <t>8241M07</t>
  </si>
  <si>
    <t>07</t>
  </si>
  <si>
    <t xml:space="preserve">8241M07 - Modelářství a návrhářství oděvů                                                 </t>
  </si>
  <si>
    <t>8241M11</t>
  </si>
  <si>
    <t>8241M11 - Design interiéru</t>
  </si>
  <si>
    <t>8241M12</t>
  </si>
  <si>
    <t>12</t>
  </si>
  <si>
    <t xml:space="preserve">8241M12 - Výtvarné zpracování keramiky a porcelánu                                        </t>
  </si>
  <si>
    <t>8241M17</t>
  </si>
  <si>
    <t>17</t>
  </si>
  <si>
    <t>8241M17 - Multimediální tvorba</t>
  </si>
  <si>
    <t>Střední škola - praktické vyučování</t>
  </si>
  <si>
    <t>E-p</t>
  </si>
  <si>
    <t>H-p</t>
  </si>
  <si>
    <t>4152H01 - Zahradník</t>
  </si>
  <si>
    <t>L-p</t>
  </si>
  <si>
    <t xml:space="preserve">8251L01 - Uměleckořemeslné zpracování kovů </t>
  </si>
  <si>
    <t>5341N11 - Diplomovaná všeobecná sestra (kombin. studium)</t>
  </si>
  <si>
    <t>5341N41 - Diplomovaný nutriční terapeut (kombin. studium)</t>
  </si>
  <si>
    <t>5344N11</t>
  </si>
  <si>
    <t>5344N</t>
  </si>
  <si>
    <t>5344N11 - Diplomovaný zubní technik</t>
  </si>
  <si>
    <t>7532N01 - Sociální práce</t>
  </si>
  <si>
    <t xml:space="preserve">7532N01 - Sociální práce (kombin. studium)                                        </t>
  </si>
  <si>
    <t>Příplatky a opravné koeficienty</t>
  </si>
  <si>
    <r>
      <t>K základní normativní částce budou použity opravné koeficienty:</t>
    </r>
    <r>
      <rPr>
        <sz val="12"/>
        <rFont val="Arial"/>
        <family val="2"/>
        <charset val="238"/>
      </rPr>
      <t>(násobky základní částky)</t>
    </r>
  </si>
  <si>
    <t>koeficient</t>
  </si>
  <si>
    <t>v případě, že výuka je zajišťována jinou nežli denní formou:</t>
  </si>
  <si>
    <t xml:space="preserve">dálková forma </t>
  </si>
  <si>
    <t>večerní forma</t>
  </si>
  <si>
    <t>distanční forma</t>
  </si>
  <si>
    <t xml:space="preserve">V případě mateřské školy (ve třídě) s celodenním provozem dle § 4 odst. 4) vyhlášky o krajských normativech </t>
  </si>
  <si>
    <t>na dítě se stanovenou délkou pobytu odpovídajícímu polodennímu provozu</t>
  </si>
  <si>
    <t>V případě základní školy - dle § 41 školského zákona</t>
  </si>
  <si>
    <t>na žáka individuálně vzdělávaného</t>
  </si>
  <si>
    <t>V případě školy, v níž lze plnit povinnou školní docházku - dle § 38 školského zákona</t>
  </si>
  <si>
    <t>na žáka plnícího povinnou školní docházku v zahraničí</t>
  </si>
  <si>
    <t>V případě střední školy, konzervatoře, VOŠ (nejedná li se o případ mimořádně nadaných nebo se spec.vzděl.potřebami)</t>
  </si>
  <si>
    <t xml:space="preserve">na žáka vzdělávaného podle individuálního vzdělávacího plánu </t>
  </si>
  <si>
    <t>Rozdělení rozpočtu pro školní jídelnu</t>
  </si>
  <si>
    <t>ŠJ - vývařovnu:</t>
  </si>
  <si>
    <t>ŠJ -výdejnu:</t>
  </si>
  <si>
    <t xml:space="preserve">Počet jednotek výkonu ve školní jídelně dle § 1 písm. s) vyhlášky o krajských normativech </t>
  </si>
  <si>
    <t>bude stanoven v souladu s § 4 odst. 9) opravným koeficientem</t>
  </si>
  <si>
    <t>Příplatky na zdravotní postižení dle § 3 vyhlášky:</t>
  </si>
  <si>
    <t>Příplatek je násobkem základní částky pro druhy zdravotního postižení, uvedené v § 3 odst. 8)</t>
  </si>
  <si>
    <t>odst. 6a): (třídy, školy)</t>
  </si>
  <si>
    <t>lehké mentální postižení, vady řeči, vývoj. poruchy učení a chování, sluch. postižení, zrakové a tělesné postižení</t>
  </si>
  <si>
    <t>středně těžké mentální postižení, kategorie těžkého zdravotního postižení, postižení více vadami a autismem</t>
  </si>
  <si>
    <t>odst. 6c): (praktická škola)</t>
  </si>
  <si>
    <t>lehké a středně těžké mentální postižení, vady řeči, vývoj. poruchy učení a chování, sluch. postižení, zrakové a tělesné postižení</t>
  </si>
  <si>
    <t>kategorie těžkého zdravotního postižení</t>
  </si>
  <si>
    <t>odst. 6d): (škola při zdravotním zařízení)</t>
  </si>
  <si>
    <t>odst. 6e): (školní družina v ZŠ speciální)</t>
  </si>
  <si>
    <t>zdravotního postižení, uvedené v §3 odst. 8)</t>
  </si>
  <si>
    <t>odst. 6f): (školní družina v oddělení pouze pro žáky se zdravotním postižením</t>
  </si>
  <si>
    <t>pro druhy zdravotního postižení, uvedené v § 3 odst. 8)</t>
  </si>
  <si>
    <t>odst. 6g): (ubytovaný se zdravotním postižením)</t>
  </si>
  <si>
    <t>odst. 6b): (individuální integrace)</t>
  </si>
  <si>
    <t>vady řeči, vývojové poruchy učení</t>
  </si>
  <si>
    <t>vývojové poruchy chování</t>
  </si>
  <si>
    <t>lehké mentální postižení</t>
  </si>
  <si>
    <t>sluchové postižení, zrakové postižení, tělesné postižení, těžké vady řeči</t>
  </si>
  <si>
    <t>středně těžké mentální postižení, těžké sluchové postižení, těžké zrakové postižení, těžké tělesné postižení</t>
  </si>
  <si>
    <t>těžké mentální postižení, postižení s více vadami, autismus</t>
  </si>
  <si>
    <t>Zásady uplatnění opravného koeficientu podle odst. 5 § 4 vyhlášky MŠMT č. 492/2005 o krajských normativech.</t>
  </si>
  <si>
    <t>1.</t>
  </si>
  <si>
    <t xml:space="preserve">Opravným koeficientem se základní částka vynásobí, bude uplatněn u těch škol a zařízení, kde je průměrný </t>
  </si>
  <si>
    <t>platový stupeň pedagogických pracovníků vyšší nebo nižší než dále uvedené krajské průměry.</t>
  </si>
  <si>
    <t>2.</t>
  </si>
  <si>
    <t>Krajské průměrné platové stupně za jednotlivé druhy škol a školských zařízení</t>
  </si>
  <si>
    <t>mateřské školy</t>
  </si>
  <si>
    <t>speciálně pedagogická centra</t>
  </si>
  <si>
    <t>základní školy</t>
  </si>
  <si>
    <t>školní družiny a školní kluby</t>
  </si>
  <si>
    <t>střední školy a VOŠ</t>
  </si>
  <si>
    <t>základní umělecké školy</t>
  </si>
  <si>
    <t>střediska volného času</t>
  </si>
  <si>
    <t>dětské domovy</t>
  </si>
  <si>
    <t>domovy mládeže a internáty</t>
  </si>
  <si>
    <t>3.</t>
  </si>
  <si>
    <t xml:space="preserve">Výše opravných koeficientů - podle výše rozdílové hodnoty(±) u školy v intervalu: </t>
  </si>
  <si>
    <t>rozdíl - do ±0,5 (včetně)</t>
  </si>
  <si>
    <t xml:space="preserve"> - není koeficient aplikován</t>
  </si>
  <si>
    <t xml:space="preserve">rozdíl - od ±0,5 do ±1,0 (včetně) - při nižším průměrném stupni je koeficient </t>
  </si>
  <si>
    <t xml:space="preserve">                                                    - při vyšším průměrném stupni je koeficient </t>
  </si>
  <si>
    <t xml:space="preserve">rozdíl - od ±1,0 do ±1,5 (včetně) - při nižším průměrném stupni je koeficient </t>
  </si>
  <si>
    <t xml:space="preserve">                                                 - při vyšším průměrném stupni je koeficient </t>
  </si>
  <si>
    <t xml:space="preserve">rozdíl - nad ±1,5                          - při nižším průměrném stupni je koeficient </t>
  </si>
  <si>
    <t>Příloha 1</t>
  </si>
  <si>
    <t>1 dítě v mateřské škole nebo třídě s celodenním provozem</t>
  </si>
  <si>
    <t>do 12 dětí</t>
  </si>
  <si>
    <t>od 13 do 18 dětí</t>
  </si>
  <si>
    <r>
      <t>2,4962*x</t>
    </r>
    <r>
      <rPr>
        <b/>
        <vertAlign val="superscript"/>
        <sz val="10"/>
        <rFont val="Arial CE"/>
        <family val="2"/>
        <charset val="238"/>
      </rPr>
      <t>0,5</t>
    </r>
  </si>
  <si>
    <r>
      <t xml:space="preserve"> -0,0005*x</t>
    </r>
    <r>
      <rPr>
        <b/>
        <vertAlign val="super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>+0,1103*x+35,00</t>
    </r>
  </si>
  <si>
    <t>od 19 do 24 dětí</t>
  </si>
  <si>
    <r>
      <t>3,89*x</t>
    </r>
    <r>
      <rPr>
        <b/>
        <vertAlign val="superscript"/>
        <sz val="10"/>
        <rFont val="Arial CE"/>
        <family val="2"/>
        <charset val="238"/>
      </rPr>
      <t>0,355</t>
    </r>
  </si>
  <si>
    <t>od 25 do 56 dětí</t>
  </si>
  <si>
    <t>od 57 do 106 dětí</t>
  </si>
  <si>
    <t>od 107</t>
  </si>
  <si>
    <t>počet dětí/ žáků</t>
  </si>
  <si>
    <t>PO - ost.</t>
  </si>
  <si>
    <t>do 12</t>
  </si>
  <si>
    <t>Příloha 1a</t>
  </si>
  <si>
    <t>1 dítě v mateřské škole nebo třídě s polodenním provozem</t>
  </si>
  <si>
    <r>
      <t>2*(2,4962*x</t>
    </r>
    <r>
      <rPr>
        <b/>
        <vertAlign val="superscript"/>
        <sz val="10"/>
        <rFont val="Arial CE"/>
        <charset val="238"/>
      </rPr>
      <t>0,5</t>
    </r>
    <r>
      <rPr>
        <b/>
        <sz val="10"/>
        <rFont val="Arial CE"/>
        <family val="2"/>
        <charset val="238"/>
      </rPr>
      <t>)</t>
    </r>
  </si>
  <si>
    <r>
      <t>2*(-0,0005*x</t>
    </r>
    <r>
      <rPr>
        <b/>
        <vertAlign val="superscript"/>
        <sz val="10"/>
        <rFont val="Arial CE"/>
        <charset val="238"/>
      </rPr>
      <t>2</t>
    </r>
    <r>
      <rPr>
        <b/>
        <sz val="10"/>
        <rFont val="Arial CE"/>
        <family val="2"/>
        <charset val="238"/>
      </rPr>
      <t>+0,1103*x +31,00)</t>
    </r>
  </si>
  <si>
    <r>
      <t>2*(3,89*x</t>
    </r>
    <r>
      <rPr>
        <b/>
        <vertAlign val="superscript"/>
        <sz val="10"/>
        <rFont val="Arial CE"/>
        <charset val="238"/>
      </rPr>
      <t>0,355</t>
    </r>
    <r>
      <rPr>
        <b/>
        <sz val="10"/>
        <rFont val="Arial CE"/>
        <family val="2"/>
        <charset val="238"/>
      </rPr>
      <t>)</t>
    </r>
  </si>
  <si>
    <t>Příloha 1b</t>
  </si>
  <si>
    <t>1 dítě v MŠ s omezenou délkou docházky</t>
  </si>
  <si>
    <t>Zákon č. 117/1995 Sb., ve znění pozdějších předpisů</t>
  </si>
  <si>
    <r>
      <t>2,5*(2,4962*x</t>
    </r>
    <r>
      <rPr>
        <b/>
        <vertAlign val="superscript"/>
        <sz val="10"/>
        <rFont val="Arial CE"/>
        <family val="2"/>
        <charset val="238"/>
      </rPr>
      <t>0,5</t>
    </r>
    <r>
      <rPr>
        <b/>
        <sz val="10"/>
        <rFont val="Arial CE"/>
        <charset val="238"/>
      </rPr>
      <t>)</t>
    </r>
  </si>
  <si>
    <r>
      <t>2,5*(3,89*x</t>
    </r>
    <r>
      <rPr>
        <b/>
        <vertAlign val="superscript"/>
        <sz val="10"/>
        <rFont val="Arial CE"/>
        <family val="2"/>
        <charset val="238"/>
      </rPr>
      <t>0,355</t>
    </r>
    <r>
      <rPr>
        <b/>
        <sz val="10"/>
        <rFont val="Arial CE"/>
        <family val="2"/>
        <charset val="238"/>
      </rPr>
      <t>)</t>
    </r>
  </si>
  <si>
    <t>Krajské normativy pro rozpis rozpočtu přímých výdajů na rok 2016</t>
  </si>
  <si>
    <t>Příloha 2</t>
  </si>
  <si>
    <t>1 žák v základní škole tvořené pouze třídami prvního stupně</t>
  </si>
  <si>
    <t>do 9 žáků</t>
  </si>
  <si>
    <t>od 10 do 15 žáků</t>
  </si>
  <si>
    <r>
      <t>(-0,00285*x</t>
    </r>
    <r>
      <rPr>
        <b/>
        <vertAlign val="superscript"/>
        <sz val="10"/>
        <rFont val="Arial CE"/>
        <charset val="238"/>
      </rPr>
      <t>2</t>
    </r>
    <r>
      <rPr>
        <b/>
        <sz val="10"/>
        <rFont val="Arial CE"/>
        <charset val="238"/>
      </rPr>
      <t>+0,62285*x +17,497)*0,94</t>
    </r>
  </si>
  <si>
    <t>od 16 do 21 žáků</t>
  </si>
  <si>
    <t>od 22 do 44 žáků</t>
  </si>
  <si>
    <t>od 45 do 99 žáků</t>
  </si>
  <si>
    <t>od 100</t>
  </si>
  <si>
    <t>do 9</t>
  </si>
  <si>
    <t>Příloha 2a</t>
  </si>
  <si>
    <t>1 žák v prvním stupni základní školy tvořené oběma stupni</t>
  </si>
  <si>
    <t>Np - 1. st.</t>
  </si>
  <si>
    <t>do 88 žáků</t>
  </si>
  <si>
    <t>od 89 do 149 žáků</t>
  </si>
  <si>
    <t>od 150 do 230 žáků</t>
  </si>
  <si>
    <t>od 231 do 320 žáků</t>
  </si>
  <si>
    <t>od 321 do 399 žáků</t>
  </si>
  <si>
    <t>od 400</t>
  </si>
  <si>
    <t xml:space="preserve">MP </t>
  </si>
  <si>
    <t>do 88</t>
  </si>
  <si>
    <t>Příloha 2b</t>
  </si>
  <si>
    <t>1 žák v druhém stupni základní školy tvořené oběma stupni</t>
  </si>
  <si>
    <t>Np - 2. st.</t>
  </si>
  <si>
    <t>do 69 žáků</t>
  </si>
  <si>
    <t>od 70 do 115 žáků</t>
  </si>
  <si>
    <t>od 116 do 160 žáků</t>
  </si>
  <si>
    <t>od 161 do 210 žáků</t>
  </si>
  <si>
    <t>od 211 do 320 žáků</t>
  </si>
  <si>
    <t>od 321</t>
  </si>
  <si>
    <t>do 69</t>
  </si>
  <si>
    <t>Příloha 2c</t>
  </si>
  <si>
    <t>1 žák v základní škole tvořené oběma stupni - nepedagogové</t>
  </si>
  <si>
    <t>do 152 žáků</t>
  </si>
  <si>
    <t>od 153 do 753 žáků</t>
  </si>
  <si>
    <r>
      <t>(-0,0000491*x</t>
    </r>
    <r>
      <rPr>
        <b/>
        <vertAlign val="superscript"/>
        <sz val="10"/>
        <rFont val="Arial CE"/>
        <charset val="238"/>
      </rPr>
      <t>2</t>
    </r>
    <r>
      <rPr>
        <b/>
        <sz val="10"/>
        <rFont val="Arial CE"/>
        <charset val="238"/>
      </rPr>
      <t>+0,0818939*x +34) *0,928</t>
    </r>
  </si>
  <si>
    <t>od 754</t>
  </si>
  <si>
    <t>do 152</t>
  </si>
  <si>
    <t>Příloha 3</t>
  </si>
  <si>
    <t>1 žák ve školní družině</t>
  </si>
  <si>
    <t>Příloha 4</t>
  </si>
  <si>
    <t>1 stravovaný zároveň se vzdělávající v MŠ - oběd+doplňkové jídlo</t>
  </si>
  <si>
    <t>do 12 stravovaných</t>
  </si>
  <si>
    <t>od 13 do 160 stravovaných</t>
  </si>
  <si>
    <r>
      <t xml:space="preserve"> -0,0009*x</t>
    </r>
    <r>
      <rPr>
        <b/>
        <vertAlign val="super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>+0,2862*x+19</t>
    </r>
  </si>
  <si>
    <t>od 161 stravovaných</t>
  </si>
  <si>
    <t>Příloha 4a</t>
  </si>
  <si>
    <t>1 stravovaný zároveň se vzdělávající v ZŠ, SŠ - oběd</t>
  </si>
  <si>
    <t>do 29 stravovaných</t>
  </si>
  <si>
    <t>od 30 stravovaných</t>
  </si>
  <si>
    <t>do 29</t>
  </si>
  <si>
    <t>Příloha 4b</t>
  </si>
  <si>
    <t>1 stravovaný zároveň jemuž je poskytován oběd a večeře</t>
  </si>
  <si>
    <t>(10,899*Ln(x)+x/200)*0,5-1,5</t>
  </si>
  <si>
    <t>Příloha 4c</t>
  </si>
  <si>
    <t>1 stravovaný zároveň jemuž jsou poskytovány strav. služby kromě oběda</t>
  </si>
  <si>
    <t>(10,899*Ln(x)+x/200)*1,667</t>
  </si>
  <si>
    <t>Příloha 5</t>
  </si>
  <si>
    <t>1 ubytovaný v domově mládeže, který se zároveň vzdělává ve střední škole nebo konzervatoři</t>
  </si>
  <si>
    <t>do 22 ubytovaných včetně</t>
  </si>
  <si>
    <t>od 23 do 275 ubyt. včetně</t>
  </si>
  <si>
    <t>od 276 ubytovaných</t>
  </si>
  <si>
    <t>Příloha 5a</t>
  </si>
  <si>
    <t>(1,1233*Ln(x)+17)*1,11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</si>
</sst>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4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indexed="8"/>
      <name val="Arial CE"/>
      <family val="2"/>
      <charset val="238"/>
    </font>
    <font>
      <b/>
      <sz val="8"/>
      <color indexed="8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sz val="10"/>
      <name val="Arial CE"/>
      <family val="2"/>
      <charset val="238"/>
    </font>
    <font>
      <b/>
      <vertAlign val="superscript"/>
      <sz val="9"/>
      <name val="Arial CE"/>
      <family val="2"/>
      <charset val="238"/>
    </font>
    <font>
      <b/>
      <vertAlign val="superscript"/>
      <sz val="9"/>
      <name val="Arial CE"/>
      <charset val="238"/>
    </font>
    <font>
      <b/>
      <sz val="9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i/>
      <sz val="9"/>
      <name val="Arial CE"/>
      <family val="2"/>
      <charset val="238"/>
    </font>
    <font>
      <b/>
      <sz val="10"/>
      <name val="Arial"/>
      <family val="2"/>
    </font>
    <font>
      <b/>
      <i/>
      <sz val="10"/>
      <name val="Arial CE"/>
      <charset val="238"/>
    </font>
    <font>
      <sz val="10"/>
      <name val="Arial CE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sz val="9"/>
      <name val="Arial CE"/>
      <family val="2"/>
      <charset val="238"/>
    </font>
    <font>
      <sz val="8"/>
      <name val="Arial CE"/>
      <family val="2"/>
      <charset val="238"/>
    </font>
    <font>
      <b/>
      <sz val="14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name val="Arial"/>
      <charset val="238"/>
    </font>
    <font>
      <b/>
      <sz val="14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b/>
      <vertAlign val="superscript"/>
      <sz val="10"/>
      <name val="Arial CE"/>
      <family val="2"/>
      <charset val="238"/>
    </font>
    <font>
      <b/>
      <sz val="11"/>
      <color indexed="8"/>
      <name val="Arial CE"/>
      <family val="2"/>
      <charset val="238"/>
    </font>
    <font>
      <b/>
      <sz val="11"/>
      <name val="Arial CE"/>
      <charset val="238"/>
    </font>
    <font>
      <b/>
      <vertAlign val="superscript"/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31" fillId="0" borderId="0"/>
    <xf numFmtId="0" fontId="1" fillId="0" borderId="0"/>
  </cellStyleXfs>
  <cellXfs count="616">
    <xf numFmtId="0" fontId="0" fillId="0" borderId="0" xfId="0"/>
    <xf numFmtId="0" fontId="2" fillId="0" borderId="0" xfId="1" applyFont="1" applyAlignment="1">
      <alignment vertical="center"/>
    </xf>
    <xf numFmtId="0" fontId="1" fillId="0" borderId="0" xfId="2"/>
    <xf numFmtId="0" fontId="1" fillId="0" borderId="0" xfId="1"/>
    <xf numFmtId="0" fontId="1" fillId="0" borderId="0" xfId="1" applyFill="1"/>
    <xf numFmtId="0" fontId="1" fillId="0" borderId="0" xfId="1" applyFont="1"/>
    <xf numFmtId="1" fontId="4" fillId="0" borderId="2" xfId="3" applyNumberFormat="1" applyFont="1" applyFill="1" applyBorder="1" applyAlignment="1">
      <alignment vertical="center"/>
    </xf>
    <xf numFmtId="1" fontId="6" fillId="0" borderId="8" xfId="1" applyNumberFormat="1" applyFont="1" applyFill="1" applyBorder="1" applyAlignment="1">
      <alignment vertical="center" wrapText="1"/>
    </xf>
    <xf numFmtId="1" fontId="7" fillId="0" borderId="9" xfId="1" applyNumberFormat="1" applyFont="1" applyFill="1" applyBorder="1" applyAlignment="1">
      <alignment vertical="center" wrapText="1"/>
    </xf>
    <xf numFmtId="1" fontId="6" fillId="0" borderId="9" xfId="1" applyNumberFormat="1" applyFont="1" applyFill="1" applyBorder="1" applyAlignment="1">
      <alignment vertical="center" wrapText="1"/>
    </xf>
    <xf numFmtId="0" fontId="6" fillId="0" borderId="10" xfId="1" applyFont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1" fillId="0" borderId="14" xfId="3" applyBorder="1" applyAlignment="1">
      <alignment horizontal="center" vertical="center" wrapText="1"/>
    </xf>
    <xf numFmtId="0" fontId="3" fillId="0" borderId="15" xfId="3" applyFont="1" applyBorder="1" applyAlignment="1">
      <alignment horizontal="center" vertical="center" wrapText="1"/>
    </xf>
    <xf numFmtId="0" fontId="1" fillId="0" borderId="15" xfId="3" applyBorder="1" applyAlignment="1">
      <alignment horizontal="center" vertical="center" wrapText="1"/>
    </xf>
    <xf numFmtId="0" fontId="1" fillId="0" borderId="16" xfId="3" applyBorder="1" applyAlignment="1">
      <alignment horizontal="center" vertical="center" wrapText="1"/>
    </xf>
    <xf numFmtId="0" fontId="1" fillId="0" borderId="17" xfId="3" applyBorder="1" applyAlignment="1">
      <alignment horizontal="center" vertical="center" wrapText="1"/>
    </xf>
    <xf numFmtId="0" fontId="1" fillId="0" borderId="18" xfId="3" applyBorder="1" applyAlignment="1">
      <alignment horizontal="center" vertical="center" wrapText="1"/>
    </xf>
    <xf numFmtId="0" fontId="10" fillId="0" borderId="17" xfId="3" applyFont="1" applyFill="1" applyBorder="1" applyAlignment="1">
      <alignment horizontal="center" vertical="center" wrapText="1"/>
    </xf>
    <xf numFmtId="0" fontId="10" fillId="0" borderId="19" xfId="3" applyFont="1" applyFill="1" applyBorder="1" applyAlignment="1">
      <alignment horizontal="center" vertical="center" wrapText="1"/>
    </xf>
    <xf numFmtId="0" fontId="10" fillId="0" borderId="20" xfId="3" applyFont="1" applyFill="1" applyBorder="1" applyAlignment="1">
      <alignment horizontal="center" vertical="center" wrapText="1"/>
    </xf>
    <xf numFmtId="0" fontId="1" fillId="0" borderId="21" xfId="1" applyFont="1" applyBorder="1" applyAlignment="1">
      <alignment horizontal="left" vertical="center"/>
    </xf>
    <xf numFmtId="1" fontId="13" fillId="0" borderId="21" xfId="1" applyNumberFormat="1" applyFont="1" applyFill="1" applyBorder="1" applyAlignment="1">
      <alignment horizontal="left" vertical="center" wrapText="1"/>
    </xf>
    <xf numFmtId="2" fontId="11" fillId="0" borderId="22" xfId="1" applyNumberFormat="1" applyFont="1" applyFill="1" applyBorder="1" applyAlignment="1">
      <alignment horizontal="right" vertical="center" indent="2"/>
    </xf>
    <xf numFmtId="3" fontId="11" fillId="0" borderId="24" xfId="1" applyNumberFormat="1" applyFont="1" applyFill="1" applyBorder="1" applyAlignment="1">
      <alignment horizontal="right" vertical="center" indent="1"/>
    </xf>
    <xf numFmtId="3" fontId="11" fillId="0" borderId="25" xfId="1" applyNumberFormat="1" applyFont="1" applyFill="1" applyBorder="1" applyAlignment="1">
      <alignment horizontal="right" vertical="center" indent="1"/>
    </xf>
    <xf numFmtId="1" fontId="11" fillId="0" borderId="25" xfId="1" applyNumberFormat="1" applyFont="1" applyFill="1" applyBorder="1" applyAlignment="1">
      <alignment horizontal="right" vertical="center" indent="1"/>
    </xf>
    <xf numFmtId="2" fontId="10" fillId="0" borderId="27" xfId="1" applyNumberFormat="1" applyFont="1" applyFill="1" applyBorder="1" applyAlignment="1">
      <alignment horizontal="center" vertical="center" wrapText="1"/>
    </xf>
    <xf numFmtId="2" fontId="17" fillId="0" borderId="21" xfId="1" applyNumberFormat="1" applyFont="1" applyFill="1" applyBorder="1" applyAlignment="1" applyProtection="1">
      <alignment horizontal="right" vertical="center" indent="1"/>
      <protection locked="0"/>
    </xf>
    <xf numFmtId="2" fontId="17" fillId="0" borderId="22" xfId="1" applyNumberFormat="1" applyFont="1" applyFill="1" applyBorder="1" applyAlignment="1" applyProtection="1">
      <alignment horizontal="right" vertical="center" indent="1"/>
      <protection locked="0"/>
    </xf>
    <xf numFmtId="0" fontId="1" fillId="0" borderId="28" xfId="1" applyFont="1" applyBorder="1" applyAlignment="1">
      <alignment horizontal="left" vertical="center"/>
    </xf>
    <xf numFmtId="1" fontId="13" fillId="0" borderId="28" xfId="1" applyNumberFormat="1" applyFont="1" applyFill="1" applyBorder="1" applyAlignment="1">
      <alignment horizontal="left" vertical="center" wrapText="1"/>
    </xf>
    <xf numFmtId="2" fontId="10" fillId="0" borderId="29" xfId="1" applyNumberFormat="1" applyFont="1" applyFill="1" applyBorder="1" applyAlignment="1">
      <alignment horizontal="center" vertical="center" wrapText="1"/>
    </xf>
    <xf numFmtId="2" fontId="11" fillId="0" borderId="30" xfId="1" applyNumberFormat="1" applyFont="1" applyFill="1" applyBorder="1" applyAlignment="1">
      <alignment horizontal="right" vertical="center" indent="2"/>
    </xf>
    <xf numFmtId="3" fontId="11" fillId="0" borderId="31" xfId="1" applyNumberFormat="1" applyFont="1" applyFill="1" applyBorder="1" applyAlignment="1">
      <alignment horizontal="right" vertical="center" indent="1"/>
    </xf>
    <xf numFmtId="3" fontId="11" fillId="0" borderId="32" xfId="1" applyNumberFormat="1" applyFont="1" applyFill="1" applyBorder="1" applyAlignment="1">
      <alignment horizontal="right" vertical="center" indent="1"/>
    </xf>
    <xf numFmtId="2" fontId="17" fillId="0" borderId="28" xfId="1" applyNumberFormat="1" applyFont="1" applyFill="1" applyBorder="1" applyAlignment="1" applyProtection="1">
      <alignment horizontal="right" vertical="center" indent="1"/>
      <protection locked="0"/>
    </xf>
    <xf numFmtId="2" fontId="17" fillId="0" borderId="31" xfId="1" applyNumberFormat="1" applyFont="1" applyFill="1" applyBorder="1" applyAlignment="1" applyProtection="1">
      <alignment horizontal="right" vertical="center" indent="1"/>
      <protection locked="0"/>
    </xf>
    <xf numFmtId="1" fontId="11" fillId="0" borderId="32" xfId="1" applyNumberFormat="1" applyFont="1" applyFill="1" applyBorder="1" applyAlignment="1">
      <alignment horizontal="right" vertical="center" indent="1"/>
    </xf>
    <xf numFmtId="0" fontId="1" fillId="0" borderId="26" xfId="1" applyFont="1" applyBorder="1" applyAlignment="1">
      <alignment horizontal="left" vertical="center"/>
    </xf>
    <xf numFmtId="0" fontId="3" fillId="0" borderId="26" xfId="1" applyFont="1" applyBorder="1" applyAlignment="1">
      <alignment horizontal="left" vertical="center"/>
    </xf>
    <xf numFmtId="0" fontId="3" fillId="0" borderId="26" xfId="1" applyFont="1" applyBorder="1" applyAlignment="1">
      <alignment vertical="center"/>
    </xf>
    <xf numFmtId="1" fontId="13" fillId="0" borderId="26" xfId="1" applyNumberFormat="1" applyFont="1" applyFill="1" applyBorder="1" applyAlignment="1">
      <alignment horizontal="left" vertical="center" wrapText="1"/>
    </xf>
    <xf numFmtId="2" fontId="11" fillId="0" borderId="24" xfId="1" applyNumberFormat="1" applyFont="1" applyFill="1" applyBorder="1" applyAlignment="1">
      <alignment horizontal="right" vertical="center" indent="2"/>
    </xf>
    <xf numFmtId="2" fontId="11" fillId="0" borderId="33" xfId="1" applyNumberFormat="1" applyFont="1" applyFill="1" applyBorder="1" applyAlignment="1">
      <alignment horizontal="right" vertical="center" indent="2"/>
    </xf>
    <xf numFmtId="3" fontId="11" fillId="0" borderId="8" xfId="1" applyNumberFormat="1" applyFont="1" applyFill="1" applyBorder="1" applyAlignment="1">
      <alignment horizontal="right" vertical="center" indent="1"/>
    </xf>
    <xf numFmtId="0" fontId="3" fillId="0" borderId="21" xfId="1" applyFont="1" applyBorder="1" applyAlignment="1">
      <alignment horizontal="left" vertical="center"/>
    </xf>
    <xf numFmtId="0" fontId="3" fillId="0" borderId="21" xfId="1" applyFont="1" applyBorder="1" applyAlignment="1">
      <alignment vertical="center"/>
    </xf>
    <xf numFmtId="0" fontId="3" fillId="0" borderId="28" xfId="1" applyFont="1" applyBorder="1" applyAlignment="1">
      <alignment horizontal="left" vertical="center"/>
    </xf>
    <xf numFmtId="0" fontId="3" fillId="0" borderId="28" xfId="1" applyFont="1" applyBorder="1" applyAlignment="1">
      <alignment vertical="center"/>
    </xf>
    <xf numFmtId="3" fontId="11" fillId="0" borderId="17" xfId="1" applyNumberFormat="1" applyFont="1" applyFill="1" applyBorder="1" applyAlignment="1">
      <alignment horizontal="right" vertical="center" indent="1"/>
    </xf>
    <xf numFmtId="3" fontId="18" fillId="0" borderId="26" xfId="1" applyNumberFormat="1" applyFont="1" applyFill="1" applyBorder="1" applyAlignment="1">
      <alignment horizontal="right" vertical="center" indent="1"/>
    </xf>
    <xf numFmtId="3" fontId="18" fillId="0" borderId="24" xfId="1" applyNumberFormat="1" applyFont="1" applyFill="1" applyBorder="1" applyAlignment="1">
      <alignment horizontal="right" vertical="center" indent="1"/>
    </xf>
    <xf numFmtId="2" fontId="11" fillId="0" borderId="29" xfId="1" applyNumberFormat="1" applyFont="1" applyFill="1" applyBorder="1" applyAlignment="1">
      <alignment horizontal="right" vertical="center" wrapText="1" indent="2"/>
    </xf>
    <xf numFmtId="0" fontId="1" fillId="0" borderId="21" xfId="1" applyFont="1" applyBorder="1" applyAlignment="1">
      <alignment horizontal="left" vertical="center" wrapText="1"/>
    </xf>
    <xf numFmtId="3" fontId="11" fillId="0" borderId="22" xfId="1" applyNumberFormat="1" applyFont="1" applyFill="1" applyBorder="1" applyAlignment="1">
      <alignment horizontal="right" vertical="center" indent="1"/>
    </xf>
    <xf numFmtId="3" fontId="11" fillId="0" borderId="34" xfId="1" applyNumberFormat="1" applyFont="1" applyFill="1" applyBorder="1" applyAlignment="1">
      <alignment horizontal="right" vertical="center" indent="1"/>
    </xf>
    <xf numFmtId="2" fontId="17" fillId="0" borderId="21" xfId="1" applyNumberFormat="1" applyFont="1" applyFill="1" applyBorder="1" applyAlignment="1">
      <alignment horizontal="right" vertical="center" indent="1"/>
    </xf>
    <xf numFmtId="2" fontId="17" fillId="0" borderId="22" xfId="1" applyNumberFormat="1" applyFont="1" applyFill="1" applyBorder="1" applyAlignment="1">
      <alignment horizontal="right" vertical="center" indent="1"/>
    </xf>
    <xf numFmtId="3" fontId="18" fillId="0" borderId="34" xfId="1" applyNumberFormat="1" applyFont="1" applyFill="1" applyBorder="1" applyAlignment="1">
      <alignment horizontal="right" vertical="center" indent="1"/>
    </xf>
    <xf numFmtId="164" fontId="10" fillId="0" borderId="27" xfId="1" applyNumberFormat="1" applyFont="1" applyFill="1" applyBorder="1" applyAlignment="1">
      <alignment horizontal="center" vertical="center" wrapText="1"/>
    </xf>
    <xf numFmtId="0" fontId="1" fillId="0" borderId="28" xfId="1" applyFont="1" applyBorder="1" applyAlignment="1">
      <alignment horizontal="left" vertical="center" wrapText="1"/>
    </xf>
    <xf numFmtId="3" fontId="18" fillId="0" borderId="28" xfId="1" applyNumberFormat="1" applyFont="1" applyFill="1" applyBorder="1" applyAlignment="1">
      <alignment horizontal="right" vertical="center" indent="1"/>
    </xf>
    <xf numFmtId="3" fontId="18" fillId="0" borderId="32" xfId="1" applyNumberFormat="1" applyFont="1" applyFill="1" applyBorder="1" applyAlignment="1">
      <alignment horizontal="right" vertical="center" indent="1"/>
    </xf>
    <xf numFmtId="2" fontId="11" fillId="0" borderId="31" xfId="1" applyNumberFormat="1" applyFont="1" applyFill="1" applyBorder="1" applyAlignment="1">
      <alignment horizontal="right" vertical="center" indent="2"/>
    </xf>
    <xf numFmtId="0" fontId="1" fillId="0" borderId="26" xfId="1" applyFont="1" applyFill="1" applyBorder="1" applyAlignment="1">
      <alignment horizontal="left" vertical="center" wrapText="1"/>
    </xf>
    <xf numFmtId="3" fontId="18" fillId="0" borderId="25" xfId="1" applyNumberFormat="1" applyFont="1" applyFill="1" applyBorder="1" applyAlignment="1">
      <alignment horizontal="right" vertical="center" indent="1"/>
    </xf>
    <xf numFmtId="0" fontId="1" fillId="0" borderId="21" xfId="1" applyFont="1" applyFill="1" applyBorder="1" applyAlignment="1">
      <alignment horizontal="left" vertical="center" wrapText="1"/>
    </xf>
    <xf numFmtId="49" fontId="10" fillId="0" borderId="27" xfId="1" applyNumberFormat="1" applyFont="1" applyFill="1" applyBorder="1" applyAlignment="1">
      <alignment horizontal="center" vertical="center" wrapText="1"/>
    </xf>
    <xf numFmtId="3" fontId="18" fillId="0" borderId="31" xfId="1" applyNumberFormat="1" applyFont="1" applyFill="1" applyBorder="1" applyAlignment="1">
      <alignment horizontal="right" vertical="center" indent="1"/>
    </xf>
    <xf numFmtId="0" fontId="1" fillId="0" borderId="26" xfId="1" applyFont="1" applyBorder="1" applyAlignment="1">
      <alignment horizontal="left" vertical="center" wrapText="1"/>
    </xf>
    <xf numFmtId="0" fontId="1" fillId="3" borderId="21" xfId="1" applyFont="1" applyFill="1" applyBorder="1" applyAlignment="1">
      <alignment horizontal="left" vertical="center" wrapText="1"/>
    </xf>
    <xf numFmtId="2" fontId="10" fillId="0" borderId="23" xfId="1" applyNumberFormat="1" applyFont="1" applyFill="1" applyBorder="1" applyAlignment="1">
      <alignment horizontal="right" vertical="center" indent="2"/>
    </xf>
    <xf numFmtId="0" fontId="1" fillId="3" borderId="28" xfId="1" applyFont="1" applyFill="1" applyBorder="1" applyAlignment="1">
      <alignment horizontal="left" vertical="center" wrapText="1"/>
    </xf>
    <xf numFmtId="3" fontId="10" fillId="0" borderId="24" xfId="1" applyNumberFormat="1" applyFont="1" applyFill="1" applyBorder="1" applyAlignment="1">
      <alignment horizontal="right" vertical="center" indent="1"/>
    </xf>
    <xf numFmtId="3" fontId="10" fillId="0" borderId="22" xfId="1" applyNumberFormat="1" applyFont="1" applyFill="1" applyBorder="1" applyAlignment="1">
      <alignment horizontal="right" vertical="center" indent="1"/>
    </xf>
    <xf numFmtId="2" fontId="10" fillId="0" borderId="31" xfId="1" applyNumberFormat="1" applyFont="1" applyFill="1" applyBorder="1" applyAlignment="1">
      <alignment horizontal="right" vertical="center" wrapText="1" indent="2"/>
    </xf>
    <xf numFmtId="2" fontId="11" fillId="0" borderId="30" xfId="1" applyNumberFormat="1" applyFont="1" applyFill="1" applyBorder="1" applyAlignment="1">
      <alignment horizontal="right" vertical="center" wrapText="1" indent="2"/>
    </xf>
    <xf numFmtId="0" fontId="1" fillId="0" borderId="35" xfId="1" applyFont="1" applyBorder="1" applyAlignment="1">
      <alignment horizontal="left" vertical="center"/>
    </xf>
    <xf numFmtId="0" fontId="3" fillId="0" borderId="35" xfId="1" applyFont="1" applyBorder="1" applyAlignment="1">
      <alignment horizontal="left" vertical="center"/>
    </xf>
    <xf numFmtId="0" fontId="3" fillId="0" borderId="35" xfId="1" applyFont="1" applyBorder="1" applyAlignment="1">
      <alignment vertical="center"/>
    </xf>
    <xf numFmtId="2" fontId="11" fillId="0" borderId="36" xfId="1" applyNumberFormat="1" applyFont="1" applyFill="1" applyBorder="1" applyAlignment="1">
      <alignment horizontal="right" vertical="center" wrapText="1" indent="2"/>
    </xf>
    <xf numFmtId="2" fontId="11" fillId="0" borderId="2" xfId="1" applyNumberFormat="1" applyFont="1" applyFill="1" applyBorder="1" applyAlignment="1">
      <alignment horizontal="right" vertical="center" wrapText="1" indent="2"/>
    </xf>
    <xf numFmtId="3" fontId="11" fillId="0" borderId="36" xfId="1" applyNumberFormat="1" applyFont="1" applyFill="1" applyBorder="1" applyAlignment="1">
      <alignment horizontal="right" vertical="center" indent="1"/>
    </xf>
    <xf numFmtId="3" fontId="11" fillId="0" borderId="6" xfId="1" applyNumberFormat="1" applyFont="1" applyFill="1" applyBorder="1" applyAlignment="1">
      <alignment horizontal="right" vertical="center" indent="1"/>
    </xf>
    <xf numFmtId="3" fontId="18" fillId="0" borderId="35" xfId="1" applyNumberFormat="1" applyFont="1" applyFill="1" applyBorder="1" applyAlignment="1">
      <alignment horizontal="right" vertical="center" indent="1"/>
    </xf>
    <xf numFmtId="3" fontId="18" fillId="0" borderId="36" xfId="1" applyNumberFormat="1" applyFont="1" applyFill="1" applyBorder="1" applyAlignment="1">
      <alignment horizontal="right" vertical="center" indent="1"/>
    </xf>
    <xf numFmtId="3" fontId="18" fillId="0" borderId="6" xfId="1" applyNumberFormat="1" applyFont="1" applyFill="1" applyBorder="1" applyAlignment="1">
      <alignment horizontal="right" vertical="center" indent="1"/>
    </xf>
    <xf numFmtId="0" fontId="3" fillId="0" borderId="37" xfId="1" applyFont="1" applyBorder="1" applyAlignment="1">
      <alignment vertical="center"/>
    </xf>
    <xf numFmtId="0" fontId="1" fillId="0" borderId="38" xfId="1" applyFont="1" applyBorder="1" applyAlignment="1">
      <alignment horizontal="left" vertical="center"/>
    </xf>
    <xf numFmtId="0" fontId="3" fillId="0" borderId="38" xfId="1" applyFont="1" applyBorder="1" applyAlignment="1">
      <alignment horizontal="left" vertical="center"/>
    </xf>
    <xf numFmtId="0" fontId="3" fillId="0" borderId="38" xfId="1" applyFont="1" applyBorder="1" applyAlignment="1">
      <alignment vertical="center"/>
    </xf>
    <xf numFmtId="1" fontId="1" fillId="0" borderId="21" xfId="1" applyNumberFormat="1" applyFont="1" applyFill="1" applyBorder="1" applyAlignment="1">
      <alignment horizontal="left" vertical="center" wrapText="1"/>
    </xf>
    <xf numFmtId="1" fontId="11" fillId="0" borderId="23" xfId="1" applyNumberFormat="1" applyFont="1" applyFill="1" applyBorder="1" applyAlignment="1">
      <alignment horizontal="right" vertical="center" indent="2"/>
    </xf>
    <xf numFmtId="1" fontId="11" fillId="2" borderId="35" xfId="1" applyNumberFormat="1" applyFont="1" applyFill="1" applyBorder="1" applyAlignment="1">
      <alignment horizontal="left" vertical="center" wrapText="1"/>
    </xf>
    <xf numFmtId="1" fontId="10" fillId="0" borderId="43" xfId="1" applyNumberFormat="1" applyFont="1" applyFill="1" applyBorder="1" applyAlignment="1">
      <alignment horizontal="center" vertical="center" wrapText="1"/>
    </xf>
    <xf numFmtId="1" fontId="10" fillId="0" borderId="6" xfId="1" applyNumberFormat="1" applyFont="1" applyFill="1" applyBorder="1" applyAlignment="1">
      <alignment horizontal="right" vertical="center" wrapText="1" indent="2"/>
    </xf>
    <xf numFmtId="2" fontId="17" fillId="0" borderId="35" xfId="1" applyNumberFormat="1" applyFont="1" applyFill="1" applyBorder="1" applyAlignment="1">
      <alignment horizontal="right" vertical="center" indent="1"/>
    </xf>
    <xf numFmtId="2" fontId="17" fillId="0" borderId="36" xfId="1" applyNumberFormat="1" applyFont="1" applyFill="1" applyBorder="1" applyAlignment="1">
      <alignment horizontal="right" vertical="center" indent="1"/>
    </xf>
    <xf numFmtId="0" fontId="1" fillId="0" borderId="35" xfId="1" applyFont="1" applyBorder="1" applyAlignment="1">
      <alignment horizontal="left" vertical="center" wrapText="1"/>
    </xf>
    <xf numFmtId="0" fontId="3" fillId="0" borderId="35" xfId="1" applyFont="1" applyBorder="1" applyAlignment="1">
      <alignment horizontal="left" vertical="center" wrapText="1"/>
    </xf>
    <xf numFmtId="2" fontId="11" fillId="0" borderId="36" xfId="1" applyNumberFormat="1" applyFont="1" applyFill="1" applyBorder="1" applyAlignment="1">
      <alignment horizontal="right" vertical="center" indent="2"/>
    </xf>
    <xf numFmtId="0" fontId="1" fillId="0" borderId="37" xfId="1" applyFont="1" applyBorder="1" applyAlignment="1">
      <alignment horizontal="left" vertical="center" wrapText="1"/>
    </xf>
    <xf numFmtId="0" fontId="3" fillId="0" borderId="37" xfId="1" applyFont="1" applyBorder="1" applyAlignment="1">
      <alignment horizontal="left" vertical="center" wrapText="1"/>
    </xf>
    <xf numFmtId="1" fontId="11" fillId="2" borderId="37" xfId="1" applyNumberFormat="1" applyFont="1" applyFill="1" applyBorder="1" applyAlignment="1">
      <alignment horizontal="left" vertical="center" wrapText="1"/>
    </xf>
    <xf numFmtId="1" fontId="11" fillId="0" borderId="20" xfId="1" applyNumberFormat="1" applyFont="1" applyFill="1" applyBorder="1" applyAlignment="1">
      <alignment horizontal="right" vertical="center" wrapText="1" indent="2"/>
    </xf>
    <xf numFmtId="3" fontId="11" fillId="0" borderId="19" xfId="1" applyNumberFormat="1" applyFont="1" applyFill="1" applyBorder="1" applyAlignment="1">
      <alignment horizontal="right" vertical="center" indent="1"/>
    </xf>
    <xf numFmtId="0" fontId="3" fillId="0" borderId="21" xfId="1" applyFont="1" applyFill="1" applyBorder="1" applyAlignment="1">
      <alignment horizontal="left" vertical="center" wrapText="1"/>
    </xf>
    <xf numFmtId="0" fontId="3" fillId="0" borderId="21" xfId="1" applyFont="1" applyFill="1" applyBorder="1" applyAlignment="1">
      <alignment vertical="center"/>
    </xf>
    <xf numFmtId="1" fontId="10" fillId="0" borderId="27" xfId="1" applyNumberFormat="1" applyFont="1" applyFill="1" applyBorder="1" applyAlignment="1">
      <alignment horizontal="center" vertical="center" wrapText="1"/>
    </xf>
    <xf numFmtId="3" fontId="22" fillId="0" borderId="26" xfId="1" applyNumberFormat="1" applyFont="1" applyFill="1" applyBorder="1" applyAlignment="1">
      <alignment horizontal="right" vertical="center" indent="1"/>
    </xf>
    <xf numFmtId="3" fontId="22" fillId="0" borderId="24" xfId="1" applyNumberFormat="1" applyFont="1" applyFill="1" applyBorder="1" applyAlignment="1">
      <alignment horizontal="right" vertical="center" indent="1"/>
    </xf>
    <xf numFmtId="0" fontId="1" fillId="0" borderId="28" xfId="1" applyFont="1" applyFill="1" applyBorder="1" applyAlignment="1">
      <alignment horizontal="left" vertical="center" wrapText="1"/>
    </xf>
    <xf numFmtId="0" fontId="3" fillId="0" borderId="28" xfId="1" applyFont="1" applyFill="1" applyBorder="1" applyAlignment="1">
      <alignment horizontal="left" vertical="center" wrapText="1"/>
    </xf>
    <xf numFmtId="0" fontId="3" fillId="0" borderId="28" xfId="1" applyFont="1" applyFill="1" applyBorder="1" applyAlignment="1">
      <alignment vertical="center"/>
    </xf>
    <xf numFmtId="1" fontId="1" fillId="0" borderId="28" xfId="1" applyNumberFormat="1" applyFont="1" applyFill="1" applyBorder="1" applyAlignment="1">
      <alignment horizontal="left" vertical="center" wrapText="1"/>
    </xf>
    <xf numFmtId="1" fontId="10" fillId="0" borderId="29" xfId="1" applyNumberFormat="1" applyFont="1" applyFill="1" applyBorder="1" applyAlignment="1">
      <alignment horizontal="center" vertical="center" wrapText="1"/>
    </xf>
    <xf numFmtId="3" fontId="18" fillId="0" borderId="37" xfId="1" applyNumberFormat="1" applyFont="1" applyFill="1" applyBorder="1" applyAlignment="1">
      <alignment horizontal="right" vertical="center" indent="1"/>
    </xf>
    <xf numFmtId="3" fontId="18" fillId="0" borderId="17" xfId="1" applyNumberFormat="1" applyFont="1" applyFill="1" applyBorder="1" applyAlignment="1">
      <alignment horizontal="right" vertical="center" indent="1"/>
    </xf>
    <xf numFmtId="0" fontId="1" fillId="0" borderId="44" xfId="1" applyFont="1" applyFill="1" applyBorder="1" applyAlignment="1">
      <alignment horizontal="left" vertical="center" wrapText="1"/>
    </xf>
    <xf numFmtId="0" fontId="3" fillId="0" borderId="44" xfId="1" applyFont="1" applyFill="1" applyBorder="1" applyAlignment="1">
      <alignment horizontal="left" vertical="center" wrapText="1"/>
    </xf>
    <xf numFmtId="0" fontId="3" fillId="0" borderId="44" xfId="1" applyFont="1" applyFill="1" applyBorder="1" applyAlignment="1">
      <alignment vertical="center"/>
    </xf>
    <xf numFmtId="1" fontId="1" fillId="0" borderId="44" xfId="1" applyNumberFormat="1" applyFont="1" applyFill="1" applyBorder="1" applyAlignment="1">
      <alignment horizontal="left" vertical="center" wrapText="1"/>
    </xf>
    <xf numFmtId="1" fontId="10" fillId="0" borderId="45" xfId="1" applyNumberFormat="1" applyFont="1" applyFill="1" applyBorder="1" applyAlignment="1">
      <alignment horizontal="center" vertical="center" wrapText="1"/>
    </xf>
    <xf numFmtId="2" fontId="11" fillId="0" borderId="45" xfId="1" applyNumberFormat="1" applyFont="1" applyFill="1" applyBorder="1" applyAlignment="1">
      <alignment horizontal="right" vertical="center" wrapText="1" indent="2"/>
    </xf>
    <xf numFmtId="3" fontId="10" fillId="0" borderId="8" xfId="1" applyNumberFormat="1" applyFont="1" applyFill="1" applyBorder="1" applyAlignment="1">
      <alignment horizontal="right" vertical="center" indent="1"/>
    </xf>
    <xf numFmtId="3" fontId="11" fillId="0" borderId="12" xfId="1" applyNumberFormat="1" applyFont="1" applyFill="1" applyBorder="1" applyAlignment="1">
      <alignment horizontal="right" vertical="center" indent="1"/>
    </xf>
    <xf numFmtId="3" fontId="18" fillId="0" borderId="44" xfId="1" applyNumberFormat="1" applyFont="1" applyFill="1" applyBorder="1" applyAlignment="1">
      <alignment horizontal="right" vertical="center" indent="1"/>
    </xf>
    <xf numFmtId="3" fontId="18" fillId="0" borderId="8" xfId="1" applyNumberFormat="1" applyFont="1" applyFill="1" applyBorder="1" applyAlignment="1">
      <alignment horizontal="right" vertical="center" indent="1"/>
    </xf>
    <xf numFmtId="3" fontId="18" fillId="0" borderId="12" xfId="1" applyNumberFormat="1" applyFont="1" applyFill="1" applyBorder="1" applyAlignment="1">
      <alignment horizontal="right" vertical="center" indent="1"/>
    </xf>
    <xf numFmtId="3" fontId="10" fillId="0" borderId="31" xfId="1" applyNumberFormat="1" applyFont="1" applyFill="1" applyBorder="1" applyAlignment="1">
      <alignment horizontal="right" vertical="center" indent="1"/>
    </xf>
    <xf numFmtId="3" fontId="22" fillId="0" borderId="37" xfId="1" applyNumberFormat="1" applyFont="1" applyFill="1" applyBorder="1" applyAlignment="1">
      <alignment horizontal="right" vertical="center" indent="1"/>
    </xf>
    <xf numFmtId="3" fontId="22" fillId="0" borderId="17" xfId="1" applyNumberFormat="1" applyFont="1" applyFill="1" applyBorder="1" applyAlignment="1">
      <alignment horizontal="right" vertical="center" indent="1"/>
    </xf>
    <xf numFmtId="2" fontId="18" fillId="0" borderId="45" xfId="1" applyNumberFormat="1" applyFont="1" applyFill="1" applyBorder="1" applyAlignment="1">
      <alignment horizontal="right" vertical="center" wrapText="1" indent="2"/>
    </xf>
    <xf numFmtId="0" fontId="3" fillId="0" borderId="26" xfId="1" applyFont="1" applyFill="1" applyBorder="1" applyAlignment="1">
      <alignment horizontal="left" vertical="center" wrapText="1"/>
    </xf>
    <xf numFmtId="0" fontId="3" fillId="0" borderId="26" xfId="1" applyFont="1" applyFill="1" applyBorder="1" applyAlignment="1">
      <alignment vertical="center"/>
    </xf>
    <xf numFmtId="1" fontId="1" fillId="0" borderId="26" xfId="1" applyNumberFormat="1" applyFont="1" applyFill="1" applyBorder="1" applyAlignment="1">
      <alignment horizontal="left" vertical="center" wrapText="1"/>
    </xf>
    <xf numFmtId="1" fontId="10" fillId="0" borderId="46" xfId="1" applyNumberFormat="1" applyFont="1" applyFill="1" applyBorder="1" applyAlignment="1">
      <alignment horizontal="center" vertical="center" wrapText="1"/>
    </xf>
    <xf numFmtId="2" fontId="11" fillId="0" borderId="46" xfId="1" applyNumberFormat="1" applyFont="1" applyFill="1" applyBorder="1" applyAlignment="1">
      <alignment horizontal="right" vertical="center" wrapText="1" indent="2"/>
    </xf>
    <xf numFmtId="1" fontId="10" fillId="0" borderId="31" xfId="1" applyNumberFormat="1" applyFont="1" applyFill="1" applyBorder="1" applyAlignment="1">
      <alignment horizontal="center" vertical="center" wrapText="1"/>
    </xf>
    <xf numFmtId="1" fontId="10" fillId="0" borderId="32" xfId="1" applyNumberFormat="1" applyFont="1" applyFill="1" applyBorder="1" applyAlignment="1">
      <alignment horizontal="center" vertical="center" wrapText="1"/>
    </xf>
    <xf numFmtId="2" fontId="17" fillId="0" borderId="39" xfId="1" applyNumberFormat="1" applyFont="1" applyFill="1" applyBorder="1" applyAlignment="1">
      <alignment horizontal="right" vertical="center" indent="1"/>
    </xf>
    <xf numFmtId="2" fontId="17" fillId="0" borderId="40" xfId="1" applyNumberFormat="1" applyFont="1" applyFill="1" applyBorder="1" applyAlignment="1">
      <alignment horizontal="right" vertical="center" indent="1"/>
    </xf>
    <xf numFmtId="0" fontId="1" fillId="0" borderId="47" xfId="1" applyFont="1" applyFill="1" applyBorder="1" applyAlignment="1">
      <alignment horizontal="left" vertical="center" wrapText="1"/>
    </xf>
    <xf numFmtId="0" fontId="3" fillId="0" borderId="47" xfId="1" applyFont="1" applyFill="1" applyBorder="1" applyAlignment="1">
      <alignment horizontal="left" vertical="center" wrapText="1"/>
    </xf>
    <xf numFmtId="0" fontId="3" fillId="0" borderId="47" xfId="1" applyFont="1" applyFill="1" applyBorder="1" applyAlignment="1">
      <alignment vertical="center"/>
    </xf>
    <xf numFmtId="1" fontId="11" fillId="2" borderId="47" xfId="1" applyNumberFormat="1" applyFont="1" applyFill="1" applyBorder="1" applyAlignment="1">
      <alignment horizontal="left" vertical="center" wrapText="1"/>
    </xf>
    <xf numFmtId="2" fontId="19" fillId="0" borderId="7" xfId="1" applyNumberFormat="1" applyFont="1" applyFill="1" applyBorder="1" applyAlignment="1">
      <alignment horizontal="center" vertical="center" wrapText="1"/>
    </xf>
    <xf numFmtId="3" fontId="19" fillId="0" borderId="48" xfId="1" applyNumberFormat="1" applyFont="1" applyFill="1" applyBorder="1" applyAlignment="1">
      <alignment horizontal="right" vertical="center" indent="1"/>
    </xf>
    <xf numFmtId="3" fontId="19" fillId="0" borderId="3" xfId="1" applyNumberFormat="1" applyFont="1" applyFill="1" applyBorder="1" applyAlignment="1">
      <alignment horizontal="right" vertical="center" indent="1"/>
    </xf>
    <xf numFmtId="1" fontId="19" fillId="0" borderId="47" xfId="1" applyNumberFormat="1" applyFont="1" applyFill="1" applyBorder="1" applyAlignment="1">
      <alignment horizontal="right" vertical="center" indent="1"/>
    </xf>
    <xf numFmtId="1" fontId="19" fillId="0" borderId="48" xfId="1" applyNumberFormat="1" applyFont="1" applyFill="1" applyBorder="1" applyAlignment="1">
      <alignment horizontal="right" vertical="center" indent="1"/>
    </xf>
    <xf numFmtId="3" fontId="21" fillId="0" borderId="3" xfId="1" applyNumberFormat="1" applyFont="1" applyFill="1" applyBorder="1" applyAlignment="1">
      <alignment horizontal="right" vertical="center" indent="1"/>
    </xf>
    <xf numFmtId="2" fontId="11" fillId="0" borderId="45" xfId="1" applyNumberFormat="1" applyFont="1" applyFill="1" applyBorder="1" applyAlignment="1">
      <alignment horizontal="right" vertical="center" indent="2"/>
    </xf>
    <xf numFmtId="2" fontId="11" fillId="0" borderId="27" xfId="1" applyNumberFormat="1" applyFont="1" applyFill="1" applyBorder="1" applyAlignment="1">
      <alignment horizontal="right" vertical="center" indent="2"/>
    </xf>
    <xf numFmtId="2" fontId="18" fillId="0" borderId="29" xfId="1" applyNumberFormat="1" applyFont="1" applyFill="1" applyBorder="1" applyAlignment="1">
      <alignment horizontal="right" vertical="center" wrapText="1" indent="2"/>
    </xf>
    <xf numFmtId="2" fontId="11" fillId="0" borderId="29" xfId="1" applyNumberFormat="1" applyFont="1" applyFill="1" applyBorder="1" applyAlignment="1">
      <alignment horizontal="right" vertical="center" indent="2"/>
    </xf>
    <xf numFmtId="2" fontId="11" fillId="0" borderId="46" xfId="1" applyNumberFormat="1" applyFont="1" applyFill="1" applyBorder="1" applyAlignment="1">
      <alignment horizontal="right" vertical="center" indent="2"/>
    </xf>
    <xf numFmtId="2" fontId="17" fillId="0" borderId="38" xfId="1" applyNumberFormat="1" applyFont="1" applyFill="1" applyBorder="1" applyAlignment="1">
      <alignment horizontal="right" vertical="center" indent="1"/>
    </xf>
    <xf numFmtId="2" fontId="17" fillId="0" borderId="42" xfId="1" applyNumberFormat="1" applyFont="1" applyFill="1" applyBorder="1" applyAlignment="1">
      <alignment horizontal="right" vertical="center" indent="1"/>
    </xf>
    <xf numFmtId="2" fontId="18" fillId="0" borderId="43" xfId="1" applyNumberFormat="1" applyFont="1" applyFill="1" applyBorder="1" applyAlignment="1">
      <alignment horizontal="right" vertical="center" wrapText="1" indent="2"/>
    </xf>
    <xf numFmtId="1" fontId="18" fillId="0" borderId="43" xfId="1" applyNumberFormat="1" applyFont="1" applyFill="1" applyBorder="1" applyAlignment="1">
      <alignment horizontal="right" vertical="center" wrapText="1" indent="2"/>
    </xf>
    <xf numFmtId="1" fontId="23" fillId="0" borderId="0" xfId="1" applyNumberFormat="1" applyFont="1" applyFill="1" applyBorder="1" applyAlignment="1"/>
    <xf numFmtId="0" fontId="1" fillId="0" borderId="0" xfId="1" applyBorder="1"/>
    <xf numFmtId="0" fontId="24" fillId="0" borderId="0" xfId="1" applyFont="1" applyBorder="1" applyAlignment="1"/>
    <xf numFmtId="0" fontId="24" fillId="0" borderId="0" xfId="1" applyFont="1" applyFill="1" applyBorder="1" applyAlignment="1">
      <alignment horizontal="center" vertical="center"/>
    </xf>
    <xf numFmtId="0" fontId="24" fillId="0" borderId="0" xfId="1" applyFont="1" applyBorder="1" applyAlignment="1">
      <alignment horizontal="center" vertical="center"/>
    </xf>
    <xf numFmtId="3" fontId="24" fillId="0" borderId="0" xfId="1" applyNumberFormat="1" applyFont="1" applyFill="1" applyBorder="1" applyAlignment="1">
      <alignment horizontal="center" vertical="center"/>
    </xf>
    <xf numFmtId="0" fontId="25" fillId="0" borderId="0" xfId="1" applyFont="1" applyAlignment="1">
      <alignment horizontal="center"/>
    </xf>
    <xf numFmtId="0" fontId="25" fillId="0" borderId="0" xfId="1" applyFont="1"/>
    <xf numFmtId="0" fontId="4" fillId="0" borderId="8" xfId="1" applyFont="1" applyFill="1" applyBorder="1" applyAlignment="1">
      <alignment vertical="center"/>
    </xf>
    <xf numFmtId="0" fontId="4" fillId="0" borderId="7" xfId="1" applyFont="1" applyFill="1" applyBorder="1" applyAlignment="1">
      <alignment vertical="center"/>
    </xf>
    <xf numFmtId="1" fontId="4" fillId="0" borderId="7" xfId="3" applyNumberFormat="1" applyFont="1" applyFill="1" applyBorder="1" applyAlignment="1">
      <alignment vertical="center"/>
    </xf>
    <xf numFmtId="2" fontId="5" fillId="0" borderId="4" xfId="3" applyNumberFormat="1" applyFont="1" applyFill="1" applyBorder="1" applyAlignment="1">
      <alignment horizontal="left" vertical="center"/>
    </xf>
    <xf numFmtId="2" fontId="5" fillId="0" borderId="12" xfId="3" applyNumberFormat="1" applyFont="1" applyFill="1" applyBorder="1" applyAlignment="1">
      <alignment horizontal="center" vertical="center" wrapText="1"/>
    </xf>
    <xf numFmtId="3" fontId="5" fillId="0" borderId="1" xfId="3" applyNumberFormat="1" applyFont="1" applyFill="1" applyBorder="1" applyAlignment="1">
      <alignment horizontal="left" vertical="center"/>
    </xf>
    <xf numFmtId="3" fontId="5" fillId="0" borderId="3" xfId="3" applyNumberFormat="1" applyFont="1" applyFill="1" applyBorder="1" applyAlignment="1">
      <alignment horizontal="center" vertical="center" wrapText="1"/>
    </xf>
    <xf numFmtId="3" fontId="5" fillId="0" borderId="44" xfId="3" applyNumberFormat="1" applyFont="1" applyFill="1" applyBorder="1" applyAlignment="1">
      <alignment horizontal="left" vertical="center"/>
    </xf>
    <xf numFmtId="0" fontId="1" fillId="0" borderId="0" xfId="3"/>
    <xf numFmtId="0" fontId="7" fillId="0" borderId="22" xfId="1" applyFont="1" applyFill="1" applyBorder="1" applyAlignment="1">
      <alignment horizontal="center" vertical="center" wrapText="1"/>
    </xf>
    <xf numFmtId="0" fontId="7" fillId="0" borderId="49" xfId="1" applyFont="1" applyFill="1" applyBorder="1" applyAlignment="1">
      <alignment horizontal="center" vertical="center" wrapText="1"/>
    </xf>
    <xf numFmtId="0" fontId="7" fillId="0" borderId="50" xfId="1" applyFont="1" applyFill="1" applyBorder="1" applyAlignment="1">
      <alignment horizontal="center" vertical="center" wrapText="1"/>
    </xf>
    <xf numFmtId="2" fontId="7" fillId="0" borderId="22" xfId="1" applyNumberFormat="1" applyFont="1" applyFill="1" applyBorder="1" applyAlignment="1">
      <alignment horizontal="center" vertical="center" wrapText="1"/>
    </xf>
    <xf numFmtId="2" fontId="7" fillId="0" borderId="23" xfId="1" applyNumberFormat="1" applyFont="1" applyFill="1" applyBorder="1" applyAlignment="1">
      <alignment horizontal="center" vertical="center" wrapText="1"/>
    </xf>
    <xf numFmtId="3" fontId="26" fillId="0" borderId="22" xfId="1" applyNumberFormat="1" applyFont="1" applyFill="1" applyBorder="1" applyAlignment="1">
      <alignment horizontal="center" vertical="center" wrapText="1"/>
    </xf>
    <xf numFmtId="3" fontId="26" fillId="0" borderId="23" xfId="1" applyNumberFormat="1" applyFont="1" applyFill="1" applyBorder="1" applyAlignment="1">
      <alignment horizontal="center" vertical="center" wrapText="1"/>
    </xf>
    <xf numFmtId="3" fontId="26" fillId="0" borderId="21" xfId="1" applyNumberFormat="1" applyFont="1" applyFill="1" applyBorder="1" applyAlignment="1">
      <alignment horizontal="center" vertical="center" wrapText="1"/>
    </xf>
    <xf numFmtId="3" fontId="26" fillId="0" borderId="27" xfId="1" applyNumberFormat="1" applyFont="1" applyFill="1" applyBorder="1" applyAlignment="1">
      <alignment horizontal="center" vertical="center" wrapText="1"/>
    </xf>
    <xf numFmtId="3" fontId="7" fillId="0" borderId="23" xfId="1" applyNumberFormat="1" applyFont="1" applyFill="1" applyBorder="1" applyAlignment="1">
      <alignment horizontal="center" vertical="center" wrapText="1"/>
    </xf>
    <xf numFmtId="0" fontId="1" fillId="0" borderId="0" xfId="3" applyAlignment="1">
      <alignment vertical="top" wrapText="1"/>
    </xf>
    <xf numFmtId="0" fontId="1" fillId="0" borderId="14" xfId="3" applyFill="1" applyBorder="1" applyAlignment="1">
      <alignment horizontal="center" vertical="center" wrapText="1"/>
    </xf>
    <xf numFmtId="0" fontId="1" fillId="0" borderId="15" xfId="3" applyFill="1" applyBorder="1" applyAlignment="1">
      <alignment horizontal="center" vertical="center" wrapText="1"/>
    </xf>
    <xf numFmtId="0" fontId="3" fillId="0" borderId="18" xfId="3" applyFont="1" applyFill="1" applyBorder="1" applyAlignment="1">
      <alignment horizontal="center" vertical="center" wrapText="1"/>
    </xf>
    <xf numFmtId="2" fontId="3" fillId="0" borderId="14" xfId="3" applyNumberFormat="1" applyFont="1" applyFill="1" applyBorder="1" applyAlignment="1">
      <alignment horizontal="center" vertical="center" wrapText="1"/>
    </xf>
    <xf numFmtId="2" fontId="3" fillId="0" borderId="16" xfId="3" applyNumberFormat="1" applyFont="1" applyFill="1" applyBorder="1" applyAlignment="1">
      <alignment horizontal="center" vertical="center" wrapText="1"/>
    </xf>
    <xf numFmtId="3" fontId="5" fillId="0" borderId="17" xfId="3" applyNumberFormat="1" applyFont="1" applyFill="1" applyBorder="1" applyAlignment="1">
      <alignment horizontal="center" vertical="center" wrapText="1"/>
    </xf>
    <xf numFmtId="3" fontId="5" fillId="0" borderId="16" xfId="3" applyNumberFormat="1" applyFont="1" applyFill="1" applyBorder="1" applyAlignment="1">
      <alignment horizontal="center" vertical="center" wrapText="1"/>
    </xf>
    <xf numFmtId="3" fontId="5" fillId="0" borderId="37" xfId="3" applyNumberFormat="1" applyFont="1" applyFill="1" applyBorder="1" applyAlignment="1">
      <alignment horizontal="center" vertical="center" wrapText="1"/>
    </xf>
    <xf numFmtId="3" fontId="5" fillId="0" borderId="31" xfId="3" applyNumberFormat="1" applyFont="1" applyFill="1" applyBorder="1" applyAlignment="1">
      <alignment horizontal="center" vertical="center" wrapText="1"/>
    </xf>
    <xf numFmtId="3" fontId="5" fillId="0" borderId="19" xfId="3" applyNumberFormat="1" applyFont="1" applyFill="1" applyBorder="1" applyAlignment="1">
      <alignment horizontal="center" vertical="center" wrapText="1"/>
    </xf>
    <xf numFmtId="1" fontId="11" fillId="0" borderId="5" xfId="4" applyNumberFormat="1" applyFont="1" applyFill="1" applyBorder="1" applyAlignment="1">
      <alignment horizontal="left"/>
    </xf>
    <xf numFmtId="1" fontId="11" fillId="0" borderId="51" xfId="4" applyNumberFormat="1" applyFont="1" applyFill="1" applyBorder="1" applyAlignment="1">
      <alignment horizontal="left"/>
    </xf>
    <xf numFmtId="0" fontId="1" fillId="0" borderId="51" xfId="3" applyFill="1" applyBorder="1"/>
    <xf numFmtId="2" fontId="1" fillId="0" borderId="5" xfId="3" applyNumberFormat="1" applyFill="1" applyBorder="1"/>
    <xf numFmtId="2" fontId="1" fillId="0" borderId="6" xfId="3" applyNumberFormat="1" applyFill="1" applyBorder="1"/>
    <xf numFmtId="3" fontId="1" fillId="0" borderId="5" xfId="3" applyNumberFormat="1" applyFill="1" applyBorder="1"/>
    <xf numFmtId="3" fontId="1" fillId="0" borderId="6" xfId="3" applyNumberFormat="1" applyFill="1" applyBorder="1"/>
    <xf numFmtId="3" fontId="1" fillId="0" borderId="51" xfId="3" applyNumberFormat="1" applyFill="1" applyBorder="1"/>
    <xf numFmtId="49" fontId="27" fillId="0" borderId="24" xfId="1" applyNumberFormat="1" applyFont="1" applyFill="1" applyBorder="1" applyAlignment="1"/>
    <xf numFmtId="49" fontId="27" fillId="0" borderId="52" xfId="1" applyNumberFormat="1" applyFont="1" applyFill="1" applyBorder="1" applyAlignment="1"/>
    <xf numFmtId="0" fontId="28" fillId="0" borderId="53" xfId="1" applyNumberFormat="1" applyFont="1" applyFill="1" applyBorder="1" applyAlignment="1"/>
    <xf numFmtId="2" fontId="27" fillId="0" borderId="24" xfId="1" applyNumberFormat="1" applyFont="1" applyFill="1" applyBorder="1" applyAlignment="1">
      <alignment horizontal="right" indent="1"/>
    </xf>
    <xf numFmtId="2" fontId="27" fillId="0" borderId="33" xfId="1" applyNumberFormat="1" applyFont="1" applyFill="1" applyBorder="1" applyAlignment="1">
      <alignment horizontal="right" indent="1"/>
    </xf>
    <xf numFmtId="3" fontId="27" fillId="0" borderId="24" xfId="1" applyNumberFormat="1" applyFont="1" applyFill="1" applyBorder="1" applyAlignment="1">
      <alignment horizontal="right" indent="1"/>
    </xf>
    <xf numFmtId="3" fontId="27" fillId="0" borderId="33" xfId="1" applyNumberFormat="1" applyFont="1" applyFill="1" applyBorder="1" applyAlignment="1">
      <alignment horizontal="right" indent="1"/>
    </xf>
    <xf numFmtId="3" fontId="27" fillId="0" borderId="44" xfId="1" applyNumberFormat="1" applyFont="1" applyFill="1" applyBorder="1" applyAlignment="1">
      <alignment horizontal="right" indent="1"/>
    </xf>
    <xf numFmtId="3" fontId="27" fillId="0" borderId="46" xfId="1" applyNumberFormat="1" applyFont="1" applyFill="1" applyBorder="1" applyAlignment="1">
      <alignment horizontal="right" indent="1"/>
    </xf>
    <xf numFmtId="2" fontId="27" fillId="0" borderId="8" xfId="1" applyNumberFormat="1" applyFont="1" applyFill="1" applyBorder="1" applyAlignment="1">
      <alignment horizontal="right" indent="1"/>
    </xf>
    <xf numFmtId="2" fontId="27" fillId="0" borderId="10" xfId="1" applyNumberFormat="1" applyFont="1" applyFill="1" applyBorder="1" applyAlignment="1">
      <alignment horizontal="right" indent="1"/>
    </xf>
    <xf numFmtId="3" fontId="27" fillId="0" borderId="26" xfId="1" applyNumberFormat="1" applyFont="1" applyFill="1" applyBorder="1" applyAlignment="1">
      <alignment horizontal="right" indent="1"/>
    </xf>
    <xf numFmtId="3" fontId="27" fillId="0" borderId="21" xfId="1" applyNumberFormat="1" applyFont="1" applyFill="1" applyBorder="1" applyAlignment="1">
      <alignment horizontal="right" indent="1"/>
    </xf>
    <xf numFmtId="49" fontId="27" fillId="0" borderId="22" xfId="1" applyNumberFormat="1" applyFont="1" applyFill="1" applyBorder="1" applyAlignment="1"/>
    <xf numFmtId="49" fontId="27" fillId="0" borderId="49" xfId="1" applyNumberFormat="1" applyFont="1" applyFill="1" applyBorder="1" applyAlignment="1"/>
    <xf numFmtId="0" fontId="28" fillId="0" borderId="50" xfId="1" applyNumberFormat="1" applyFont="1" applyFill="1" applyBorder="1" applyAlignment="1"/>
    <xf numFmtId="2" fontId="27" fillId="0" borderId="22" xfId="1" applyNumberFormat="1" applyFont="1" applyFill="1" applyBorder="1" applyAlignment="1">
      <alignment horizontal="right" indent="1"/>
    </xf>
    <xf numFmtId="2" fontId="27" fillId="0" borderId="23" xfId="1" applyNumberFormat="1" applyFont="1" applyFill="1" applyBorder="1" applyAlignment="1">
      <alignment horizontal="right" indent="1"/>
    </xf>
    <xf numFmtId="3" fontId="27" fillId="0" borderId="22" xfId="1" applyNumberFormat="1" applyFont="1" applyFill="1" applyBorder="1" applyAlignment="1">
      <alignment horizontal="right" indent="1"/>
    </xf>
    <xf numFmtId="3" fontId="27" fillId="0" borderId="23" xfId="1" applyNumberFormat="1" applyFont="1" applyFill="1" applyBorder="1" applyAlignment="1">
      <alignment horizontal="right" indent="1"/>
    </xf>
    <xf numFmtId="3" fontId="27" fillId="0" borderId="27" xfId="1" applyNumberFormat="1" applyFont="1" applyFill="1" applyBorder="1" applyAlignment="1">
      <alignment horizontal="right" indent="1"/>
    </xf>
    <xf numFmtId="49" fontId="27" fillId="0" borderId="31" xfId="1" applyNumberFormat="1" applyFont="1" applyFill="1" applyBorder="1" applyAlignment="1"/>
    <xf numFmtId="49" fontId="27" fillId="0" borderId="54" xfId="1" applyNumberFormat="1" applyFont="1" applyFill="1" applyBorder="1" applyAlignment="1"/>
    <xf numFmtId="0" fontId="28" fillId="0" borderId="55" xfId="1" applyNumberFormat="1" applyFont="1" applyFill="1" applyBorder="1" applyAlignment="1"/>
    <xf numFmtId="2" fontId="27" fillId="0" borderId="31" xfId="1" applyNumberFormat="1" applyFont="1" applyFill="1" applyBorder="1" applyAlignment="1">
      <alignment horizontal="right" indent="1"/>
    </xf>
    <xf numFmtId="2" fontId="27" fillId="0" borderId="30" xfId="1" applyNumberFormat="1" applyFont="1" applyFill="1" applyBorder="1" applyAlignment="1">
      <alignment horizontal="right" indent="1"/>
    </xf>
    <xf numFmtId="3" fontId="27" fillId="0" borderId="31" xfId="1" applyNumberFormat="1" applyFont="1" applyFill="1" applyBorder="1" applyAlignment="1">
      <alignment horizontal="right" indent="1"/>
    </xf>
    <xf numFmtId="3" fontId="27" fillId="0" borderId="30" xfId="1" applyNumberFormat="1" applyFont="1" applyFill="1" applyBorder="1" applyAlignment="1">
      <alignment horizontal="right" indent="1"/>
    </xf>
    <xf numFmtId="3" fontId="27" fillId="0" borderId="28" xfId="1" applyNumberFormat="1" applyFont="1" applyFill="1" applyBorder="1" applyAlignment="1">
      <alignment horizontal="right" indent="1"/>
    </xf>
    <xf numFmtId="3" fontId="27" fillId="0" borderId="29" xfId="1" applyNumberFormat="1" applyFont="1" applyFill="1" applyBorder="1" applyAlignment="1">
      <alignment horizontal="right" indent="1"/>
    </xf>
    <xf numFmtId="49" fontId="27" fillId="0" borderId="56" xfId="1" applyNumberFormat="1" applyFont="1" applyFill="1" applyBorder="1" applyAlignment="1"/>
    <xf numFmtId="49" fontId="27" fillId="0" borderId="0" xfId="1" applyNumberFormat="1" applyFont="1" applyFill="1" applyBorder="1" applyAlignment="1"/>
    <xf numFmtId="0" fontId="28" fillId="0" borderId="0" xfId="1" applyNumberFormat="1" applyFont="1" applyFill="1" applyBorder="1" applyAlignment="1"/>
    <xf numFmtId="2" fontId="27" fillId="0" borderId="0" xfId="1" applyNumberFormat="1" applyFont="1" applyFill="1" applyBorder="1" applyAlignment="1">
      <alignment horizontal="right" indent="1"/>
    </xf>
    <xf numFmtId="3" fontId="27" fillId="0" borderId="0" xfId="1" applyNumberFormat="1" applyFont="1" applyFill="1" applyBorder="1" applyAlignment="1">
      <alignment horizontal="right" indent="1"/>
    </xf>
    <xf numFmtId="3" fontId="27" fillId="0" borderId="57" xfId="1" applyNumberFormat="1" applyFont="1" applyFill="1" applyBorder="1" applyAlignment="1">
      <alignment horizontal="right" indent="1"/>
    </xf>
    <xf numFmtId="49" fontId="11" fillId="0" borderId="5" xfId="4" applyNumberFormat="1" applyFont="1" applyFill="1" applyBorder="1" applyAlignment="1">
      <alignment horizontal="left"/>
    </xf>
    <xf numFmtId="49" fontId="11" fillId="0" borderId="51" xfId="4" applyNumberFormat="1" applyFont="1" applyFill="1" applyBorder="1" applyAlignment="1">
      <alignment horizontal="left"/>
    </xf>
    <xf numFmtId="0" fontId="3" fillId="0" borderId="51" xfId="3" applyFont="1" applyFill="1" applyBorder="1"/>
    <xf numFmtId="2" fontId="1" fillId="0" borderId="51" xfId="3" applyNumberFormat="1" applyFill="1" applyBorder="1" applyAlignment="1">
      <alignment horizontal="right" indent="1"/>
    </xf>
    <xf numFmtId="3" fontId="1" fillId="0" borderId="51" xfId="3" applyNumberFormat="1" applyFill="1" applyBorder="1" applyAlignment="1">
      <alignment horizontal="right" indent="1"/>
    </xf>
    <xf numFmtId="3" fontId="1" fillId="0" borderId="6" xfId="3" applyNumberFormat="1" applyFill="1" applyBorder="1" applyAlignment="1">
      <alignment horizontal="right" indent="1"/>
    </xf>
    <xf numFmtId="49" fontId="27" fillId="0" borderId="42" xfId="1" applyNumberFormat="1" applyFont="1" applyFill="1" applyBorder="1" applyAlignment="1"/>
    <xf numFmtId="0" fontId="28" fillId="0" borderId="58" xfId="1" applyNumberFormat="1" applyFont="1" applyFill="1" applyBorder="1" applyAlignment="1"/>
    <xf numFmtId="2" fontId="27" fillId="0" borderId="42" xfId="1" applyNumberFormat="1" applyFont="1" applyFill="1" applyBorder="1" applyAlignment="1">
      <alignment horizontal="right" indent="1"/>
    </xf>
    <xf numFmtId="2" fontId="27" fillId="0" borderId="59" xfId="1" applyNumberFormat="1" applyFont="1" applyFill="1" applyBorder="1" applyAlignment="1">
      <alignment horizontal="right" indent="1"/>
    </xf>
    <xf numFmtId="3" fontId="27" fillId="0" borderId="59" xfId="1" applyNumberFormat="1" applyFont="1" applyFill="1" applyBorder="1" applyAlignment="1">
      <alignment horizontal="right" indent="1"/>
    </xf>
    <xf numFmtId="3" fontId="27" fillId="0" borderId="60" xfId="1" applyNumberFormat="1" applyFont="1" applyFill="1" applyBorder="1" applyAlignment="1">
      <alignment horizontal="right" indent="1"/>
    </xf>
    <xf numFmtId="49" fontId="27" fillId="0" borderId="40" xfId="1" applyNumberFormat="1" applyFont="1" applyFill="1" applyBorder="1" applyAlignment="1"/>
    <xf numFmtId="49" fontId="27" fillId="0" borderId="61" xfId="1" applyNumberFormat="1" applyFont="1" applyFill="1" applyBorder="1" applyAlignment="1"/>
    <xf numFmtId="0" fontId="28" fillId="0" borderId="62" xfId="1" applyNumberFormat="1" applyFont="1" applyFill="1" applyBorder="1" applyAlignment="1"/>
    <xf numFmtId="2" fontId="27" fillId="0" borderId="40" xfId="1" applyNumberFormat="1" applyFont="1" applyFill="1" applyBorder="1" applyAlignment="1">
      <alignment horizontal="right" indent="1"/>
    </xf>
    <xf numFmtId="2" fontId="27" fillId="0" borderId="41" xfId="1" applyNumberFormat="1" applyFont="1" applyFill="1" applyBorder="1" applyAlignment="1">
      <alignment horizontal="right" indent="1"/>
    </xf>
    <xf numFmtId="3" fontId="27" fillId="0" borderId="41" xfId="1" applyNumberFormat="1" applyFont="1" applyFill="1" applyBorder="1" applyAlignment="1">
      <alignment horizontal="right" indent="1"/>
    </xf>
    <xf numFmtId="3" fontId="27" fillId="0" borderId="38" xfId="1" applyNumberFormat="1" applyFont="1" applyFill="1" applyBorder="1" applyAlignment="1">
      <alignment horizontal="right" indent="1"/>
    </xf>
    <xf numFmtId="3" fontId="27" fillId="0" borderId="63" xfId="1" applyNumberFormat="1" applyFont="1" applyFill="1" applyBorder="1" applyAlignment="1">
      <alignment horizontal="right" indent="1"/>
    </xf>
    <xf numFmtId="3" fontId="27" fillId="0" borderId="37" xfId="1" applyNumberFormat="1" applyFont="1" applyFill="1" applyBorder="1" applyAlignment="1">
      <alignment horizontal="right" indent="1"/>
    </xf>
    <xf numFmtId="0" fontId="1" fillId="0" borderId="0" xfId="3" applyFill="1"/>
    <xf numFmtId="49" fontId="17" fillId="0" borderId="22" xfId="1" applyNumberFormat="1" applyFont="1" applyFill="1" applyBorder="1" applyAlignment="1"/>
    <xf numFmtId="49" fontId="17" fillId="0" borderId="49" xfId="1" applyNumberFormat="1" applyFont="1" applyFill="1" applyBorder="1" applyAlignment="1"/>
    <xf numFmtId="2" fontId="1" fillId="0" borderId="0" xfId="3" applyNumberFormat="1" applyFill="1"/>
    <xf numFmtId="3" fontId="1" fillId="0" borderId="0" xfId="3" applyNumberFormat="1" applyFill="1"/>
    <xf numFmtId="49" fontId="17" fillId="0" borderId="40" xfId="1" applyNumberFormat="1" applyFont="1" applyFill="1" applyBorder="1" applyAlignment="1"/>
    <xf numFmtId="49" fontId="17" fillId="0" borderId="61" xfId="1" applyNumberFormat="1" applyFont="1" applyFill="1" applyBorder="1" applyAlignment="1"/>
    <xf numFmtId="3" fontId="27" fillId="0" borderId="53" xfId="1" applyNumberFormat="1" applyFont="1" applyFill="1" applyBorder="1" applyAlignment="1">
      <alignment horizontal="right" indent="1"/>
    </xf>
    <xf numFmtId="3" fontId="1" fillId="0" borderId="47" xfId="3" applyNumberFormat="1" applyFill="1" applyBorder="1"/>
    <xf numFmtId="3" fontId="1" fillId="0" borderId="7" xfId="3" applyNumberFormat="1" applyFill="1" applyBorder="1" applyAlignment="1">
      <alignment horizontal="right" indent="1"/>
    </xf>
    <xf numFmtId="3" fontId="27" fillId="0" borderId="42" xfId="1" applyNumberFormat="1" applyFont="1" applyFill="1" applyBorder="1" applyAlignment="1">
      <alignment horizontal="right" indent="1"/>
    </xf>
    <xf numFmtId="3" fontId="27" fillId="0" borderId="58" xfId="1" applyNumberFormat="1" applyFont="1" applyFill="1" applyBorder="1" applyAlignment="1">
      <alignment horizontal="right" indent="1"/>
    </xf>
    <xf numFmtId="3" fontId="27" fillId="0" borderId="8" xfId="1" applyNumberFormat="1" applyFont="1" applyFill="1" applyBorder="1" applyAlignment="1">
      <alignment horizontal="right" indent="1"/>
    </xf>
    <xf numFmtId="3" fontId="27" fillId="0" borderId="10" xfId="1" applyNumberFormat="1" applyFont="1" applyFill="1" applyBorder="1" applyAlignment="1">
      <alignment horizontal="right" indent="1"/>
    </xf>
    <xf numFmtId="3" fontId="27" fillId="0" borderId="16" xfId="1" applyNumberFormat="1" applyFont="1" applyFill="1" applyBorder="1" applyAlignment="1">
      <alignment horizontal="right" indent="1"/>
    </xf>
    <xf numFmtId="3" fontId="27" fillId="0" borderId="7" xfId="1" applyNumberFormat="1" applyFont="1" applyFill="1" applyBorder="1" applyAlignment="1">
      <alignment horizontal="right" indent="1"/>
    </xf>
    <xf numFmtId="3" fontId="1" fillId="0" borderId="3" xfId="3" applyNumberFormat="1" applyFill="1" applyBorder="1" applyAlignment="1">
      <alignment horizontal="right" indent="1"/>
    </xf>
    <xf numFmtId="3" fontId="27" fillId="0" borderId="45" xfId="1" applyNumberFormat="1" applyFont="1" applyFill="1" applyBorder="1" applyAlignment="1">
      <alignment horizontal="right" indent="1"/>
    </xf>
    <xf numFmtId="49" fontId="11" fillId="0" borderId="1" xfId="4" applyNumberFormat="1" applyFont="1" applyFill="1" applyBorder="1" applyAlignment="1">
      <alignment horizontal="left"/>
    </xf>
    <xf numFmtId="49" fontId="11" fillId="0" borderId="7" xfId="4" applyNumberFormat="1" applyFont="1" applyFill="1" applyBorder="1" applyAlignment="1">
      <alignment horizontal="left"/>
    </xf>
    <xf numFmtId="0" fontId="3" fillId="0" borderId="7" xfId="3" applyFont="1" applyFill="1" applyBorder="1"/>
    <xf numFmtId="2" fontId="1" fillId="0" borderId="7" xfId="3" applyNumberFormat="1" applyFill="1" applyBorder="1" applyAlignment="1">
      <alignment horizontal="right" indent="1"/>
    </xf>
    <xf numFmtId="49" fontId="27" fillId="0" borderId="8" xfId="1" applyNumberFormat="1" applyFont="1" applyFill="1" applyBorder="1" applyAlignment="1"/>
    <xf numFmtId="49" fontId="27" fillId="0" borderId="9" xfId="1" applyNumberFormat="1" applyFont="1" applyFill="1" applyBorder="1" applyAlignment="1"/>
    <xf numFmtId="0" fontId="28" fillId="0" borderId="11" xfId="1" applyNumberFormat="1" applyFont="1" applyFill="1" applyBorder="1" applyAlignment="1"/>
    <xf numFmtId="3" fontId="27" fillId="0" borderId="17" xfId="1" applyNumberFormat="1" applyFont="1" applyFill="1" applyBorder="1" applyAlignment="1">
      <alignment horizontal="right" indent="1"/>
    </xf>
    <xf numFmtId="0" fontId="1" fillId="0" borderId="0" xfId="5"/>
    <xf numFmtId="0" fontId="29" fillId="0" borderId="0" xfId="5" applyFont="1" applyAlignment="1">
      <alignment horizontal="right" vertical="center"/>
    </xf>
    <xf numFmtId="1" fontId="4" fillId="0" borderId="5" xfId="1" applyNumberFormat="1" applyFont="1" applyFill="1" applyBorder="1" applyAlignment="1">
      <alignment horizontal="left" vertical="center"/>
    </xf>
    <xf numFmtId="0" fontId="24" fillId="0" borderId="51" xfId="1" applyFont="1" applyBorder="1" applyAlignment="1">
      <alignment horizontal="left" vertical="center"/>
    </xf>
    <xf numFmtId="0" fontId="24" fillId="0" borderId="51" xfId="1" applyFont="1" applyBorder="1" applyAlignment="1"/>
    <xf numFmtId="0" fontId="23" fillId="0" borderId="6" xfId="1" applyFont="1" applyBorder="1" applyAlignment="1">
      <alignment horizontal="center" vertical="center"/>
    </xf>
    <xf numFmtId="0" fontId="23" fillId="0" borderId="2" xfId="1" applyFont="1" applyBorder="1" applyAlignment="1">
      <alignment horizontal="center" vertical="center"/>
    </xf>
    <xf numFmtId="0" fontId="23" fillId="0" borderId="0" xfId="1" applyFont="1" applyBorder="1" applyAlignment="1">
      <alignment horizontal="center" vertical="center"/>
    </xf>
    <xf numFmtId="0" fontId="24" fillId="0" borderId="58" xfId="1" applyFont="1" applyBorder="1" applyAlignment="1">
      <alignment horizontal="left" vertical="center"/>
    </xf>
    <xf numFmtId="0" fontId="24" fillId="0" borderId="0" xfId="1" applyFont="1" applyBorder="1" applyAlignment="1">
      <alignment horizontal="left" vertical="center"/>
    </xf>
    <xf numFmtId="0" fontId="23" fillId="0" borderId="60" xfId="1" applyFont="1" applyBorder="1" applyAlignment="1">
      <alignment horizontal="center" vertical="center"/>
    </xf>
    <xf numFmtId="0" fontId="23" fillId="0" borderId="64" xfId="1" applyFont="1" applyBorder="1" applyAlignment="1">
      <alignment horizontal="center" vertical="center"/>
    </xf>
    <xf numFmtId="1" fontId="24" fillId="0" borderId="65" xfId="1" applyNumberFormat="1" applyFont="1" applyFill="1" applyBorder="1" applyAlignment="1">
      <alignment horizontal="left" vertical="center"/>
    </xf>
    <xf numFmtId="0" fontId="24" fillId="0" borderId="65" xfId="1" applyFont="1" applyBorder="1" applyAlignment="1"/>
    <xf numFmtId="0" fontId="23" fillId="0" borderId="66" xfId="1" applyFont="1" applyBorder="1" applyAlignment="1">
      <alignment horizontal="center" vertical="center"/>
    </xf>
    <xf numFmtId="2" fontId="23" fillId="0" borderId="67" xfId="1" applyNumberFormat="1" applyFont="1" applyBorder="1" applyAlignment="1">
      <alignment horizontal="right" vertical="center" indent="1"/>
    </xf>
    <xf numFmtId="0" fontId="24" fillId="0" borderId="53" xfId="1" applyFont="1" applyBorder="1" applyAlignment="1">
      <alignment horizontal="left" vertical="center"/>
    </xf>
    <xf numFmtId="1" fontId="24" fillId="0" borderId="52" xfId="1" applyNumberFormat="1" applyFont="1" applyFill="1" applyBorder="1" applyAlignment="1">
      <alignment horizontal="left" vertical="center"/>
    </xf>
    <xf numFmtId="0" fontId="24" fillId="0" borderId="52" xfId="1" applyFont="1" applyBorder="1" applyAlignment="1"/>
    <xf numFmtId="0" fontId="23" fillId="0" borderId="46" xfId="1" applyFont="1" applyBorder="1" applyAlignment="1">
      <alignment horizontal="center" vertical="center"/>
    </xf>
    <xf numFmtId="2" fontId="23" fillId="0" borderId="64" xfId="1" applyNumberFormat="1" applyFont="1" applyBorder="1" applyAlignment="1">
      <alignment horizontal="right" vertical="center" indent="1"/>
    </xf>
    <xf numFmtId="0" fontId="24" fillId="0" borderId="62" xfId="1" applyFont="1" applyBorder="1" applyAlignment="1">
      <alignment horizontal="left" vertical="center"/>
    </xf>
    <xf numFmtId="1" fontId="24" fillId="0" borderId="61" xfId="1" applyNumberFormat="1" applyFont="1" applyFill="1" applyBorder="1" applyAlignment="1">
      <alignment horizontal="left" vertical="center"/>
    </xf>
    <xf numFmtId="0" fontId="24" fillId="0" borderId="61" xfId="1" applyFont="1" applyBorder="1" applyAlignment="1"/>
    <xf numFmtId="0" fontId="23" fillId="0" borderId="63" xfId="1" applyFont="1" applyBorder="1" applyAlignment="1">
      <alignment horizontal="center" vertical="center"/>
    </xf>
    <xf numFmtId="2" fontId="23" fillId="0" borderId="68" xfId="1" applyNumberFormat="1" applyFont="1" applyBorder="1" applyAlignment="1">
      <alignment horizontal="center" vertical="center"/>
    </xf>
    <xf numFmtId="2" fontId="23" fillId="0" borderId="69" xfId="1" applyNumberFormat="1" applyFont="1" applyBorder="1" applyAlignment="1">
      <alignment horizontal="right" vertical="center" indent="1"/>
    </xf>
    <xf numFmtId="2" fontId="23" fillId="0" borderId="68" xfId="1" applyNumberFormat="1" applyFont="1" applyBorder="1" applyAlignment="1">
      <alignment horizontal="right" vertical="center" indent="1"/>
    </xf>
    <xf numFmtId="0" fontId="24" fillId="0" borderId="65" xfId="1" applyFont="1" applyBorder="1" applyAlignment="1">
      <alignment horizontal="left" vertical="center"/>
    </xf>
    <xf numFmtId="0" fontId="1" fillId="0" borderId="65" xfId="1" applyFont="1" applyBorder="1"/>
    <xf numFmtId="0" fontId="24" fillId="0" borderId="61" xfId="1" applyFont="1" applyBorder="1" applyAlignment="1">
      <alignment horizontal="left" vertical="center"/>
    </xf>
    <xf numFmtId="0" fontId="23" fillId="0" borderId="61" xfId="1" applyFont="1" applyBorder="1" applyAlignment="1">
      <alignment horizontal="center" vertical="center"/>
    </xf>
    <xf numFmtId="2" fontId="23" fillId="0" borderId="61" xfId="1" applyNumberFormat="1" applyFont="1" applyBorder="1" applyAlignment="1">
      <alignment horizontal="right" vertical="center" indent="1"/>
    </xf>
    <xf numFmtId="2" fontId="23" fillId="0" borderId="0" xfId="1" applyNumberFormat="1" applyFont="1" applyBorder="1" applyAlignment="1">
      <alignment horizontal="right" vertical="center" indent="1"/>
    </xf>
    <xf numFmtId="1" fontId="24" fillId="0" borderId="0" xfId="1" applyNumberFormat="1" applyFont="1" applyFill="1" applyBorder="1" applyAlignment="1">
      <alignment horizontal="left" vertical="center"/>
    </xf>
    <xf numFmtId="1" fontId="23" fillId="0" borderId="52" xfId="1" applyNumberFormat="1" applyFont="1" applyFill="1" applyBorder="1" applyAlignment="1">
      <alignment horizontal="left" vertical="center"/>
    </xf>
    <xf numFmtId="0" fontId="1" fillId="0" borderId="52" xfId="1" applyFont="1" applyBorder="1" applyAlignment="1">
      <alignment horizontal="left" vertical="center"/>
    </xf>
    <xf numFmtId="0" fontId="23" fillId="0" borderId="52" xfId="1" applyFont="1" applyBorder="1" applyAlignment="1">
      <alignment horizontal="center" vertical="center"/>
    </xf>
    <xf numFmtId="2" fontId="23" fillId="0" borderId="52" xfId="1" applyNumberFormat="1" applyFont="1" applyBorder="1" applyAlignment="1">
      <alignment horizontal="right" vertical="center" indent="1"/>
    </xf>
    <xf numFmtId="1" fontId="24" fillId="0" borderId="50" xfId="1" applyNumberFormat="1" applyFont="1" applyFill="1" applyBorder="1" applyAlignment="1">
      <alignment horizontal="left" vertical="center"/>
    </xf>
    <xf numFmtId="0" fontId="1" fillId="0" borderId="0" xfId="1" applyFont="1" applyBorder="1" applyAlignment="1">
      <alignment horizontal="left" vertical="center"/>
    </xf>
    <xf numFmtId="2" fontId="23" fillId="0" borderId="27" xfId="1" applyNumberFormat="1" applyFont="1" applyBorder="1" applyAlignment="1">
      <alignment horizontal="right" vertical="center" indent="1"/>
    </xf>
    <xf numFmtId="1" fontId="24" fillId="0" borderId="62" xfId="1" applyNumberFormat="1" applyFont="1" applyFill="1" applyBorder="1" applyAlignment="1">
      <alignment horizontal="left" vertical="center"/>
    </xf>
    <xf numFmtId="0" fontId="1" fillId="0" borderId="61" xfId="1" applyFont="1" applyBorder="1" applyAlignment="1">
      <alignment horizontal="left" vertical="center"/>
    </xf>
    <xf numFmtId="1" fontId="24" fillId="0" borderId="49" xfId="1" applyNumberFormat="1" applyFont="1" applyFill="1" applyBorder="1" applyAlignment="1">
      <alignment horizontal="left" vertical="center"/>
    </xf>
    <xf numFmtId="0" fontId="24" fillId="0" borderId="49" xfId="1" applyFont="1" applyBorder="1" applyAlignment="1"/>
    <xf numFmtId="0" fontId="23" fillId="0" borderId="27" xfId="1" applyFont="1" applyBorder="1" applyAlignment="1">
      <alignment horizontal="center" vertical="center"/>
    </xf>
    <xf numFmtId="2" fontId="23" fillId="0" borderId="70" xfId="1" applyNumberFormat="1" applyFont="1" applyBorder="1" applyAlignment="1">
      <alignment horizontal="right" vertical="center" indent="1"/>
    </xf>
    <xf numFmtId="0" fontId="1" fillId="0" borderId="49" xfId="1" applyFont="1" applyBorder="1" applyAlignment="1">
      <alignment horizontal="left" vertical="center"/>
    </xf>
    <xf numFmtId="2" fontId="23" fillId="0" borderId="68" xfId="1" applyNumberFormat="1" applyFont="1" applyFill="1" applyBorder="1" applyAlignment="1">
      <alignment horizontal="right" vertical="center" indent="1"/>
    </xf>
    <xf numFmtId="1" fontId="24" fillId="0" borderId="58" xfId="1" applyNumberFormat="1" applyFont="1" applyFill="1" applyBorder="1" applyAlignment="1">
      <alignment horizontal="left" vertical="center"/>
    </xf>
    <xf numFmtId="0" fontId="24" fillId="0" borderId="71" xfId="1" applyFont="1" applyBorder="1" applyAlignment="1"/>
    <xf numFmtId="0" fontId="23" fillId="0" borderId="71" xfId="1" applyFont="1" applyBorder="1" applyAlignment="1">
      <alignment horizontal="center" vertical="center"/>
    </xf>
    <xf numFmtId="2" fontId="23" fillId="0" borderId="72" xfId="1" applyNumberFormat="1" applyFont="1" applyFill="1" applyBorder="1" applyAlignment="1">
      <alignment horizontal="right" vertical="center" indent="1"/>
    </xf>
    <xf numFmtId="1" fontId="24" fillId="0" borderId="71" xfId="1" applyNumberFormat="1" applyFont="1" applyFill="1" applyBorder="1" applyAlignment="1">
      <alignment horizontal="left" vertical="center"/>
    </xf>
    <xf numFmtId="0" fontId="24" fillId="0" borderId="61" xfId="1" applyFont="1" applyBorder="1"/>
    <xf numFmtId="0" fontId="30" fillId="0" borderId="0" xfId="1" applyFont="1" applyBorder="1"/>
    <xf numFmtId="0" fontId="24" fillId="0" borderId="0" xfId="1" applyFont="1" applyBorder="1"/>
    <xf numFmtId="0" fontId="24" fillId="0" borderId="52" xfId="1" applyFont="1" applyBorder="1"/>
    <xf numFmtId="0" fontId="24" fillId="0" borderId="62" xfId="1" applyFont="1" applyBorder="1" applyAlignment="1">
      <alignment horizontal="center" vertical="center"/>
    </xf>
    <xf numFmtId="0" fontId="24" fillId="0" borderId="68" xfId="1" applyFont="1" applyBorder="1"/>
    <xf numFmtId="0" fontId="24" fillId="0" borderId="58" xfId="1" applyFont="1" applyBorder="1" applyAlignment="1">
      <alignment horizontal="center" vertical="center"/>
    </xf>
    <xf numFmtId="0" fontId="24" fillId="0" borderId="64" xfId="1" applyFont="1" applyBorder="1"/>
    <xf numFmtId="0" fontId="24" fillId="0" borderId="58" xfId="1" applyFont="1" applyBorder="1" applyAlignment="1">
      <alignment horizontal="center"/>
    </xf>
    <xf numFmtId="0" fontId="23" fillId="0" borderId="0" xfId="1" applyFont="1" applyBorder="1" applyAlignment="1">
      <alignment horizontal="center"/>
    </xf>
    <xf numFmtId="0" fontId="1" fillId="0" borderId="64" xfId="1" applyBorder="1"/>
    <xf numFmtId="0" fontId="24" fillId="0" borderId="71" xfId="1" applyFont="1" applyBorder="1"/>
    <xf numFmtId="0" fontId="1" fillId="0" borderId="71" xfId="1" applyBorder="1"/>
    <xf numFmtId="0" fontId="6" fillId="0" borderId="71" xfId="1" applyFont="1" applyBorder="1"/>
    <xf numFmtId="0" fontId="6" fillId="0" borderId="72" xfId="1" applyFont="1" applyBorder="1" applyAlignment="1">
      <alignment horizontal="right" indent="1"/>
    </xf>
    <xf numFmtId="0" fontId="23" fillId="0" borderId="71" xfId="1" applyFont="1" applyBorder="1" applyAlignment="1">
      <alignment horizontal="center"/>
    </xf>
    <xf numFmtId="2" fontId="23" fillId="0" borderId="72" xfId="1" applyNumberFormat="1" applyFont="1" applyFill="1" applyBorder="1" applyAlignment="1">
      <alignment horizontal="right" indent="1"/>
    </xf>
    <xf numFmtId="0" fontId="24" fillId="0" borderId="53" xfId="1" applyFont="1" applyBorder="1" applyAlignment="1">
      <alignment horizontal="center"/>
    </xf>
    <xf numFmtId="0" fontId="1" fillId="0" borderId="52" xfId="1" applyBorder="1"/>
    <xf numFmtId="0" fontId="23" fillId="0" borderId="52" xfId="1" applyFont="1" applyBorder="1" applyAlignment="1">
      <alignment horizontal="center"/>
    </xf>
    <xf numFmtId="2" fontId="23" fillId="0" borderId="69" xfId="1" applyNumberFormat="1" applyFont="1" applyFill="1" applyBorder="1" applyAlignment="1">
      <alignment horizontal="right" indent="1"/>
    </xf>
    <xf numFmtId="0" fontId="1" fillId="0" borderId="62" xfId="1" applyFont="1" applyBorder="1" applyAlignment="1">
      <alignment horizontal="left" vertical="center"/>
    </xf>
    <xf numFmtId="0" fontId="1" fillId="0" borderId="73" xfId="1" applyFont="1" applyBorder="1" applyAlignment="1">
      <alignment horizontal="left" vertical="center"/>
    </xf>
    <xf numFmtId="1" fontId="24" fillId="0" borderId="73" xfId="1" applyNumberFormat="1" applyFont="1" applyFill="1" applyBorder="1" applyAlignment="1">
      <alignment horizontal="left" vertical="center"/>
    </xf>
    <xf numFmtId="1" fontId="24" fillId="0" borderId="53" xfId="1" applyNumberFormat="1" applyFont="1" applyFill="1" applyBorder="1" applyAlignment="1">
      <alignment horizontal="left" vertical="center"/>
    </xf>
    <xf numFmtId="0" fontId="5" fillId="0" borderId="5" xfId="3" applyFont="1" applyFill="1" applyBorder="1" applyAlignment="1">
      <alignment horizontal="center" vertical="center"/>
    </xf>
    <xf numFmtId="0" fontId="1" fillId="0" borderId="1" xfId="1" applyFont="1" applyBorder="1" applyAlignment="1">
      <alignment horizontal="left" vertical="center"/>
    </xf>
    <xf numFmtId="0" fontId="3" fillId="0" borderId="7" xfId="1" applyFont="1" applyBorder="1" applyAlignment="1">
      <alignment horizontal="left" vertical="center"/>
    </xf>
    <xf numFmtId="0" fontId="3" fillId="0" borderId="7" xfId="1" applyFont="1" applyBorder="1" applyAlignment="1">
      <alignment vertical="center"/>
    </xf>
    <xf numFmtId="1" fontId="11" fillId="2" borderId="7" xfId="1" applyNumberFormat="1" applyFont="1" applyFill="1" applyBorder="1" applyAlignment="1">
      <alignment horizontal="left" vertical="center" wrapText="1"/>
    </xf>
    <xf numFmtId="2" fontId="12" fillId="0" borderId="7" xfId="1" applyNumberFormat="1" applyFont="1" applyFill="1" applyBorder="1" applyAlignment="1">
      <alignment horizontal="center" vertical="center" wrapText="1"/>
    </xf>
    <xf numFmtId="1" fontId="12" fillId="0" borderId="7" xfId="1" applyNumberFormat="1" applyFont="1" applyFill="1" applyBorder="1" applyAlignment="1">
      <alignment horizontal="right" vertical="center" wrapText="1"/>
    </xf>
    <xf numFmtId="1" fontId="12" fillId="0" borderId="7" xfId="1" applyNumberFormat="1" applyFont="1" applyFill="1" applyBorder="1" applyAlignment="1">
      <alignment horizontal="center" vertical="center" wrapText="1"/>
    </xf>
    <xf numFmtId="1" fontId="12" fillId="0" borderId="3" xfId="1" applyNumberFormat="1" applyFont="1" applyFill="1" applyBorder="1" applyAlignment="1">
      <alignment horizontal="center" vertical="center" wrapText="1"/>
    </xf>
    <xf numFmtId="0" fontId="1" fillId="0" borderId="44" xfId="1" applyFont="1" applyBorder="1" applyAlignment="1">
      <alignment horizontal="left" vertical="center"/>
    </xf>
    <xf numFmtId="1" fontId="13" fillId="0" borderId="44" xfId="1" applyNumberFormat="1" applyFont="1" applyFill="1" applyBorder="1" applyAlignment="1">
      <alignment horizontal="left" vertical="center" wrapText="1"/>
    </xf>
    <xf numFmtId="2" fontId="11" fillId="0" borderId="8" xfId="1" applyNumberFormat="1" applyFont="1" applyFill="1" applyBorder="1" applyAlignment="1">
      <alignment horizontal="right" vertical="center" indent="2"/>
    </xf>
    <xf numFmtId="2" fontId="11" fillId="0" borderId="10" xfId="1" applyNumberFormat="1" applyFont="1" applyFill="1" applyBorder="1" applyAlignment="1">
      <alignment horizontal="right" vertical="center" indent="2"/>
    </xf>
    <xf numFmtId="3" fontId="11" fillId="0" borderId="44" xfId="1" applyNumberFormat="1" applyFont="1" applyFill="1" applyBorder="1" applyAlignment="1">
      <alignment horizontal="right" vertical="center" indent="1"/>
    </xf>
    <xf numFmtId="1" fontId="11" fillId="0" borderId="12" xfId="1" applyNumberFormat="1" applyFont="1" applyFill="1" applyBorder="1" applyAlignment="1">
      <alignment horizontal="right" vertical="center" indent="1"/>
    </xf>
    <xf numFmtId="0" fontId="3" fillId="0" borderId="44" xfId="1" applyFont="1" applyBorder="1" applyAlignment="1">
      <alignment horizontal="left" vertical="center"/>
    </xf>
    <xf numFmtId="0" fontId="3" fillId="0" borderId="44" xfId="1" applyFont="1" applyBorder="1" applyAlignment="1">
      <alignment vertical="center"/>
    </xf>
    <xf numFmtId="3" fontId="19" fillId="0" borderId="7" xfId="1" applyNumberFormat="1" applyFont="1" applyFill="1" applyBorder="1" applyAlignment="1">
      <alignment horizontal="right" vertical="center" indent="1"/>
    </xf>
    <xf numFmtId="1" fontId="19" fillId="0" borderId="7" xfId="1" applyNumberFormat="1" applyFont="1" applyFill="1" applyBorder="1" applyAlignment="1">
      <alignment horizontal="right" vertical="center" indent="1"/>
    </xf>
    <xf numFmtId="1" fontId="19" fillId="0" borderId="3" xfId="1" applyNumberFormat="1" applyFont="1" applyFill="1" applyBorder="1" applyAlignment="1">
      <alignment horizontal="right" vertical="center" indent="1"/>
    </xf>
    <xf numFmtId="0" fontId="1" fillId="0" borderId="44" xfId="1" applyFont="1" applyBorder="1" applyAlignment="1">
      <alignment horizontal="left" vertical="center" wrapText="1"/>
    </xf>
    <xf numFmtId="2" fontId="10" fillId="0" borderId="10" xfId="1" applyNumberFormat="1" applyFont="1" applyFill="1" applyBorder="1" applyAlignment="1">
      <alignment horizontal="right" vertical="center" indent="2"/>
    </xf>
    <xf numFmtId="1" fontId="1" fillId="0" borderId="35" xfId="1" applyNumberFormat="1" applyFont="1" applyFill="1" applyBorder="1" applyAlignment="1">
      <alignment horizontal="left" vertical="center" wrapText="1"/>
    </xf>
    <xf numFmtId="1" fontId="1" fillId="0" borderId="38" xfId="1" applyNumberFormat="1" applyFont="1" applyFill="1" applyBorder="1" applyAlignment="1">
      <alignment horizontal="left" vertical="center" wrapText="1"/>
    </xf>
    <xf numFmtId="2" fontId="11" fillId="0" borderId="17" xfId="1" applyNumberFormat="1" applyFont="1" applyFill="1" applyBorder="1" applyAlignment="1">
      <alignment horizontal="right" vertical="center" wrapText="1" indent="2"/>
    </xf>
    <xf numFmtId="2" fontId="11" fillId="0" borderId="0" xfId="1" applyNumberFormat="1" applyFont="1" applyFill="1" applyBorder="1" applyAlignment="1">
      <alignment horizontal="right" vertical="center" wrapText="1" indent="2"/>
    </xf>
    <xf numFmtId="1" fontId="11" fillId="0" borderId="10" xfId="1" applyNumberFormat="1" applyFont="1" applyFill="1" applyBorder="1" applyAlignment="1">
      <alignment horizontal="right" vertical="center" indent="2"/>
    </xf>
    <xf numFmtId="1" fontId="11" fillId="0" borderId="30" xfId="1" applyNumberFormat="1" applyFont="1" applyFill="1" applyBorder="1" applyAlignment="1">
      <alignment horizontal="right" vertical="center" indent="2"/>
    </xf>
    <xf numFmtId="0" fontId="3" fillId="0" borderId="44" xfId="1" applyFont="1" applyFill="1" applyBorder="1" applyAlignment="1">
      <alignment horizontal="left" vertical="center"/>
    </xf>
    <xf numFmtId="0" fontId="3" fillId="0" borderId="21" xfId="1" applyFont="1" applyFill="1" applyBorder="1" applyAlignment="1">
      <alignment horizontal="left" vertical="center"/>
    </xf>
    <xf numFmtId="0" fontId="3" fillId="0" borderId="28" xfId="1" applyFont="1" applyFill="1" applyBorder="1" applyAlignment="1">
      <alignment horizontal="left" vertical="center"/>
    </xf>
    <xf numFmtId="0" fontId="3" fillId="0" borderId="26" xfId="1" applyFont="1" applyFill="1" applyBorder="1" applyAlignment="1">
      <alignment horizontal="left" vertical="center"/>
    </xf>
    <xf numFmtId="3" fontId="11" fillId="0" borderId="3" xfId="1" applyNumberFormat="1" applyFont="1" applyFill="1" applyBorder="1" applyAlignment="1">
      <alignment horizontal="right" vertical="center" indent="1"/>
    </xf>
    <xf numFmtId="2" fontId="23" fillId="0" borderId="69" xfId="1" applyNumberFormat="1" applyFont="1" applyFill="1" applyBorder="1" applyAlignment="1">
      <alignment horizontal="right" vertical="center" indent="1"/>
    </xf>
    <xf numFmtId="2" fontId="23" fillId="0" borderId="65" xfId="1" applyNumberFormat="1" applyFont="1" applyFill="1" applyBorder="1" applyAlignment="1">
      <alignment horizontal="center"/>
    </xf>
    <xf numFmtId="2" fontId="23" fillId="0" borderId="71" xfId="1" applyNumberFormat="1" applyFont="1" applyFill="1" applyBorder="1" applyAlignment="1">
      <alignment horizontal="center"/>
    </xf>
    <xf numFmtId="2" fontId="23" fillId="0" borderId="0" xfId="1" applyNumberFormat="1" applyFont="1" applyFill="1" applyBorder="1" applyAlignment="1">
      <alignment horizontal="center"/>
    </xf>
    <xf numFmtId="0" fontId="31" fillId="0" borderId="0" xfId="6"/>
    <xf numFmtId="0" fontId="32" fillId="0" borderId="0" xfId="6" applyFont="1" applyFill="1" applyBorder="1" applyAlignment="1">
      <alignment vertical="center"/>
    </xf>
    <xf numFmtId="0" fontId="33" fillId="0" borderId="0" xfId="6" applyFont="1" applyFill="1" applyBorder="1" applyAlignment="1">
      <alignment vertical="center"/>
    </xf>
    <xf numFmtId="0" fontId="34" fillId="0" borderId="0" xfId="6" applyFont="1" applyAlignment="1"/>
    <xf numFmtId="0" fontId="31" fillId="0" borderId="0" xfId="6" applyFill="1" applyBorder="1" applyAlignment="1"/>
    <xf numFmtId="0" fontId="35" fillId="0" borderId="0" xfId="6" applyFont="1" applyFill="1" applyAlignment="1"/>
    <xf numFmtId="0" fontId="31" fillId="0" borderId="0" xfId="6" applyFill="1" applyAlignment="1"/>
    <xf numFmtId="0" fontId="35" fillId="0" borderId="0" xfId="6" applyFont="1"/>
    <xf numFmtId="165" fontId="35" fillId="0" borderId="0" xfId="6" applyNumberFormat="1" applyFont="1"/>
    <xf numFmtId="0" fontId="35" fillId="0" borderId="0" xfId="6" applyFont="1" applyAlignment="1">
      <alignment horizontal="left"/>
    </xf>
    <xf numFmtId="0" fontId="35" fillId="0" borderId="0" xfId="6" applyFont="1" applyFill="1" applyAlignment="1">
      <alignment horizontal="left"/>
    </xf>
    <xf numFmtId="0" fontId="13" fillId="0" borderId="0" xfId="6" applyFont="1" applyFill="1" applyAlignment="1"/>
    <xf numFmtId="2" fontId="11" fillId="0" borderId="0" xfId="6" applyNumberFormat="1" applyFont="1" applyFill="1" applyBorder="1" applyAlignment="1">
      <alignment horizontal="left" vertical="center"/>
    </xf>
    <xf numFmtId="165" fontId="11" fillId="0" borderId="0" xfId="6" applyNumberFormat="1" applyFont="1" applyFill="1" applyBorder="1" applyAlignment="1"/>
    <xf numFmtId="165" fontId="11" fillId="0" borderId="0" xfId="6" applyNumberFormat="1" applyFont="1" applyFill="1" applyBorder="1" applyAlignment="1">
      <alignment horizontal="left" vertical="center"/>
    </xf>
    <xf numFmtId="165" fontId="36" fillId="0" borderId="0" xfId="6" applyNumberFormat="1" applyFont="1" applyFill="1" applyBorder="1" applyAlignment="1">
      <alignment horizontal="left" vertical="center"/>
    </xf>
    <xf numFmtId="0" fontId="13" fillId="0" borderId="0" xfId="6" applyFont="1" applyBorder="1" applyAlignment="1"/>
    <xf numFmtId="165" fontId="13" fillId="0" borderId="0" xfId="6" applyNumberFormat="1" applyFont="1" applyBorder="1" applyAlignment="1"/>
    <xf numFmtId="0" fontId="13" fillId="0" borderId="0" xfId="6" applyFont="1" applyBorder="1"/>
    <xf numFmtId="165" fontId="13" fillId="0" borderId="0" xfId="6" applyNumberFormat="1" applyFont="1" applyBorder="1"/>
    <xf numFmtId="2" fontId="11" fillId="0" borderId="0" xfId="6" applyNumberFormat="1" applyFont="1" applyFill="1" applyBorder="1" applyAlignment="1">
      <alignment horizontal="left" vertical="center" wrapText="1"/>
    </xf>
    <xf numFmtId="165" fontId="36" fillId="0" borderId="0" xfId="6" applyNumberFormat="1" applyFont="1" applyFill="1" applyBorder="1" applyAlignment="1">
      <alignment horizontal="center" vertical="center" wrapText="1"/>
    </xf>
    <xf numFmtId="165" fontId="11" fillId="0" borderId="0" xfId="6" applyNumberFormat="1" applyFont="1" applyFill="1" applyAlignment="1">
      <alignment horizontal="left"/>
    </xf>
    <xf numFmtId="165" fontId="11" fillId="0" borderId="0" xfId="6" applyNumberFormat="1" applyFont="1" applyFill="1" applyAlignment="1"/>
    <xf numFmtId="165" fontId="11" fillId="0" borderId="0" xfId="6" applyNumberFormat="1" applyFont="1" applyAlignment="1">
      <alignment horizontal="left"/>
    </xf>
    <xf numFmtId="1" fontId="4" fillId="0" borderId="1" xfId="6" applyNumberFormat="1" applyFont="1" applyFill="1" applyBorder="1" applyAlignment="1">
      <alignment vertical="center"/>
    </xf>
    <xf numFmtId="0" fontId="5" fillId="0" borderId="1" xfId="6" applyFont="1" applyFill="1" applyBorder="1" applyAlignment="1">
      <alignment horizontal="left" vertical="center"/>
    </xf>
    <xf numFmtId="0" fontId="5" fillId="0" borderId="3" xfId="6" applyFont="1" applyFill="1" applyBorder="1" applyAlignment="1">
      <alignment horizontal="center" vertical="center" wrapText="1"/>
    </xf>
    <xf numFmtId="0" fontId="5" fillId="0" borderId="8" xfId="6" applyFont="1" applyFill="1" applyBorder="1" applyAlignment="1">
      <alignment horizontal="center" vertical="center"/>
    </xf>
    <xf numFmtId="0" fontId="23" fillId="0" borderId="74" xfId="6" applyFont="1" applyBorder="1" applyAlignment="1">
      <alignment horizontal="center" vertical="center" wrapText="1"/>
    </xf>
    <xf numFmtId="0" fontId="38" fillId="0" borderId="74" xfId="6" applyFont="1" applyFill="1" applyBorder="1" applyAlignment="1">
      <alignment horizontal="center" vertical="center" wrapText="1"/>
    </xf>
    <xf numFmtId="0" fontId="38" fillId="0" borderId="30" xfId="6" applyFont="1" applyFill="1" applyBorder="1" applyAlignment="1">
      <alignment horizontal="center" vertical="center" wrapText="1"/>
    </xf>
    <xf numFmtId="0" fontId="36" fillId="0" borderId="31" xfId="6" applyFont="1" applyFill="1" applyBorder="1" applyAlignment="1">
      <alignment horizontal="center" vertical="center" wrapText="1"/>
    </xf>
    <xf numFmtId="0" fontId="36" fillId="0" borderId="30" xfId="6" applyFont="1" applyFill="1" applyBorder="1" applyAlignment="1">
      <alignment horizontal="center" vertical="center" wrapText="1"/>
    </xf>
    <xf numFmtId="0" fontId="36" fillId="0" borderId="75" xfId="6" applyFont="1" applyFill="1" applyBorder="1" applyAlignment="1">
      <alignment horizontal="center" vertical="center" wrapText="1"/>
    </xf>
    <xf numFmtId="0" fontId="31" fillId="0" borderId="76" xfId="6" applyBorder="1" applyAlignment="1">
      <alignment horizontal="center"/>
    </xf>
    <xf numFmtId="2" fontId="31" fillId="0" borderId="24" xfId="6" applyNumberFormat="1" applyBorder="1" applyAlignment="1">
      <alignment horizontal="center"/>
    </xf>
    <xf numFmtId="2" fontId="31" fillId="0" borderId="33" xfId="6" applyNumberFormat="1" applyBorder="1" applyAlignment="1">
      <alignment horizontal="center"/>
    </xf>
    <xf numFmtId="3" fontId="31" fillId="0" borderId="8" xfId="6" applyNumberFormat="1" applyFill="1" applyBorder="1"/>
    <xf numFmtId="3" fontId="31" fillId="0" borderId="10" xfId="6" applyNumberFormat="1" applyFill="1" applyBorder="1"/>
    <xf numFmtId="3" fontId="31" fillId="0" borderId="52" xfId="6" applyNumberFormat="1" applyFill="1" applyBorder="1"/>
    <xf numFmtId="0" fontId="31" fillId="0" borderId="77" xfId="6" applyBorder="1" applyAlignment="1">
      <alignment horizontal="center"/>
    </xf>
    <xf numFmtId="2" fontId="31" fillId="0" borderId="22" xfId="6" applyNumberFormat="1" applyBorder="1" applyAlignment="1">
      <alignment horizontal="center"/>
    </xf>
    <xf numFmtId="2" fontId="31" fillId="0" borderId="23" xfId="6" applyNumberFormat="1" applyBorder="1" applyAlignment="1">
      <alignment horizontal="center"/>
    </xf>
    <xf numFmtId="3" fontId="31" fillId="0" borderId="22" xfId="6" applyNumberFormat="1" applyFill="1" applyBorder="1"/>
    <xf numFmtId="3" fontId="31" fillId="0" borderId="33" xfId="6" applyNumberFormat="1" applyFill="1" applyBorder="1"/>
    <xf numFmtId="0" fontId="31" fillId="0" borderId="74" xfId="6" applyBorder="1" applyAlignment="1">
      <alignment horizontal="center"/>
    </xf>
    <xf numFmtId="2" fontId="31" fillId="0" borderId="31" xfId="6" applyNumberFormat="1" applyBorder="1" applyAlignment="1">
      <alignment horizontal="center"/>
    </xf>
    <xf numFmtId="2" fontId="31" fillId="0" borderId="30" xfId="6" applyNumberFormat="1" applyBorder="1" applyAlignment="1">
      <alignment horizontal="center"/>
    </xf>
    <xf numFmtId="3" fontId="31" fillId="0" borderId="31" xfId="6" applyNumberFormat="1" applyFill="1" applyBorder="1"/>
    <xf numFmtId="3" fontId="31" fillId="0" borderId="30" xfId="6" applyNumberFormat="1" applyFill="1" applyBorder="1"/>
    <xf numFmtId="3" fontId="31" fillId="0" borderId="54" xfId="6" applyNumberFormat="1" applyFill="1" applyBorder="1"/>
    <xf numFmtId="2" fontId="31" fillId="0" borderId="53" xfId="6" applyNumberFormat="1" applyBorder="1" applyAlignment="1">
      <alignment horizontal="center"/>
    </xf>
    <xf numFmtId="2" fontId="31" fillId="0" borderId="50" xfId="6" applyNumberFormat="1" applyBorder="1" applyAlignment="1">
      <alignment horizontal="center"/>
    </xf>
    <xf numFmtId="2" fontId="31" fillId="0" borderId="55" xfId="6" applyNumberFormat="1" applyBorder="1" applyAlignment="1">
      <alignment horizontal="center"/>
    </xf>
    <xf numFmtId="0" fontId="36" fillId="0" borderId="40" xfId="6" applyFont="1" applyFill="1" applyBorder="1" applyAlignment="1">
      <alignment horizontal="center" vertical="center" wrapText="1"/>
    </xf>
    <xf numFmtId="0" fontId="36" fillId="0" borderId="41" xfId="6" applyFont="1" applyFill="1" applyBorder="1" applyAlignment="1">
      <alignment horizontal="center" vertical="center" wrapText="1"/>
    </xf>
    <xf numFmtId="3" fontId="31" fillId="0" borderId="70" xfId="6" applyNumberFormat="1" applyFill="1" applyBorder="1"/>
    <xf numFmtId="3" fontId="31" fillId="0" borderId="23" xfId="6" applyNumberFormat="1" applyFill="1" applyBorder="1"/>
    <xf numFmtId="3" fontId="31" fillId="0" borderId="11" xfId="6" applyNumberFormat="1" applyFill="1" applyBorder="1"/>
    <xf numFmtId="3" fontId="31" fillId="0" borderId="50" xfId="6" applyNumberFormat="1" applyFill="1" applyBorder="1"/>
    <xf numFmtId="3" fontId="31" fillId="0" borderId="55" xfId="6" applyNumberFormat="1" applyFill="1" applyBorder="1"/>
    <xf numFmtId="3" fontId="31" fillId="0" borderId="9" xfId="6" applyNumberFormat="1" applyFill="1" applyBorder="1"/>
    <xf numFmtId="3" fontId="31" fillId="0" borderId="16" xfId="6" applyNumberFormat="1" applyFill="1" applyBorder="1"/>
    <xf numFmtId="0" fontId="39" fillId="0" borderId="0" xfId="6" applyFont="1" applyFill="1" applyAlignment="1"/>
    <xf numFmtId="0" fontId="5" fillId="0" borderId="8" xfId="6" applyFont="1" applyFill="1" applyBorder="1" applyAlignment="1">
      <alignment horizontal="left" vertical="center"/>
    </xf>
    <xf numFmtId="0" fontId="31" fillId="0" borderId="44" xfId="6" applyBorder="1" applyAlignment="1">
      <alignment horizontal="center"/>
    </xf>
    <xf numFmtId="2" fontId="31" fillId="0" borderId="46" xfId="6" applyNumberFormat="1" applyBorder="1" applyAlignment="1">
      <alignment horizontal="center"/>
    </xf>
    <xf numFmtId="3" fontId="31" fillId="0" borderId="69" xfId="6" applyNumberFormat="1" applyFill="1" applyBorder="1"/>
    <xf numFmtId="0" fontId="31" fillId="0" borderId="10" xfId="6" applyFill="1" applyBorder="1"/>
    <xf numFmtId="0" fontId="31" fillId="0" borderId="21" xfId="6" applyBorder="1" applyAlignment="1">
      <alignment horizontal="center"/>
    </xf>
    <xf numFmtId="2" fontId="31" fillId="0" borderId="27" xfId="6" applyNumberFormat="1" applyBorder="1" applyAlignment="1">
      <alignment horizontal="center"/>
    </xf>
    <xf numFmtId="0" fontId="31" fillId="0" borderId="23" xfId="6" applyFill="1" applyBorder="1"/>
    <xf numFmtId="0" fontId="31" fillId="0" borderId="78" xfId="6" applyBorder="1" applyAlignment="1">
      <alignment horizontal="center"/>
    </xf>
    <xf numFmtId="2" fontId="31" fillId="0" borderId="40" xfId="6" applyNumberFormat="1" applyBorder="1" applyAlignment="1">
      <alignment horizontal="center"/>
    </xf>
    <xf numFmtId="2" fontId="31" fillId="0" borderId="41" xfId="6" applyNumberFormat="1" applyBorder="1" applyAlignment="1">
      <alignment horizontal="center"/>
    </xf>
    <xf numFmtId="3" fontId="31" fillId="0" borderId="75" xfId="6" applyNumberFormat="1" applyFill="1" applyBorder="1"/>
    <xf numFmtId="0" fontId="31" fillId="0" borderId="30" xfId="6" applyFill="1" applyBorder="1"/>
    <xf numFmtId="0" fontId="36" fillId="0" borderId="68" xfId="6" applyFont="1" applyFill="1" applyBorder="1" applyAlignment="1">
      <alignment horizontal="center" vertical="center" wrapText="1"/>
    </xf>
    <xf numFmtId="3" fontId="31" fillId="0" borderId="13" xfId="6" applyNumberFormat="1" applyFill="1" applyBorder="1"/>
    <xf numFmtId="0" fontId="1" fillId="0" borderId="0" xfId="6" applyFont="1" applyBorder="1" applyAlignment="1"/>
    <xf numFmtId="0" fontId="4" fillId="0" borderId="5" xfId="1" applyFont="1" applyBorder="1" applyAlignment="1">
      <alignment vertical="center"/>
    </xf>
    <xf numFmtId="0" fontId="1" fillId="0" borderId="51" xfId="2" applyBorder="1"/>
    <xf numFmtId="0" fontId="5" fillId="0" borderId="5" xfId="3" applyFont="1" applyFill="1" applyBorder="1" applyAlignment="1">
      <alignment horizontal="left" vertical="center"/>
    </xf>
    <xf numFmtId="0" fontId="5" fillId="0" borderId="6" xfId="3" applyFont="1" applyFill="1" applyBorder="1" applyAlignment="1">
      <alignment horizontal="center" vertical="center" wrapText="1"/>
    </xf>
    <xf numFmtId="0" fontId="1" fillId="0" borderId="0" xfId="7"/>
    <xf numFmtId="0" fontId="32" fillId="0" borderId="0" xfId="7" applyFont="1" applyFill="1" applyBorder="1" applyAlignment="1">
      <alignment vertical="center"/>
    </xf>
    <xf numFmtId="0" fontId="33" fillId="0" borderId="0" xfId="7" applyFont="1" applyFill="1" applyBorder="1" applyAlignment="1">
      <alignment vertical="center"/>
    </xf>
    <xf numFmtId="0" fontId="34" fillId="0" borderId="0" xfId="7" applyFont="1" applyAlignment="1"/>
    <xf numFmtId="0" fontId="1" fillId="0" borderId="0" xfId="7" applyFill="1" applyBorder="1" applyAlignment="1"/>
    <xf numFmtId="0" fontId="39" fillId="0" borderId="0" xfId="7" applyFont="1" applyFill="1" applyAlignment="1"/>
    <xf numFmtId="0" fontId="1" fillId="0" borderId="0" xfId="7" applyFill="1" applyAlignment="1"/>
    <xf numFmtId="0" fontId="35" fillId="0" borderId="0" xfId="7" applyFont="1"/>
    <xf numFmtId="165" fontId="35" fillId="0" borderId="0" xfId="7" applyNumberFormat="1" applyFont="1"/>
    <xf numFmtId="0" fontId="35" fillId="0" borderId="0" xfId="7" applyFont="1" applyAlignment="1">
      <alignment horizontal="left"/>
    </xf>
    <xf numFmtId="0" fontId="35" fillId="0" borderId="0" xfId="7" applyFont="1" applyFill="1" applyAlignment="1">
      <alignment horizontal="left"/>
    </xf>
    <xf numFmtId="0" fontId="13" fillId="0" borderId="0" xfId="7" applyFont="1" applyFill="1" applyAlignment="1"/>
    <xf numFmtId="2" fontId="11" fillId="0" borderId="0" xfId="7" applyNumberFormat="1" applyFont="1" applyFill="1" applyBorder="1" applyAlignment="1">
      <alignment horizontal="left" vertical="center"/>
    </xf>
    <xf numFmtId="165" fontId="11" fillId="0" borderId="0" xfId="7" applyNumberFormat="1" applyFont="1" applyFill="1" applyBorder="1" applyAlignment="1"/>
    <xf numFmtId="2" fontId="18" fillId="0" borderId="0" xfId="7" applyNumberFormat="1" applyFont="1" applyFill="1" applyBorder="1" applyAlignment="1">
      <alignment horizontal="left" vertical="center"/>
    </xf>
    <xf numFmtId="165" fontId="11" fillId="0" borderId="0" xfId="7" applyNumberFormat="1" applyFont="1" applyFill="1" applyAlignment="1">
      <alignment horizontal="left"/>
    </xf>
    <xf numFmtId="165" fontId="11" fillId="0" borderId="0" xfId="7" applyNumberFormat="1" applyFont="1" applyFill="1" applyAlignment="1"/>
    <xf numFmtId="165" fontId="11" fillId="0" borderId="0" xfId="7" applyNumberFormat="1" applyFont="1" applyAlignment="1">
      <alignment horizontal="left"/>
    </xf>
    <xf numFmtId="1" fontId="4" fillId="0" borderId="1" xfId="7" applyNumberFormat="1" applyFont="1" applyFill="1" applyBorder="1" applyAlignment="1">
      <alignment vertical="center"/>
    </xf>
    <xf numFmtId="0" fontId="5" fillId="0" borderId="1" xfId="7" applyFont="1" applyFill="1" applyBorder="1" applyAlignment="1">
      <alignment horizontal="left" vertical="center"/>
    </xf>
    <xf numFmtId="0" fontId="5" fillId="0" borderId="3" xfId="7" applyFont="1" applyFill="1" applyBorder="1" applyAlignment="1">
      <alignment horizontal="center" vertical="center" wrapText="1"/>
    </xf>
    <xf numFmtId="0" fontId="5" fillId="0" borderId="8" xfId="7" applyFont="1" applyFill="1" applyBorder="1" applyAlignment="1">
      <alignment horizontal="center" vertical="center"/>
    </xf>
    <xf numFmtId="0" fontId="23" fillId="0" borderId="74" xfId="7" applyFont="1" applyBorder="1" applyAlignment="1">
      <alignment horizontal="center" vertical="center" wrapText="1"/>
    </xf>
    <xf numFmtId="0" fontId="38" fillId="0" borderId="74" xfId="7" applyFont="1" applyFill="1" applyBorder="1" applyAlignment="1">
      <alignment horizontal="center" vertical="center" wrapText="1"/>
    </xf>
    <xf numFmtId="0" fontId="38" fillId="0" borderId="30" xfId="7" applyFont="1" applyFill="1" applyBorder="1" applyAlignment="1">
      <alignment horizontal="center" vertical="center" wrapText="1"/>
    </xf>
    <xf numFmtId="0" fontId="36" fillId="0" borderId="31" xfId="7" applyFont="1" applyFill="1" applyBorder="1" applyAlignment="1">
      <alignment horizontal="center" vertical="center" wrapText="1"/>
    </xf>
    <xf numFmtId="0" fontId="36" fillId="0" borderId="30" xfId="7" applyFont="1" applyFill="1" applyBorder="1" applyAlignment="1">
      <alignment horizontal="center" vertical="center" wrapText="1"/>
    </xf>
    <xf numFmtId="0" fontId="36" fillId="0" borderId="40" xfId="7" applyFont="1" applyFill="1" applyBorder="1" applyAlignment="1">
      <alignment horizontal="center" vertical="center" wrapText="1"/>
    </xf>
    <xf numFmtId="0" fontId="36" fillId="0" borderId="68" xfId="7" applyFont="1" applyFill="1" applyBorder="1" applyAlignment="1">
      <alignment horizontal="center" vertical="center" wrapText="1"/>
    </xf>
    <xf numFmtId="0" fontId="36" fillId="0" borderId="41" xfId="7" applyFont="1" applyFill="1" applyBorder="1" applyAlignment="1">
      <alignment horizontal="center" vertical="center" wrapText="1"/>
    </xf>
    <xf numFmtId="0" fontId="1" fillId="0" borderId="76" xfId="7" applyBorder="1" applyAlignment="1">
      <alignment horizontal="center"/>
    </xf>
    <xf numFmtId="3" fontId="1" fillId="0" borderId="8" xfId="7" applyNumberFormat="1" applyFill="1" applyBorder="1"/>
    <xf numFmtId="3" fontId="1" fillId="0" borderId="10" xfId="7" applyNumberFormat="1" applyFill="1" applyBorder="1"/>
    <xf numFmtId="3" fontId="1" fillId="0" borderId="13" xfId="7" applyNumberFormat="1" applyFill="1" applyBorder="1"/>
    <xf numFmtId="2" fontId="1" fillId="0" borderId="22" xfId="7" applyNumberFormat="1" applyBorder="1" applyAlignment="1">
      <alignment horizontal="center"/>
    </xf>
    <xf numFmtId="3" fontId="1" fillId="0" borderId="22" xfId="7" applyNumberFormat="1" applyFill="1" applyBorder="1"/>
    <xf numFmtId="3" fontId="1" fillId="0" borderId="23" xfId="7" applyNumberFormat="1" applyFill="1" applyBorder="1"/>
    <xf numFmtId="3" fontId="1" fillId="0" borderId="70" xfId="7" applyNumberFormat="1" applyFill="1" applyBorder="1"/>
    <xf numFmtId="0" fontId="1" fillId="0" borderId="77" xfId="7" applyBorder="1" applyAlignment="1">
      <alignment horizontal="center"/>
    </xf>
    <xf numFmtId="0" fontId="1" fillId="0" borderId="74" xfId="7" applyBorder="1" applyAlignment="1">
      <alignment horizontal="center"/>
    </xf>
    <xf numFmtId="2" fontId="1" fillId="0" borderId="31" xfId="7" applyNumberFormat="1" applyBorder="1" applyAlignment="1">
      <alignment horizontal="center"/>
    </xf>
    <xf numFmtId="3" fontId="1" fillId="0" borderId="31" xfId="7" applyNumberFormat="1" applyFill="1" applyBorder="1"/>
    <xf numFmtId="3" fontId="1" fillId="0" borderId="30" xfId="7" applyNumberFormat="1" applyFill="1" applyBorder="1"/>
    <xf numFmtId="3" fontId="1" fillId="0" borderId="75" xfId="7" applyNumberFormat="1" applyFill="1" applyBorder="1"/>
    <xf numFmtId="2" fontId="1" fillId="0" borderId="8" xfId="7" applyNumberFormat="1" applyBorder="1" applyAlignment="1">
      <alignment horizontal="center"/>
    </xf>
    <xf numFmtId="2" fontId="1" fillId="0" borderId="11" xfId="7" applyNumberFormat="1" applyBorder="1" applyAlignment="1">
      <alignment horizontal="center"/>
    </xf>
    <xf numFmtId="2" fontId="1" fillId="0" borderId="53" xfId="7" applyNumberFormat="1" applyBorder="1" applyAlignment="1">
      <alignment horizontal="center"/>
    </xf>
    <xf numFmtId="2" fontId="1" fillId="0" borderId="50" xfId="7" applyNumberFormat="1" applyBorder="1" applyAlignment="1">
      <alignment horizontal="center"/>
    </xf>
    <xf numFmtId="2" fontId="1" fillId="0" borderId="55" xfId="7" applyNumberFormat="1" applyBorder="1" applyAlignment="1">
      <alignment horizontal="center"/>
    </xf>
    <xf numFmtId="3" fontId="1" fillId="0" borderId="11" xfId="7" applyNumberFormat="1" applyFill="1" applyBorder="1"/>
    <xf numFmtId="3" fontId="1" fillId="0" borderId="50" xfId="7" applyNumberFormat="1" applyFill="1" applyBorder="1"/>
    <xf numFmtId="3" fontId="1" fillId="0" borderId="55" xfId="7" applyNumberFormat="1" applyFill="1" applyBorder="1"/>
    <xf numFmtId="0" fontId="5" fillId="0" borderId="7" xfId="6" applyFont="1" applyFill="1" applyBorder="1" applyAlignment="1">
      <alignment horizontal="center" vertical="center"/>
    </xf>
    <xf numFmtId="0" fontId="31" fillId="0" borderId="33" xfId="6" applyBorder="1" applyAlignment="1">
      <alignment horizontal="center"/>
    </xf>
    <xf numFmtId="0" fontId="31" fillId="0" borderId="0" xfId="6" applyBorder="1" applyAlignment="1">
      <alignment horizontal="center"/>
    </xf>
    <xf numFmtId="0" fontId="31" fillId="0" borderId="53" xfId="6" applyBorder="1" applyAlignment="1">
      <alignment horizontal="center"/>
    </xf>
    <xf numFmtId="0" fontId="31" fillId="0" borderId="55" xfId="6" applyBorder="1" applyAlignment="1">
      <alignment horizontal="center"/>
    </xf>
    <xf numFmtId="3" fontId="31" fillId="0" borderId="53" xfId="6" applyNumberFormat="1" applyFill="1" applyBorder="1"/>
    <xf numFmtId="0" fontId="1" fillId="0" borderId="76" xfId="7" applyFont="1" applyBorder="1" applyAlignment="1">
      <alignment horizontal="center"/>
    </xf>
    <xf numFmtId="2" fontId="1" fillId="0" borderId="24" xfId="7" applyNumberFormat="1" applyFont="1" applyBorder="1" applyAlignment="1">
      <alignment horizontal="center"/>
    </xf>
    <xf numFmtId="3" fontId="1" fillId="0" borderId="8" xfId="7" applyNumberFormat="1" applyFont="1" applyFill="1" applyBorder="1"/>
    <xf numFmtId="3" fontId="1" fillId="0" borderId="13" xfId="7" applyNumberFormat="1" applyFont="1" applyFill="1" applyBorder="1"/>
    <xf numFmtId="3" fontId="1" fillId="0" borderId="10" xfId="7" applyNumberFormat="1" applyFont="1" applyFill="1" applyBorder="1"/>
    <xf numFmtId="3" fontId="1" fillId="0" borderId="22" xfId="7" applyNumberFormat="1" applyFont="1" applyFill="1" applyBorder="1"/>
    <xf numFmtId="3" fontId="1" fillId="0" borderId="70" xfId="7" applyNumberFormat="1" applyFont="1" applyFill="1" applyBorder="1"/>
    <xf numFmtId="3" fontId="1" fillId="0" borderId="23" xfId="7" applyNumberFormat="1" applyFont="1" applyFill="1" applyBorder="1"/>
    <xf numFmtId="0" fontId="1" fillId="0" borderId="77" xfId="7" applyFont="1" applyBorder="1" applyAlignment="1">
      <alignment horizontal="center"/>
    </xf>
    <xf numFmtId="2" fontId="1" fillId="0" borderId="22" xfId="7" applyNumberFormat="1" applyFont="1" applyBorder="1" applyAlignment="1">
      <alignment horizontal="center"/>
    </xf>
    <xf numFmtId="0" fontId="1" fillId="0" borderId="74" xfId="7" applyFont="1" applyBorder="1" applyAlignment="1">
      <alignment horizontal="center"/>
    </xf>
    <xf numFmtId="2" fontId="1" fillId="0" borderId="31" xfId="7" applyNumberFormat="1" applyFont="1" applyBorder="1" applyAlignment="1">
      <alignment horizontal="center"/>
    </xf>
    <xf numFmtId="3" fontId="1" fillId="0" borderId="31" xfId="7" applyNumberFormat="1" applyFont="1" applyFill="1" applyBorder="1"/>
    <xf numFmtId="3" fontId="1" fillId="0" borderId="30" xfId="7" applyNumberFormat="1" applyFont="1" applyFill="1" applyBorder="1"/>
    <xf numFmtId="3" fontId="1" fillId="0" borderId="75" xfId="7" applyNumberFormat="1" applyFont="1" applyFill="1" applyBorder="1"/>
    <xf numFmtId="2" fontId="1" fillId="0" borderId="8" xfId="7" applyNumberFormat="1" applyFont="1" applyBorder="1" applyAlignment="1">
      <alignment horizontal="center"/>
    </xf>
    <xf numFmtId="0" fontId="1" fillId="0" borderId="11" xfId="7" applyFont="1" applyBorder="1" applyAlignment="1">
      <alignment horizontal="center"/>
    </xf>
    <xf numFmtId="0" fontId="1" fillId="0" borderId="53" xfId="7" applyFont="1" applyBorder="1" applyAlignment="1">
      <alignment horizontal="center"/>
    </xf>
    <xf numFmtId="0" fontId="1" fillId="0" borderId="50" xfId="7" applyFont="1" applyBorder="1" applyAlignment="1">
      <alignment horizontal="center"/>
    </xf>
    <xf numFmtId="0" fontId="1" fillId="0" borderId="55" xfId="7" applyFont="1" applyBorder="1" applyAlignment="1">
      <alignment horizontal="center"/>
    </xf>
    <xf numFmtId="3" fontId="1" fillId="0" borderId="11" xfId="7" applyNumberFormat="1" applyFont="1" applyFill="1" applyBorder="1"/>
    <xf numFmtId="3" fontId="1" fillId="0" borderId="53" xfId="7" applyNumberFormat="1" applyFont="1" applyFill="1" applyBorder="1"/>
    <xf numFmtId="3" fontId="1" fillId="0" borderId="50" xfId="7" applyNumberFormat="1" applyFont="1" applyFill="1" applyBorder="1"/>
    <xf numFmtId="3" fontId="1" fillId="0" borderId="55" xfId="7" applyNumberFormat="1" applyFont="1" applyFill="1" applyBorder="1"/>
    <xf numFmtId="0" fontId="36" fillId="0" borderId="75" xfId="7" applyFont="1" applyFill="1" applyBorder="1" applyAlignment="1">
      <alignment horizontal="center" vertical="center" wrapText="1"/>
    </xf>
    <xf numFmtId="2" fontId="18" fillId="0" borderId="0" xfId="6" applyNumberFormat="1" applyFont="1" applyFill="1" applyBorder="1" applyAlignment="1">
      <alignment horizontal="left" vertical="center"/>
    </xf>
    <xf numFmtId="0" fontId="5" fillId="0" borderId="9" xfId="6" applyFont="1" applyFill="1" applyBorder="1" applyAlignment="1">
      <alignment horizontal="center" vertical="center"/>
    </xf>
    <xf numFmtId="3" fontId="31" fillId="0" borderId="24" xfId="6" applyNumberFormat="1" applyBorder="1"/>
    <xf numFmtId="3" fontId="31" fillId="0" borderId="10" xfId="6" applyNumberFormat="1" applyBorder="1"/>
    <xf numFmtId="3" fontId="31" fillId="0" borderId="23" xfId="6" applyNumberFormat="1" applyBorder="1"/>
    <xf numFmtId="3" fontId="31" fillId="0" borderId="31" xfId="6" applyNumberFormat="1" applyBorder="1"/>
    <xf numFmtId="3" fontId="31" fillId="0" borderId="30" xfId="6" applyNumberFormat="1" applyBorder="1"/>
    <xf numFmtId="3" fontId="31" fillId="0" borderId="8" xfId="6" applyNumberFormat="1" applyBorder="1"/>
    <xf numFmtId="1" fontId="4" fillId="0" borderId="4" xfId="6" applyNumberFormat="1" applyFont="1" applyFill="1" applyBorder="1" applyAlignment="1">
      <alignment vertical="center"/>
    </xf>
    <xf numFmtId="0" fontId="5" fillId="0" borderId="4" xfId="6" applyFont="1" applyFill="1" applyBorder="1" applyAlignment="1">
      <alignment horizontal="left" vertical="center"/>
    </xf>
    <xf numFmtId="0" fontId="5" fillId="0" borderId="12" xfId="6" applyFont="1" applyFill="1" applyBorder="1" applyAlignment="1">
      <alignment horizontal="center" vertical="center" wrapText="1"/>
    </xf>
    <xf numFmtId="0" fontId="23" fillId="0" borderId="14" xfId="6" applyFont="1" applyBorder="1" applyAlignment="1">
      <alignment horizontal="center" vertical="center" wrapText="1"/>
    </xf>
    <xf numFmtId="0" fontId="38" fillId="0" borderId="14" xfId="6" applyFont="1" applyFill="1" applyBorder="1" applyAlignment="1">
      <alignment horizontal="center" vertical="center" wrapText="1"/>
    </xf>
    <xf numFmtId="0" fontId="38" fillId="0" borderId="16" xfId="6" applyFont="1" applyFill="1" applyBorder="1" applyAlignment="1">
      <alignment horizontal="center" vertical="center" wrapText="1"/>
    </xf>
    <xf numFmtId="0" fontId="36" fillId="0" borderId="17" xfId="6" applyFont="1" applyFill="1" applyBorder="1" applyAlignment="1">
      <alignment horizontal="center" vertical="center" wrapText="1"/>
    </xf>
    <xf numFmtId="0" fontId="36" fillId="0" borderId="16" xfId="6" applyFont="1" applyFill="1" applyBorder="1" applyAlignment="1">
      <alignment horizontal="center" vertical="center" wrapText="1"/>
    </xf>
    <xf numFmtId="0" fontId="31" fillId="0" borderId="14" xfId="6" applyBorder="1" applyAlignment="1">
      <alignment horizontal="center"/>
    </xf>
    <xf numFmtId="4" fontId="31" fillId="0" borderId="24" xfId="6" applyNumberFormat="1" applyBorder="1"/>
    <xf numFmtId="2" fontId="31" fillId="0" borderId="16" xfId="6" applyNumberFormat="1" applyBorder="1" applyAlignment="1">
      <alignment horizontal="center"/>
    </xf>
    <xf numFmtId="4" fontId="31" fillId="0" borderId="17" xfId="6" applyNumberFormat="1" applyBorder="1"/>
    <xf numFmtId="4" fontId="31" fillId="0" borderId="8" xfId="6" applyNumberFormat="1" applyBorder="1"/>
    <xf numFmtId="0" fontId="11" fillId="0" borderId="0" xfId="6" applyFont="1" applyFill="1" applyAlignment="1"/>
    <xf numFmtId="3" fontId="1" fillId="0" borderId="13" xfId="6" applyNumberFormat="1" applyFont="1" applyFill="1" applyBorder="1"/>
    <xf numFmtId="3" fontId="1" fillId="0" borderId="70" xfId="6" applyNumberFormat="1" applyFont="1" applyFill="1" applyBorder="1"/>
    <xf numFmtId="3" fontId="1" fillId="0" borderId="75" xfId="6" applyNumberFormat="1" applyFont="1" applyFill="1" applyBorder="1"/>
    <xf numFmtId="0" fontId="5" fillId="0" borderId="5" xfId="3" applyFont="1" applyFill="1" applyBorder="1" applyAlignment="1">
      <alignment horizontal="center" vertical="center"/>
    </xf>
    <xf numFmtId="0" fontId="5" fillId="0" borderId="6" xfId="3" applyFont="1" applyFill="1" applyBorder="1" applyAlignment="1">
      <alignment horizontal="center" vertical="center"/>
    </xf>
    <xf numFmtId="3" fontId="5" fillId="0" borderId="4" xfId="3" applyNumberFormat="1" applyFont="1" applyFill="1" applyBorder="1" applyAlignment="1">
      <alignment horizontal="center" vertical="center" wrapText="1"/>
    </xf>
    <xf numFmtId="0" fontId="1" fillId="0" borderId="12" xfId="3" applyBorder="1" applyAlignment="1">
      <alignment horizontal="center" vertical="center" wrapText="1"/>
    </xf>
    <xf numFmtId="0" fontId="13" fillId="0" borderId="15" xfId="6" applyFont="1" applyBorder="1" applyAlignment="1"/>
    <xf numFmtId="0" fontId="5" fillId="0" borderId="11" xfId="6" applyFont="1" applyFill="1" applyBorder="1" applyAlignment="1">
      <alignment horizontal="center" vertical="center"/>
    </xf>
    <xf numFmtId="0" fontId="5" fillId="0" borderId="12" xfId="6" applyFont="1" applyFill="1" applyBorder="1" applyAlignment="1">
      <alignment horizontal="center" vertical="center"/>
    </xf>
    <xf numFmtId="0" fontId="13" fillId="0" borderId="15" xfId="7" applyFont="1" applyBorder="1" applyAlignment="1"/>
    <xf numFmtId="0" fontId="5" fillId="0" borderId="11" xfId="7" applyFont="1" applyFill="1" applyBorder="1" applyAlignment="1">
      <alignment horizontal="center" vertical="center"/>
    </xf>
    <xf numFmtId="0" fontId="5" fillId="0" borderId="12" xfId="7" applyFont="1" applyFill="1" applyBorder="1" applyAlignment="1">
      <alignment horizontal="center" vertical="center"/>
    </xf>
    <xf numFmtId="0" fontId="5" fillId="0" borderId="9" xfId="6" applyFont="1" applyFill="1" applyBorder="1" applyAlignment="1">
      <alignment horizontal="center" vertical="center"/>
    </xf>
  </cellXfs>
  <cellStyles count="8">
    <cellStyle name="Normální" xfId="0" builtinId="0"/>
    <cellStyle name="normální 15" xfId="2"/>
    <cellStyle name="Normální 2" xfId="6"/>
    <cellStyle name="normální 2 3 2" xfId="3"/>
    <cellStyle name="normální 23 3" xfId="5"/>
    <cellStyle name="Normální 3" xfId="7"/>
    <cellStyle name="normální_BILANCE pro Plzeňský kraj 2006" xfId="4"/>
    <cellStyle name="normální_Krajské normativy 2006oficiální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dd_EK/cizek/DataKraj/KUPK%20v&#253;kony02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PK výkony021"/>
      <sheetName val="KUPK výkony02zdroj"/>
      <sheetName val="KUPK výkony02x"/>
      <sheetName val="KUPK MUZO02 výkony"/>
      <sheetName val="Duplicity"/>
      <sheetName val="List1"/>
      <sheetName val="List2"/>
      <sheetName val="Kontakty"/>
      <sheetName val="KUPK výkony02"/>
      <sheetName val="KUPK Výkony0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0"/>
  <sheetViews>
    <sheetView tabSelected="1" workbookViewId="0">
      <pane ySplit="4" topLeftCell="A44" activePane="bottomLeft" state="frozenSplit"/>
      <selection pane="bottomLeft" activeCell="L4" sqref="L4"/>
    </sheetView>
  </sheetViews>
  <sheetFormatPr defaultRowHeight="15" outlineLevelCol="1" x14ac:dyDescent="0.2"/>
  <cols>
    <col min="1" max="1" width="4" style="172" customWidth="1"/>
    <col min="2" max="2" width="2.5703125" style="2" customWidth="1"/>
    <col min="3" max="3" width="2.5703125" style="2" customWidth="1" outlineLevel="1"/>
    <col min="4" max="4" width="49.42578125" style="173" customWidth="1"/>
    <col min="5" max="6" width="20.42578125" style="3" customWidth="1" outlineLevel="1"/>
    <col min="7" max="7" width="11.7109375" style="4" customWidth="1"/>
    <col min="8" max="8" width="11.7109375" style="3" customWidth="1"/>
    <col min="9" max="9" width="13.42578125" style="3" customWidth="1" outlineLevel="1"/>
    <col min="10" max="10" width="11" style="3" customWidth="1" outlineLevel="1"/>
    <col min="11" max="11" width="8.7109375" style="4" customWidth="1"/>
    <col min="12" max="12" width="1.5703125" style="3" customWidth="1"/>
    <col min="13" max="214" width="9.140625" style="3"/>
    <col min="215" max="215" width="4" style="3" customWidth="1"/>
    <col min="216" max="216" width="2" style="3" customWidth="1"/>
    <col min="217" max="217" width="2.140625" style="3" customWidth="1"/>
    <col min="218" max="218" width="49.42578125" style="3" customWidth="1"/>
    <col min="219" max="220" width="20.42578125" style="3" customWidth="1"/>
    <col min="221" max="222" width="11.7109375" style="3" customWidth="1"/>
    <col min="223" max="223" width="13.42578125" style="3" customWidth="1"/>
    <col min="224" max="225" width="11" style="3" customWidth="1"/>
    <col min="226" max="226" width="8.7109375" style="3" customWidth="1"/>
    <col min="227" max="227" width="1.5703125" style="3" customWidth="1"/>
    <col min="228" max="228" width="5.7109375" style="3" customWidth="1"/>
    <col min="229" max="229" width="6.28515625" style="3" customWidth="1"/>
    <col min="230" max="230" width="5.85546875" style="3" customWidth="1"/>
    <col min="231" max="231" width="6.28515625" style="3" customWidth="1"/>
    <col min="232" max="233" width="5.28515625" style="3" customWidth="1"/>
    <col min="234" max="470" width="9.140625" style="3"/>
    <col min="471" max="471" width="4" style="3" customWidth="1"/>
    <col min="472" max="472" width="2" style="3" customWidth="1"/>
    <col min="473" max="473" width="2.140625" style="3" customWidth="1"/>
    <col min="474" max="474" width="49.42578125" style="3" customWidth="1"/>
    <col min="475" max="476" width="20.42578125" style="3" customWidth="1"/>
    <col min="477" max="478" width="11.7109375" style="3" customWidth="1"/>
    <col min="479" max="479" width="13.42578125" style="3" customWidth="1"/>
    <col min="480" max="481" width="11" style="3" customWidth="1"/>
    <col min="482" max="482" width="8.7109375" style="3" customWidth="1"/>
    <col min="483" max="483" width="1.5703125" style="3" customWidth="1"/>
    <col min="484" max="484" width="5.7109375" style="3" customWidth="1"/>
    <col min="485" max="485" width="6.28515625" style="3" customWidth="1"/>
    <col min="486" max="486" width="5.85546875" style="3" customWidth="1"/>
    <col min="487" max="487" width="6.28515625" style="3" customWidth="1"/>
    <col min="488" max="489" width="5.28515625" style="3" customWidth="1"/>
    <col min="490" max="726" width="9.140625" style="3"/>
    <col min="727" max="727" width="4" style="3" customWidth="1"/>
    <col min="728" max="728" width="2" style="3" customWidth="1"/>
    <col min="729" max="729" width="2.140625" style="3" customWidth="1"/>
    <col min="730" max="730" width="49.42578125" style="3" customWidth="1"/>
    <col min="731" max="732" width="20.42578125" style="3" customWidth="1"/>
    <col min="733" max="734" width="11.7109375" style="3" customWidth="1"/>
    <col min="735" max="735" width="13.42578125" style="3" customWidth="1"/>
    <col min="736" max="737" width="11" style="3" customWidth="1"/>
    <col min="738" max="738" width="8.7109375" style="3" customWidth="1"/>
    <col min="739" max="739" width="1.5703125" style="3" customWidth="1"/>
    <col min="740" max="740" width="5.7109375" style="3" customWidth="1"/>
    <col min="741" max="741" width="6.28515625" style="3" customWidth="1"/>
    <col min="742" max="742" width="5.85546875" style="3" customWidth="1"/>
    <col min="743" max="743" width="6.28515625" style="3" customWidth="1"/>
    <col min="744" max="745" width="5.28515625" style="3" customWidth="1"/>
    <col min="746" max="982" width="9.140625" style="3"/>
    <col min="983" max="983" width="4" style="3" customWidth="1"/>
    <col min="984" max="984" width="2" style="3" customWidth="1"/>
    <col min="985" max="985" width="2.140625" style="3" customWidth="1"/>
    <col min="986" max="986" width="49.42578125" style="3" customWidth="1"/>
    <col min="987" max="988" width="20.42578125" style="3" customWidth="1"/>
    <col min="989" max="990" width="11.7109375" style="3" customWidth="1"/>
    <col min="991" max="991" width="13.42578125" style="3" customWidth="1"/>
    <col min="992" max="993" width="11" style="3" customWidth="1"/>
    <col min="994" max="994" width="8.7109375" style="3" customWidth="1"/>
    <col min="995" max="995" width="1.5703125" style="3" customWidth="1"/>
    <col min="996" max="996" width="5.7109375" style="3" customWidth="1"/>
    <col min="997" max="997" width="6.28515625" style="3" customWidth="1"/>
    <col min="998" max="998" width="5.85546875" style="3" customWidth="1"/>
    <col min="999" max="999" width="6.28515625" style="3" customWidth="1"/>
    <col min="1000" max="1001" width="5.28515625" style="3" customWidth="1"/>
    <col min="1002" max="1238" width="9.140625" style="3"/>
    <col min="1239" max="1239" width="4" style="3" customWidth="1"/>
    <col min="1240" max="1240" width="2" style="3" customWidth="1"/>
    <col min="1241" max="1241" width="2.140625" style="3" customWidth="1"/>
    <col min="1242" max="1242" width="49.42578125" style="3" customWidth="1"/>
    <col min="1243" max="1244" width="20.42578125" style="3" customWidth="1"/>
    <col min="1245" max="1246" width="11.7109375" style="3" customWidth="1"/>
    <col min="1247" max="1247" width="13.42578125" style="3" customWidth="1"/>
    <col min="1248" max="1249" width="11" style="3" customWidth="1"/>
    <col min="1250" max="1250" width="8.7109375" style="3" customWidth="1"/>
    <col min="1251" max="1251" width="1.5703125" style="3" customWidth="1"/>
    <col min="1252" max="1252" width="5.7109375" style="3" customWidth="1"/>
    <col min="1253" max="1253" width="6.28515625" style="3" customWidth="1"/>
    <col min="1254" max="1254" width="5.85546875" style="3" customWidth="1"/>
    <col min="1255" max="1255" width="6.28515625" style="3" customWidth="1"/>
    <col min="1256" max="1257" width="5.28515625" style="3" customWidth="1"/>
    <col min="1258" max="1494" width="9.140625" style="3"/>
    <col min="1495" max="1495" width="4" style="3" customWidth="1"/>
    <col min="1496" max="1496" width="2" style="3" customWidth="1"/>
    <col min="1497" max="1497" width="2.140625" style="3" customWidth="1"/>
    <col min="1498" max="1498" width="49.42578125" style="3" customWidth="1"/>
    <col min="1499" max="1500" width="20.42578125" style="3" customWidth="1"/>
    <col min="1501" max="1502" width="11.7109375" style="3" customWidth="1"/>
    <col min="1503" max="1503" width="13.42578125" style="3" customWidth="1"/>
    <col min="1504" max="1505" width="11" style="3" customWidth="1"/>
    <col min="1506" max="1506" width="8.7109375" style="3" customWidth="1"/>
    <col min="1507" max="1507" width="1.5703125" style="3" customWidth="1"/>
    <col min="1508" max="1508" width="5.7109375" style="3" customWidth="1"/>
    <col min="1509" max="1509" width="6.28515625" style="3" customWidth="1"/>
    <col min="1510" max="1510" width="5.85546875" style="3" customWidth="1"/>
    <col min="1511" max="1511" width="6.28515625" style="3" customWidth="1"/>
    <col min="1512" max="1513" width="5.28515625" style="3" customWidth="1"/>
    <col min="1514" max="1750" width="9.140625" style="3"/>
    <col min="1751" max="1751" width="4" style="3" customWidth="1"/>
    <col min="1752" max="1752" width="2" style="3" customWidth="1"/>
    <col min="1753" max="1753" width="2.140625" style="3" customWidth="1"/>
    <col min="1754" max="1754" width="49.42578125" style="3" customWidth="1"/>
    <col min="1755" max="1756" width="20.42578125" style="3" customWidth="1"/>
    <col min="1757" max="1758" width="11.7109375" style="3" customWidth="1"/>
    <col min="1759" max="1759" width="13.42578125" style="3" customWidth="1"/>
    <col min="1760" max="1761" width="11" style="3" customWidth="1"/>
    <col min="1762" max="1762" width="8.7109375" style="3" customWidth="1"/>
    <col min="1763" max="1763" width="1.5703125" style="3" customWidth="1"/>
    <col min="1764" max="1764" width="5.7109375" style="3" customWidth="1"/>
    <col min="1765" max="1765" width="6.28515625" style="3" customWidth="1"/>
    <col min="1766" max="1766" width="5.85546875" style="3" customWidth="1"/>
    <col min="1767" max="1767" width="6.28515625" style="3" customWidth="1"/>
    <col min="1768" max="1769" width="5.28515625" style="3" customWidth="1"/>
    <col min="1770" max="2006" width="9.140625" style="3"/>
    <col min="2007" max="2007" width="4" style="3" customWidth="1"/>
    <col min="2008" max="2008" width="2" style="3" customWidth="1"/>
    <col min="2009" max="2009" width="2.140625" style="3" customWidth="1"/>
    <col min="2010" max="2010" width="49.42578125" style="3" customWidth="1"/>
    <col min="2011" max="2012" width="20.42578125" style="3" customWidth="1"/>
    <col min="2013" max="2014" width="11.7109375" style="3" customWidth="1"/>
    <col min="2015" max="2015" width="13.42578125" style="3" customWidth="1"/>
    <col min="2016" max="2017" width="11" style="3" customWidth="1"/>
    <col min="2018" max="2018" width="8.7109375" style="3" customWidth="1"/>
    <col min="2019" max="2019" width="1.5703125" style="3" customWidth="1"/>
    <col min="2020" max="2020" width="5.7109375" style="3" customWidth="1"/>
    <col min="2021" max="2021" width="6.28515625" style="3" customWidth="1"/>
    <col min="2022" max="2022" width="5.85546875" style="3" customWidth="1"/>
    <col min="2023" max="2023" width="6.28515625" style="3" customWidth="1"/>
    <col min="2024" max="2025" width="5.28515625" style="3" customWidth="1"/>
    <col min="2026" max="2262" width="9.140625" style="3"/>
    <col min="2263" max="2263" width="4" style="3" customWidth="1"/>
    <col min="2264" max="2264" width="2" style="3" customWidth="1"/>
    <col min="2265" max="2265" width="2.140625" style="3" customWidth="1"/>
    <col min="2266" max="2266" width="49.42578125" style="3" customWidth="1"/>
    <col min="2267" max="2268" width="20.42578125" style="3" customWidth="1"/>
    <col min="2269" max="2270" width="11.7109375" style="3" customWidth="1"/>
    <col min="2271" max="2271" width="13.42578125" style="3" customWidth="1"/>
    <col min="2272" max="2273" width="11" style="3" customWidth="1"/>
    <col min="2274" max="2274" width="8.7109375" style="3" customWidth="1"/>
    <col min="2275" max="2275" width="1.5703125" style="3" customWidth="1"/>
    <col min="2276" max="2276" width="5.7109375" style="3" customWidth="1"/>
    <col min="2277" max="2277" width="6.28515625" style="3" customWidth="1"/>
    <col min="2278" max="2278" width="5.85546875" style="3" customWidth="1"/>
    <col min="2279" max="2279" width="6.28515625" style="3" customWidth="1"/>
    <col min="2280" max="2281" width="5.28515625" style="3" customWidth="1"/>
    <col min="2282" max="2518" width="9.140625" style="3"/>
    <col min="2519" max="2519" width="4" style="3" customWidth="1"/>
    <col min="2520" max="2520" width="2" style="3" customWidth="1"/>
    <col min="2521" max="2521" width="2.140625" style="3" customWidth="1"/>
    <col min="2522" max="2522" width="49.42578125" style="3" customWidth="1"/>
    <col min="2523" max="2524" width="20.42578125" style="3" customWidth="1"/>
    <col min="2525" max="2526" width="11.7109375" style="3" customWidth="1"/>
    <col min="2527" max="2527" width="13.42578125" style="3" customWidth="1"/>
    <col min="2528" max="2529" width="11" style="3" customWidth="1"/>
    <col min="2530" max="2530" width="8.7109375" style="3" customWidth="1"/>
    <col min="2531" max="2531" width="1.5703125" style="3" customWidth="1"/>
    <col min="2532" max="2532" width="5.7109375" style="3" customWidth="1"/>
    <col min="2533" max="2533" width="6.28515625" style="3" customWidth="1"/>
    <col min="2534" max="2534" width="5.85546875" style="3" customWidth="1"/>
    <col min="2535" max="2535" width="6.28515625" style="3" customWidth="1"/>
    <col min="2536" max="2537" width="5.28515625" style="3" customWidth="1"/>
    <col min="2538" max="2774" width="9.140625" style="3"/>
    <col min="2775" max="2775" width="4" style="3" customWidth="1"/>
    <col min="2776" max="2776" width="2" style="3" customWidth="1"/>
    <col min="2777" max="2777" width="2.140625" style="3" customWidth="1"/>
    <col min="2778" max="2778" width="49.42578125" style="3" customWidth="1"/>
    <col min="2779" max="2780" width="20.42578125" style="3" customWidth="1"/>
    <col min="2781" max="2782" width="11.7109375" style="3" customWidth="1"/>
    <col min="2783" max="2783" width="13.42578125" style="3" customWidth="1"/>
    <col min="2784" max="2785" width="11" style="3" customWidth="1"/>
    <col min="2786" max="2786" width="8.7109375" style="3" customWidth="1"/>
    <col min="2787" max="2787" width="1.5703125" style="3" customWidth="1"/>
    <col min="2788" max="2788" width="5.7109375" style="3" customWidth="1"/>
    <col min="2789" max="2789" width="6.28515625" style="3" customWidth="1"/>
    <col min="2790" max="2790" width="5.85546875" style="3" customWidth="1"/>
    <col min="2791" max="2791" width="6.28515625" style="3" customWidth="1"/>
    <col min="2792" max="2793" width="5.28515625" style="3" customWidth="1"/>
    <col min="2794" max="3030" width="9.140625" style="3"/>
    <col min="3031" max="3031" width="4" style="3" customWidth="1"/>
    <col min="3032" max="3032" width="2" style="3" customWidth="1"/>
    <col min="3033" max="3033" width="2.140625" style="3" customWidth="1"/>
    <col min="3034" max="3034" width="49.42578125" style="3" customWidth="1"/>
    <col min="3035" max="3036" width="20.42578125" style="3" customWidth="1"/>
    <col min="3037" max="3038" width="11.7109375" style="3" customWidth="1"/>
    <col min="3039" max="3039" width="13.42578125" style="3" customWidth="1"/>
    <col min="3040" max="3041" width="11" style="3" customWidth="1"/>
    <col min="3042" max="3042" width="8.7109375" style="3" customWidth="1"/>
    <col min="3043" max="3043" width="1.5703125" style="3" customWidth="1"/>
    <col min="3044" max="3044" width="5.7109375" style="3" customWidth="1"/>
    <col min="3045" max="3045" width="6.28515625" style="3" customWidth="1"/>
    <col min="3046" max="3046" width="5.85546875" style="3" customWidth="1"/>
    <col min="3047" max="3047" width="6.28515625" style="3" customWidth="1"/>
    <col min="3048" max="3049" width="5.28515625" style="3" customWidth="1"/>
    <col min="3050" max="3286" width="9.140625" style="3"/>
    <col min="3287" max="3287" width="4" style="3" customWidth="1"/>
    <col min="3288" max="3288" width="2" style="3" customWidth="1"/>
    <col min="3289" max="3289" width="2.140625" style="3" customWidth="1"/>
    <col min="3290" max="3290" width="49.42578125" style="3" customWidth="1"/>
    <col min="3291" max="3292" width="20.42578125" style="3" customWidth="1"/>
    <col min="3293" max="3294" width="11.7109375" style="3" customWidth="1"/>
    <col min="3295" max="3295" width="13.42578125" style="3" customWidth="1"/>
    <col min="3296" max="3297" width="11" style="3" customWidth="1"/>
    <col min="3298" max="3298" width="8.7109375" style="3" customWidth="1"/>
    <col min="3299" max="3299" width="1.5703125" style="3" customWidth="1"/>
    <col min="3300" max="3300" width="5.7109375" style="3" customWidth="1"/>
    <col min="3301" max="3301" width="6.28515625" style="3" customWidth="1"/>
    <col min="3302" max="3302" width="5.85546875" style="3" customWidth="1"/>
    <col min="3303" max="3303" width="6.28515625" style="3" customWidth="1"/>
    <col min="3304" max="3305" width="5.28515625" style="3" customWidth="1"/>
    <col min="3306" max="3542" width="9.140625" style="3"/>
    <col min="3543" max="3543" width="4" style="3" customWidth="1"/>
    <col min="3544" max="3544" width="2" style="3" customWidth="1"/>
    <col min="3545" max="3545" width="2.140625" style="3" customWidth="1"/>
    <col min="3546" max="3546" width="49.42578125" style="3" customWidth="1"/>
    <col min="3547" max="3548" width="20.42578125" style="3" customWidth="1"/>
    <col min="3549" max="3550" width="11.7109375" style="3" customWidth="1"/>
    <col min="3551" max="3551" width="13.42578125" style="3" customWidth="1"/>
    <col min="3552" max="3553" width="11" style="3" customWidth="1"/>
    <col min="3554" max="3554" width="8.7109375" style="3" customWidth="1"/>
    <col min="3555" max="3555" width="1.5703125" style="3" customWidth="1"/>
    <col min="3556" max="3556" width="5.7109375" style="3" customWidth="1"/>
    <col min="3557" max="3557" width="6.28515625" style="3" customWidth="1"/>
    <col min="3558" max="3558" width="5.85546875" style="3" customWidth="1"/>
    <col min="3559" max="3559" width="6.28515625" style="3" customWidth="1"/>
    <col min="3560" max="3561" width="5.28515625" style="3" customWidth="1"/>
    <col min="3562" max="3798" width="9.140625" style="3"/>
    <col min="3799" max="3799" width="4" style="3" customWidth="1"/>
    <col min="3800" max="3800" width="2" style="3" customWidth="1"/>
    <col min="3801" max="3801" width="2.140625" style="3" customWidth="1"/>
    <col min="3802" max="3802" width="49.42578125" style="3" customWidth="1"/>
    <col min="3803" max="3804" width="20.42578125" style="3" customWidth="1"/>
    <col min="3805" max="3806" width="11.7109375" style="3" customWidth="1"/>
    <col min="3807" max="3807" width="13.42578125" style="3" customWidth="1"/>
    <col min="3808" max="3809" width="11" style="3" customWidth="1"/>
    <col min="3810" max="3810" width="8.7109375" style="3" customWidth="1"/>
    <col min="3811" max="3811" width="1.5703125" style="3" customWidth="1"/>
    <col min="3812" max="3812" width="5.7109375" style="3" customWidth="1"/>
    <col min="3813" max="3813" width="6.28515625" style="3" customWidth="1"/>
    <col min="3814" max="3814" width="5.85546875" style="3" customWidth="1"/>
    <col min="3815" max="3815" width="6.28515625" style="3" customWidth="1"/>
    <col min="3816" max="3817" width="5.28515625" style="3" customWidth="1"/>
    <col min="3818" max="4054" width="9.140625" style="3"/>
    <col min="4055" max="4055" width="4" style="3" customWidth="1"/>
    <col min="4056" max="4056" width="2" style="3" customWidth="1"/>
    <col min="4057" max="4057" width="2.140625" style="3" customWidth="1"/>
    <col min="4058" max="4058" width="49.42578125" style="3" customWidth="1"/>
    <col min="4059" max="4060" width="20.42578125" style="3" customWidth="1"/>
    <col min="4061" max="4062" width="11.7109375" style="3" customWidth="1"/>
    <col min="4063" max="4063" width="13.42578125" style="3" customWidth="1"/>
    <col min="4064" max="4065" width="11" style="3" customWidth="1"/>
    <col min="4066" max="4066" width="8.7109375" style="3" customWidth="1"/>
    <col min="4067" max="4067" width="1.5703125" style="3" customWidth="1"/>
    <col min="4068" max="4068" width="5.7109375" style="3" customWidth="1"/>
    <col min="4069" max="4069" width="6.28515625" style="3" customWidth="1"/>
    <col min="4070" max="4070" width="5.85546875" style="3" customWidth="1"/>
    <col min="4071" max="4071" width="6.28515625" style="3" customWidth="1"/>
    <col min="4072" max="4073" width="5.28515625" style="3" customWidth="1"/>
    <col min="4074" max="4310" width="9.140625" style="3"/>
    <col min="4311" max="4311" width="4" style="3" customWidth="1"/>
    <col min="4312" max="4312" width="2" style="3" customWidth="1"/>
    <col min="4313" max="4313" width="2.140625" style="3" customWidth="1"/>
    <col min="4314" max="4314" width="49.42578125" style="3" customWidth="1"/>
    <col min="4315" max="4316" width="20.42578125" style="3" customWidth="1"/>
    <col min="4317" max="4318" width="11.7109375" style="3" customWidth="1"/>
    <col min="4319" max="4319" width="13.42578125" style="3" customWidth="1"/>
    <col min="4320" max="4321" width="11" style="3" customWidth="1"/>
    <col min="4322" max="4322" width="8.7109375" style="3" customWidth="1"/>
    <col min="4323" max="4323" width="1.5703125" style="3" customWidth="1"/>
    <col min="4324" max="4324" width="5.7109375" style="3" customWidth="1"/>
    <col min="4325" max="4325" width="6.28515625" style="3" customWidth="1"/>
    <col min="4326" max="4326" width="5.85546875" style="3" customWidth="1"/>
    <col min="4327" max="4327" width="6.28515625" style="3" customWidth="1"/>
    <col min="4328" max="4329" width="5.28515625" style="3" customWidth="1"/>
    <col min="4330" max="4566" width="9.140625" style="3"/>
    <col min="4567" max="4567" width="4" style="3" customWidth="1"/>
    <col min="4568" max="4568" width="2" style="3" customWidth="1"/>
    <col min="4569" max="4569" width="2.140625" style="3" customWidth="1"/>
    <col min="4570" max="4570" width="49.42578125" style="3" customWidth="1"/>
    <col min="4571" max="4572" width="20.42578125" style="3" customWidth="1"/>
    <col min="4573" max="4574" width="11.7109375" style="3" customWidth="1"/>
    <col min="4575" max="4575" width="13.42578125" style="3" customWidth="1"/>
    <col min="4576" max="4577" width="11" style="3" customWidth="1"/>
    <col min="4578" max="4578" width="8.7109375" style="3" customWidth="1"/>
    <col min="4579" max="4579" width="1.5703125" style="3" customWidth="1"/>
    <col min="4580" max="4580" width="5.7109375" style="3" customWidth="1"/>
    <col min="4581" max="4581" width="6.28515625" style="3" customWidth="1"/>
    <col min="4582" max="4582" width="5.85546875" style="3" customWidth="1"/>
    <col min="4583" max="4583" width="6.28515625" style="3" customWidth="1"/>
    <col min="4584" max="4585" width="5.28515625" style="3" customWidth="1"/>
    <col min="4586" max="4822" width="9.140625" style="3"/>
    <col min="4823" max="4823" width="4" style="3" customWidth="1"/>
    <col min="4824" max="4824" width="2" style="3" customWidth="1"/>
    <col min="4825" max="4825" width="2.140625" style="3" customWidth="1"/>
    <col min="4826" max="4826" width="49.42578125" style="3" customWidth="1"/>
    <col min="4827" max="4828" width="20.42578125" style="3" customWidth="1"/>
    <col min="4829" max="4830" width="11.7109375" style="3" customWidth="1"/>
    <col min="4831" max="4831" width="13.42578125" style="3" customWidth="1"/>
    <col min="4832" max="4833" width="11" style="3" customWidth="1"/>
    <col min="4834" max="4834" width="8.7109375" style="3" customWidth="1"/>
    <col min="4835" max="4835" width="1.5703125" style="3" customWidth="1"/>
    <col min="4836" max="4836" width="5.7109375" style="3" customWidth="1"/>
    <col min="4837" max="4837" width="6.28515625" style="3" customWidth="1"/>
    <col min="4838" max="4838" width="5.85546875" style="3" customWidth="1"/>
    <col min="4839" max="4839" width="6.28515625" style="3" customWidth="1"/>
    <col min="4840" max="4841" width="5.28515625" style="3" customWidth="1"/>
    <col min="4842" max="5078" width="9.140625" style="3"/>
    <col min="5079" max="5079" width="4" style="3" customWidth="1"/>
    <col min="5080" max="5080" width="2" style="3" customWidth="1"/>
    <col min="5081" max="5081" width="2.140625" style="3" customWidth="1"/>
    <col min="5082" max="5082" width="49.42578125" style="3" customWidth="1"/>
    <col min="5083" max="5084" width="20.42578125" style="3" customWidth="1"/>
    <col min="5085" max="5086" width="11.7109375" style="3" customWidth="1"/>
    <col min="5087" max="5087" width="13.42578125" style="3" customWidth="1"/>
    <col min="5088" max="5089" width="11" style="3" customWidth="1"/>
    <col min="5090" max="5090" width="8.7109375" style="3" customWidth="1"/>
    <col min="5091" max="5091" width="1.5703125" style="3" customWidth="1"/>
    <col min="5092" max="5092" width="5.7109375" style="3" customWidth="1"/>
    <col min="5093" max="5093" width="6.28515625" style="3" customWidth="1"/>
    <col min="5094" max="5094" width="5.85546875" style="3" customWidth="1"/>
    <col min="5095" max="5095" width="6.28515625" style="3" customWidth="1"/>
    <col min="5096" max="5097" width="5.28515625" style="3" customWidth="1"/>
    <col min="5098" max="5334" width="9.140625" style="3"/>
    <col min="5335" max="5335" width="4" style="3" customWidth="1"/>
    <col min="5336" max="5336" width="2" style="3" customWidth="1"/>
    <col min="5337" max="5337" width="2.140625" style="3" customWidth="1"/>
    <col min="5338" max="5338" width="49.42578125" style="3" customWidth="1"/>
    <col min="5339" max="5340" width="20.42578125" style="3" customWidth="1"/>
    <col min="5341" max="5342" width="11.7109375" style="3" customWidth="1"/>
    <col min="5343" max="5343" width="13.42578125" style="3" customWidth="1"/>
    <col min="5344" max="5345" width="11" style="3" customWidth="1"/>
    <col min="5346" max="5346" width="8.7109375" style="3" customWidth="1"/>
    <col min="5347" max="5347" width="1.5703125" style="3" customWidth="1"/>
    <col min="5348" max="5348" width="5.7109375" style="3" customWidth="1"/>
    <col min="5349" max="5349" width="6.28515625" style="3" customWidth="1"/>
    <col min="5350" max="5350" width="5.85546875" style="3" customWidth="1"/>
    <col min="5351" max="5351" width="6.28515625" style="3" customWidth="1"/>
    <col min="5352" max="5353" width="5.28515625" style="3" customWidth="1"/>
    <col min="5354" max="5590" width="9.140625" style="3"/>
    <col min="5591" max="5591" width="4" style="3" customWidth="1"/>
    <col min="5592" max="5592" width="2" style="3" customWidth="1"/>
    <col min="5593" max="5593" width="2.140625" style="3" customWidth="1"/>
    <col min="5594" max="5594" width="49.42578125" style="3" customWidth="1"/>
    <col min="5595" max="5596" width="20.42578125" style="3" customWidth="1"/>
    <col min="5597" max="5598" width="11.7109375" style="3" customWidth="1"/>
    <col min="5599" max="5599" width="13.42578125" style="3" customWidth="1"/>
    <col min="5600" max="5601" width="11" style="3" customWidth="1"/>
    <col min="5602" max="5602" width="8.7109375" style="3" customWidth="1"/>
    <col min="5603" max="5603" width="1.5703125" style="3" customWidth="1"/>
    <col min="5604" max="5604" width="5.7109375" style="3" customWidth="1"/>
    <col min="5605" max="5605" width="6.28515625" style="3" customWidth="1"/>
    <col min="5606" max="5606" width="5.85546875" style="3" customWidth="1"/>
    <col min="5607" max="5607" width="6.28515625" style="3" customWidth="1"/>
    <col min="5608" max="5609" width="5.28515625" style="3" customWidth="1"/>
    <col min="5610" max="5846" width="9.140625" style="3"/>
    <col min="5847" max="5847" width="4" style="3" customWidth="1"/>
    <col min="5848" max="5848" width="2" style="3" customWidth="1"/>
    <col min="5849" max="5849" width="2.140625" style="3" customWidth="1"/>
    <col min="5850" max="5850" width="49.42578125" style="3" customWidth="1"/>
    <col min="5851" max="5852" width="20.42578125" style="3" customWidth="1"/>
    <col min="5853" max="5854" width="11.7109375" style="3" customWidth="1"/>
    <col min="5855" max="5855" width="13.42578125" style="3" customWidth="1"/>
    <col min="5856" max="5857" width="11" style="3" customWidth="1"/>
    <col min="5858" max="5858" width="8.7109375" style="3" customWidth="1"/>
    <col min="5859" max="5859" width="1.5703125" style="3" customWidth="1"/>
    <col min="5860" max="5860" width="5.7109375" style="3" customWidth="1"/>
    <col min="5861" max="5861" width="6.28515625" style="3" customWidth="1"/>
    <col min="5862" max="5862" width="5.85546875" style="3" customWidth="1"/>
    <col min="5863" max="5863" width="6.28515625" style="3" customWidth="1"/>
    <col min="5864" max="5865" width="5.28515625" style="3" customWidth="1"/>
    <col min="5866" max="6102" width="9.140625" style="3"/>
    <col min="6103" max="6103" width="4" style="3" customWidth="1"/>
    <col min="6104" max="6104" width="2" style="3" customWidth="1"/>
    <col min="6105" max="6105" width="2.140625" style="3" customWidth="1"/>
    <col min="6106" max="6106" width="49.42578125" style="3" customWidth="1"/>
    <col min="6107" max="6108" width="20.42578125" style="3" customWidth="1"/>
    <col min="6109" max="6110" width="11.7109375" style="3" customWidth="1"/>
    <col min="6111" max="6111" width="13.42578125" style="3" customWidth="1"/>
    <col min="6112" max="6113" width="11" style="3" customWidth="1"/>
    <col min="6114" max="6114" width="8.7109375" style="3" customWidth="1"/>
    <col min="6115" max="6115" width="1.5703125" style="3" customWidth="1"/>
    <col min="6116" max="6116" width="5.7109375" style="3" customWidth="1"/>
    <col min="6117" max="6117" width="6.28515625" style="3" customWidth="1"/>
    <col min="6118" max="6118" width="5.85546875" style="3" customWidth="1"/>
    <col min="6119" max="6119" width="6.28515625" style="3" customWidth="1"/>
    <col min="6120" max="6121" width="5.28515625" style="3" customWidth="1"/>
    <col min="6122" max="6358" width="9.140625" style="3"/>
    <col min="6359" max="6359" width="4" style="3" customWidth="1"/>
    <col min="6360" max="6360" width="2" style="3" customWidth="1"/>
    <col min="6361" max="6361" width="2.140625" style="3" customWidth="1"/>
    <col min="6362" max="6362" width="49.42578125" style="3" customWidth="1"/>
    <col min="6363" max="6364" width="20.42578125" style="3" customWidth="1"/>
    <col min="6365" max="6366" width="11.7109375" style="3" customWidth="1"/>
    <col min="6367" max="6367" width="13.42578125" style="3" customWidth="1"/>
    <col min="6368" max="6369" width="11" style="3" customWidth="1"/>
    <col min="6370" max="6370" width="8.7109375" style="3" customWidth="1"/>
    <col min="6371" max="6371" width="1.5703125" style="3" customWidth="1"/>
    <col min="6372" max="6372" width="5.7109375" style="3" customWidth="1"/>
    <col min="6373" max="6373" width="6.28515625" style="3" customWidth="1"/>
    <col min="6374" max="6374" width="5.85546875" style="3" customWidth="1"/>
    <col min="6375" max="6375" width="6.28515625" style="3" customWidth="1"/>
    <col min="6376" max="6377" width="5.28515625" style="3" customWidth="1"/>
    <col min="6378" max="6614" width="9.140625" style="3"/>
    <col min="6615" max="6615" width="4" style="3" customWidth="1"/>
    <col min="6616" max="6616" width="2" style="3" customWidth="1"/>
    <col min="6617" max="6617" width="2.140625" style="3" customWidth="1"/>
    <col min="6618" max="6618" width="49.42578125" style="3" customWidth="1"/>
    <col min="6619" max="6620" width="20.42578125" style="3" customWidth="1"/>
    <col min="6621" max="6622" width="11.7109375" style="3" customWidth="1"/>
    <col min="6623" max="6623" width="13.42578125" style="3" customWidth="1"/>
    <col min="6624" max="6625" width="11" style="3" customWidth="1"/>
    <col min="6626" max="6626" width="8.7109375" style="3" customWidth="1"/>
    <col min="6627" max="6627" width="1.5703125" style="3" customWidth="1"/>
    <col min="6628" max="6628" width="5.7109375" style="3" customWidth="1"/>
    <col min="6629" max="6629" width="6.28515625" style="3" customWidth="1"/>
    <col min="6630" max="6630" width="5.85546875" style="3" customWidth="1"/>
    <col min="6631" max="6631" width="6.28515625" style="3" customWidth="1"/>
    <col min="6632" max="6633" width="5.28515625" style="3" customWidth="1"/>
    <col min="6634" max="6870" width="9.140625" style="3"/>
    <col min="6871" max="6871" width="4" style="3" customWidth="1"/>
    <col min="6872" max="6872" width="2" style="3" customWidth="1"/>
    <col min="6873" max="6873" width="2.140625" style="3" customWidth="1"/>
    <col min="6874" max="6874" width="49.42578125" style="3" customWidth="1"/>
    <col min="6875" max="6876" width="20.42578125" style="3" customWidth="1"/>
    <col min="6877" max="6878" width="11.7109375" style="3" customWidth="1"/>
    <col min="6879" max="6879" width="13.42578125" style="3" customWidth="1"/>
    <col min="6880" max="6881" width="11" style="3" customWidth="1"/>
    <col min="6882" max="6882" width="8.7109375" style="3" customWidth="1"/>
    <col min="6883" max="6883" width="1.5703125" style="3" customWidth="1"/>
    <col min="6884" max="6884" width="5.7109375" style="3" customWidth="1"/>
    <col min="6885" max="6885" width="6.28515625" style="3" customWidth="1"/>
    <col min="6886" max="6886" width="5.85546875" style="3" customWidth="1"/>
    <col min="6887" max="6887" width="6.28515625" style="3" customWidth="1"/>
    <col min="6888" max="6889" width="5.28515625" style="3" customWidth="1"/>
    <col min="6890" max="7126" width="9.140625" style="3"/>
    <col min="7127" max="7127" width="4" style="3" customWidth="1"/>
    <col min="7128" max="7128" width="2" style="3" customWidth="1"/>
    <col min="7129" max="7129" width="2.140625" style="3" customWidth="1"/>
    <col min="7130" max="7130" width="49.42578125" style="3" customWidth="1"/>
    <col min="7131" max="7132" width="20.42578125" style="3" customWidth="1"/>
    <col min="7133" max="7134" width="11.7109375" style="3" customWidth="1"/>
    <col min="7135" max="7135" width="13.42578125" style="3" customWidth="1"/>
    <col min="7136" max="7137" width="11" style="3" customWidth="1"/>
    <col min="7138" max="7138" width="8.7109375" style="3" customWidth="1"/>
    <col min="7139" max="7139" width="1.5703125" style="3" customWidth="1"/>
    <col min="7140" max="7140" width="5.7109375" style="3" customWidth="1"/>
    <col min="7141" max="7141" width="6.28515625" style="3" customWidth="1"/>
    <col min="7142" max="7142" width="5.85546875" style="3" customWidth="1"/>
    <col min="7143" max="7143" width="6.28515625" style="3" customWidth="1"/>
    <col min="7144" max="7145" width="5.28515625" style="3" customWidth="1"/>
    <col min="7146" max="7382" width="9.140625" style="3"/>
    <col min="7383" max="7383" width="4" style="3" customWidth="1"/>
    <col min="7384" max="7384" width="2" style="3" customWidth="1"/>
    <col min="7385" max="7385" width="2.140625" style="3" customWidth="1"/>
    <col min="7386" max="7386" width="49.42578125" style="3" customWidth="1"/>
    <col min="7387" max="7388" width="20.42578125" style="3" customWidth="1"/>
    <col min="7389" max="7390" width="11.7109375" style="3" customWidth="1"/>
    <col min="7391" max="7391" width="13.42578125" style="3" customWidth="1"/>
    <col min="7392" max="7393" width="11" style="3" customWidth="1"/>
    <col min="7394" max="7394" width="8.7109375" style="3" customWidth="1"/>
    <col min="7395" max="7395" width="1.5703125" style="3" customWidth="1"/>
    <col min="7396" max="7396" width="5.7109375" style="3" customWidth="1"/>
    <col min="7397" max="7397" width="6.28515625" style="3" customWidth="1"/>
    <col min="7398" max="7398" width="5.85546875" style="3" customWidth="1"/>
    <col min="7399" max="7399" width="6.28515625" style="3" customWidth="1"/>
    <col min="7400" max="7401" width="5.28515625" style="3" customWidth="1"/>
    <col min="7402" max="7638" width="9.140625" style="3"/>
    <col min="7639" max="7639" width="4" style="3" customWidth="1"/>
    <col min="7640" max="7640" width="2" style="3" customWidth="1"/>
    <col min="7641" max="7641" width="2.140625" style="3" customWidth="1"/>
    <col min="7642" max="7642" width="49.42578125" style="3" customWidth="1"/>
    <col min="7643" max="7644" width="20.42578125" style="3" customWidth="1"/>
    <col min="7645" max="7646" width="11.7109375" style="3" customWidth="1"/>
    <col min="7647" max="7647" width="13.42578125" style="3" customWidth="1"/>
    <col min="7648" max="7649" width="11" style="3" customWidth="1"/>
    <col min="7650" max="7650" width="8.7109375" style="3" customWidth="1"/>
    <col min="7651" max="7651" width="1.5703125" style="3" customWidth="1"/>
    <col min="7652" max="7652" width="5.7109375" style="3" customWidth="1"/>
    <col min="7653" max="7653" width="6.28515625" style="3" customWidth="1"/>
    <col min="7654" max="7654" width="5.85546875" style="3" customWidth="1"/>
    <col min="7655" max="7655" width="6.28515625" style="3" customWidth="1"/>
    <col min="7656" max="7657" width="5.28515625" style="3" customWidth="1"/>
    <col min="7658" max="7894" width="9.140625" style="3"/>
    <col min="7895" max="7895" width="4" style="3" customWidth="1"/>
    <col min="7896" max="7896" width="2" style="3" customWidth="1"/>
    <col min="7897" max="7897" width="2.140625" style="3" customWidth="1"/>
    <col min="7898" max="7898" width="49.42578125" style="3" customWidth="1"/>
    <col min="7899" max="7900" width="20.42578125" style="3" customWidth="1"/>
    <col min="7901" max="7902" width="11.7109375" style="3" customWidth="1"/>
    <col min="7903" max="7903" width="13.42578125" style="3" customWidth="1"/>
    <col min="7904" max="7905" width="11" style="3" customWidth="1"/>
    <col min="7906" max="7906" width="8.7109375" style="3" customWidth="1"/>
    <col min="7907" max="7907" width="1.5703125" style="3" customWidth="1"/>
    <col min="7908" max="7908" width="5.7109375" style="3" customWidth="1"/>
    <col min="7909" max="7909" width="6.28515625" style="3" customWidth="1"/>
    <col min="7910" max="7910" width="5.85546875" style="3" customWidth="1"/>
    <col min="7911" max="7911" width="6.28515625" style="3" customWidth="1"/>
    <col min="7912" max="7913" width="5.28515625" style="3" customWidth="1"/>
    <col min="7914" max="8150" width="9.140625" style="3"/>
    <col min="8151" max="8151" width="4" style="3" customWidth="1"/>
    <col min="8152" max="8152" width="2" style="3" customWidth="1"/>
    <col min="8153" max="8153" width="2.140625" style="3" customWidth="1"/>
    <col min="8154" max="8154" width="49.42578125" style="3" customWidth="1"/>
    <col min="8155" max="8156" width="20.42578125" style="3" customWidth="1"/>
    <col min="8157" max="8158" width="11.7109375" style="3" customWidth="1"/>
    <col min="8159" max="8159" width="13.42578125" style="3" customWidth="1"/>
    <col min="8160" max="8161" width="11" style="3" customWidth="1"/>
    <col min="8162" max="8162" width="8.7109375" style="3" customWidth="1"/>
    <col min="8163" max="8163" width="1.5703125" style="3" customWidth="1"/>
    <col min="8164" max="8164" width="5.7109375" style="3" customWidth="1"/>
    <col min="8165" max="8165" width="6.28515625" style="3" customWidth="1"/>
    <col min="8166" max="8166" width="5.85546875" style="3" customWidth="1"/>
    <col min="8167" max="8167" width="6.28515625" style="3" customWidth="1"/>
    <col min="8168" max="8169" width="5.28515625" style="3" customWidth="1"/>
    <col min="8170" max="8406" width="9.140625" style="3"/>
    <col min="8407" max="8407" width="4" style="3" customWidth="1"/>
    <col min="8408" max="8408" width="2" style="3" customWidth="1"/>
    <col min="8409" max="8409" width="2.140625" style="3" customWidth="1"/>
    <col min="8410" max="8410" width="49.42578125" style="3" customWidth="1"/>
    <col min="8411" max="8412" width="20.42578125" style="3" customWidth="1"/>
    <col min="8413" max="8414" width="11.7109375" style="3" customWidth="1"/>
    <col min="8415" max="8415" width="13.42578125" style="3" customWidth="1"/>
    <col min="8416" max="8417" width="11" style="3" customWidth="1"/>
    <col min="8418" max="8418" width="8.7109375" style="3" customWidth="1"/>
    <col min="8419" max="8419" width="1.5703125" style="3" customWidth="1"/>
    <col min="8420" max="8420" width="5.7109375" style="3" customWidth="1"/>
    <col min="8421" max="8421" width="6.28515625" style="3" customWidth="1"/>
    <col min="8422" max="8422" width="5.85546875" style="3" customWidth="1"/>
    <col min="8423" max="8423" width="6.28515625" style="3" customWidth="1"/>
    <col min="8424" max="8425" width="5.28515625" style="3" customWidth="1"/>
    <col min="8426" max="8662" width="9.140625" style="3"/>
    <col min="8663" max="8663" width="4" style="3" customWidth="1"/>
    <col min="8664" max="8664" width="2" style="3" customWidth="1"/>
    <col min="8665" max="8665" width="2.140625" style="3" customWidth="1"/>
    <col min="8666" max="8666" width="49.42578125" style="3" customWidth="1"/>
    <col min="8667" max="8668" width="20.42578125" style="3" customWidth="1"/>
    <col min="8669" max="8670" width="11.7109375" style="3" customWidth="1"/>
    <col min="8671" max="8671" width="13.42578125" style="3" customWidth="1"/>
    <col min="8672" max="8673" width="11" style="3" customWidth="1"/>
    <col min="8674" max="8674" width="8.7109375" style="3" customWidth="1"/>
    <col min="8675" max="8675" width="1.5703125" style="3" customWidth="1"/>
    <col min="8676" max="8676" width="5.7109375" style="3" customWidth="1"/>
    <col min="8677" max="8677" width="6.28515625" style="3" customWidth="1"/>
    <col min="8678" max="8678" width="5.85546875" style="3" customWidth="1"/>
    <col min="8679" max="8679" width="6.28515625" style="3" customWidth="1"/>
    <col min="8680" max="8681" width="5.28515625" style="3" customWidth="1"/>
    <col min="8682" max="8918" width="9.140625" style="3"/>
    <col min="8919" max="8919" width="4" style="3" customWidth="1"/>
    <col min="8920" max="8920" width="2" style="3" customWidth="1"/>
    <col min="8921" max="8921" width="2.140625" style="3" customWidth="1"/>
    <col min="8922" max="8922" width="49.42578125" style="3" customWidth="1"/>
    <col min="8923" max="8924" width="20.42578125" style="3" customWidth="1"/>
    <col min="8925" max="8926" width="11.7109375" style="3" customWidth="1"/>
    <col min="8927" max="8927" width="13.42578125" style="3" customWidth="1"/>
    <col min="8928" max="8929" width="11" style="3" customWidth="1"/>
    <col min="8930" max="8930" width="8.7109375" style="3" customWidth="1"/>
    <col min="8931" max="8931" width="1.5703125" style="3" customWidth="1"/>
    <col min="8932" max="8932" width="5.7109375" style="3" customWidth="1"/>
    <col min="8933" max="8933" width="6.28515625" style="3" customWidth="1"/>
    <col min="8934" max="8934" width="5.85546875" style="3" customWidth="1"/>
    <col min="8935" max="8935" width="6.28515625" style="3" customWidth="1"/>
    <col min="8936" max="8937" width="5.28515625" style="3" customWidth="1"/>
    <col min="8938" max="9174" width="9.140625" style="3"/>
    <col min="9175" max="9175" width="4" style="3" customWidth="1"/>
    <col min="9176" max="9176" width="2" style="3" customWidth="1"/>
    <col min="9177" max="9177" width="2.140625" style="3" customWidth="1"/>
    <col min="9178" max="9178" width="49.42578125" style="3" customWidth="1"/>
    <col min="9179" max="9180" width="20.42578125" style="3" customWidth="1"/>
    <col min="9181" max="9182" width="11.7109375" style="3" customWidth="1"/>
    <col min="9183" max="9183" width="13.42578125" style="3" customWidth="1"/>
    <col min="9184" max="9185" width="11" style="3" customWidth="1"/>
    <col min="9186" max="9186" width="8.7109375" style="3" customWidth="1"/>
    <col min="9187" max="9187" width="1.5703125" style="3" customWidth="1"/>
    <col min="9188" max="9188" width="5.7109375" style="3" customWidth="1"/>
    <col min="9189" max="9189" width="6.28515625" style="3" customWidth="1"/>
    <col min="9190" max="9190" width="5.85546875" style="3" customWidth="1"/>
    <col min="9191" max="9191" width="6.28515625" style="3" customWidth="1"/>
    <col min="9192" max="9193" width="5.28515625" style="3" customWidth="1"/>
    <col min="9194" max="9430" width="9.140625" style="3"/>
    <col min="9431" max="9431" width="4" style="3" customWidth="1"/>
    <col min="9432" max="9432" width="2" style="3" customWidth="1"/>
    <col min="9433" max="9433" width="2.140625" style="3" customWidth="1"/>
    <col min="9434" max="9434" width="49.42578125" style="3" customWidth="1"/>
    <col min="9435" max="9436" width="20.42578125" style="3" customWidth="1"/>
    <col min="9437" max="9438" width="11.7109375" style="3" customWidth="1"/>
    <col min="9439" max="9439" width="13.42578125" style="3" customWidth="1"/>
    <col min="9440" max="9441" width="11" style="3" customWidth="1"/>
    <col min="9442" max="9442" width="8.7109375" style="3" customWidth="1"/>
    <col min="9443" max="9443" width="1.5703125" style="3" customWidth="1"/>
    <col min="9444" max="9444" width="5.7109375" style="3" customWidth="1"/>
    <col min="9445" max="9445" width="6.28515625" style="3" customWidth="1"/>
    <col min="9446" max="9446" width="5.85546875" style="3" customWidth="1"/>
    <col min="9447" max="9447" width="6.28515625" style="3" customWidth="1"/>
    <col min="9448" max="9449" width="5.28515625" style="3" customWidth="1"/>
    <col min="9450" max="9686" width="9.140625" style="3"/>
    <col min="9687" max="9687" width="4" style="3" customWidth="1"/>
    <col min="9688" max="9688" width="2" style="3" customWidth="1"/>
    <col min="9689" max="9689" width="2.140625" style="3" customWidth="1"/>
    <col min="9690" max="9690" width="49.42578125" style="3" customWidth="1"/>
    <col min="9691" max="9692" width="20.42578125" style="3" customWidth="1"/>
    <col min="9693" max="9694" width="11.7109375" style="3" customWidth="1"/>
    <col min="9695" max="9695" width="13.42578125" style="3" customWidth="1"/>
    <col min="9696" max="9697" width="11" style="3" customWidth="1"/>
    <col min="9698" max="9698" width="8.7109375" style="3" customWidth="1"/>
    <col min="9699" max="9699" width="1.5703125" style="3" customWidth="1"/>
    <col min="9700" max="9700" width="5.7109375" style="3" customWidth="1"/>
    <col min="9701" max="9701" width="6.28515625" style="3" customWidth="1"/>
    <col min="9702" max="9702" width="5.85546875" style="3" customWidth="1"/>
    <col min="9703" max="9703" width="6.28515625" style="3" customWidth="1"/>
    <col min="9704" max="9705" width="5.28515625" style="3" customWidth="1"/>
    <col min="9706" max="9942" width="9.140625" style="3"/>
    <col min="9943" max="9943" width="4" style="3" customWidth="1"/>
    <col min="9944" max="9944" width="2" style="3" customWidth="1"/>
    <col min="9945" max="9945" width="2.140625" style="3" customWidth="1"/>
    <col min="9946" max="9946" width="49.42578125" style="3" customWidth="1"/>
    <col min="9947" max="9948" width="20.42578125" style="3" customWidth="1"/>
    <col min="9949" max="9950" width="11.7109375" style="3" customWidth="1"/>
    <col min="9951" max="9951" width="13.42578125" style="3" customWidth="1"/>
    <col min="9952" max="9953" width="11" style="3" customWidth="1"/>
    <col min="9954" max="9954" width="8.7109375" style="3" customWidth="1"/>
    <col min="9955" max="9955" width="1.5703125" style="3" customWidth="1"/>
    <col min="9956" max="9956" width="5.7109375" style="3" customWidth="1"/>
    <col min="9957" max="9957" width="6.28515625" style="3" customWidth="1"/>
    <col min="9958" max="9958" width="5.85546875" style="3" customWidth="1"/>
    <col min="9959" max="9959" width="6.28515625" style="3" customWidth="1"/>
    <col min="9960" max="9961" width="5.28515625" style="3" customWidth="1"/>
    <col min="9962" max="10198" width="9.140625" style="3"/>
    <col min="10199" max="10199" width="4" style="3" customWidth="1"/>
    <col min="10200" max="10200" width="2" style="3" customWidth="1"/>
    <col min="10201" max="10201" width="2.140625" style="3" customWidth="1"/>
    <col min="10202" max="10202" width="49.42578125" style="3" customWidth="1"/>
    <col min="10203" max="10204" width="20.42578125" style="3" customWidth="1"/>
    <col min="10205" max="10206" width="11.7109375" style="3" customWidth="1"/>
    <col min="10207" max="10207" width="13.42578125" style="3" customWidth="1"/>
    <col min="10208" max="10209" width="11" style="3" customWidth="1"/>
    <col min="10210" max="10210" width="8.7109375" style="3" customWidth="1"/>
    <col min="10211" max="10211" width="1.5703125" style="3" customWidth="1"/>
    <col min="10212" max="10212" width="5.7109375" style="3" customWidth="1"/>
    <col min="10213" max="10213" width="6.28515625" style="3" customWidth="1"/>
    <col min="10214" max="10214" width="5.85546875" style="3" customWidth="1"/>
    <col min="10215" max="10215" width="6.28515625" style="3" customWidth="1"/>
    <col min="10216" max="10217" width="5.28515625" style="3" customWidth="1"/>
    <col min="10218" max="10454" width="9.140625" style="3"/>
    <col min="10455" max="10455" width="4" style="3" customWidth="1"/>
    <col min="10456" max="10456" width="2" style="3" customWidth="1"/>
    <col min="10457" max="10457" width="2.140625" style="3" customWidth="1"/>
    <col min="10458" max="10458" width="49.42578125" style="3" customWidth="1"/>
    <col min="10459" max="10460" width="20.42578125" style="3" customWidth="1"/>
    <col min="10461" max="10462" width="11.7109375" style="3" customWidth="1"/>
    <col min="10463" max="10463" width="13.42578125" style="3" customWidth="1"/>
    <col min="10464" max="10465" width="11" style="3" customWidth="1"/>
    <col min="10466" max="10466" width="8.7109375" style="3" customWidth="1"/>
    <col min="10467" max="10467" width="1.5703125" style="3" customWidth="1"/>
    <col min="10468" max="10468" width="5.7109375" style="3" customWidth="1"/>
    <col min="10469" max="10469" width="6.28515625" style="3" customWidth="1"/>
    <col min="10470" max="10470" width="5.85546875" style="3" customWidth="1"/>
    <col min="10471" max="10471" width="6.28515625" style="3" customWidth="1"/>
    <col min="10472" max="10473" width="5.28515625" style="3" customWidth="1"/>
    <col min="10474" max="10710" width="9.140625" style="3"/>
    <col min="10711" max="10711" width="4" style="3" customWidth="1"/>
    <col min="10712" max="10712" width="2" style="3" customWidth="1"/>
    <col min="10713" max="10713" width="2.140625" style="3" customWidth="1"/>
    <col min="10714" max="10714" width="49.42578125" style="3" customWidth="1"/>
    <col min="10715" max="10716" width="20.42578125" style="3" customWidth="1"/>
    <col min="10717" max="10718" width="11.7109375" style="3" customWidth="1"/>
    <col min="10719" max="10719" width="13.42578125" style="3" customWidth="1"/>
    <col min="10720" max="10721" width="11" style="3" customWidth="1"/>
    <col min="10722" max="10722" width="8.7109375" style="3" customWidth="1"/>
    <col min="10723" max="10723" width="1.5703125" style="3" customWidth="1"/>
    <col min="10724" max="10724" width="5.7109375" style="3" customWidth="1"/>
    <col min="10725" max="10725" width="6.28515625" style="3" customWidth="1"/>
    <col min="10726" max="10726" width="5.85546875" style="3" customWidth="1"/>
    <col min="10727" max="10727" width="6.28515625" style="3" customWidth="1"/>
    <col min="10728" max="10729" width="5.28515625" style="3" customWidth="1"/>
    <col min="10730" max="10966" width="9.140625" style="3"/>
    <col min="10967" max="10967" width="4" style="3" customWidth="1"/>
    <col min="10968" max="10968" width="2" style="3" customWidth="1"/>
    <col min="10969" max="10969" width="2.140625" style="3" customWidth="1"/>
    <col min="10970" max="10970" width="49.42578125" style="3" customWidth="1"/>
    <col min="10971" max="10972" width="20.42578125" style="3" customWidth="1"/>
    <col min="10973" max="10974" width="11.7109375" style="3" customWidth="1"/>
    <col min="10975" max="10975" width="13.42578125" style="3" customWidth="1"/>
    <col min="10976" max="10977" width="11" style="3" customWidth="1"/>
    <col min="10978" max="10978" width="8.7109375" style="3" customWidth="1"/>
    <col min="10979" max="10979" width="1.5703125" style="3" customWidth="1"/>
    <col min="10980" max="10980" width="5.7109375" style="3" customWidth="1"/>
    <col min="10981" max="10981" width="6.28515625" style="3" customWidth="1"/>
    <col min="10982" max="10982" width="5.85546875" style="3" customWidth="1"/>
    <col min="10983" max="10983" width="6.28515625" style="3" customWidth="1"/>
    <col min="10984" max="10985" width="5.28515625" style="3" customWidth="1"/>
    <col min="10986" max="11222" width="9.140625" style="3"/>
    <col min="11223" max="11223" width="4" style="3" customWidth="1"/>
    <col min="11224" max="11224" width="2" style="3" customWidth="1"/>
    <col min="11225" max="11225" width="2.140625" style="3" customWidth="1"/>
    <col min="11226" max="11226" width="49.42578125" style="3" customWidth="1"/>
    <col min="11227" max="11228" width="20.42578125" style="3" customWidth="1"/>
    <col min="11229" max="11230" width="11.7109375" style="3" customWidth="1"/>
    <col min="11231" max="11231" width="13.42578125" style="3" customWidth="1"/>
    <col min="11232" max="11233" width="11" style="3" customWidth="1"/>
    <col min="11234" max="11234" width="8.7109375" style="3" customWidth="1"/>
    <col min="11235" max="11235" width="1.5703125" style="3" customWidth="1"/>
    <col min="11236" max="11236" width="5.7109375" style="3" customWidth="1"/>
    <col min="11237" max="11237" width="6.28515625" style="3" customWidth="1"/>
    <col min="11238" max="11238" width="5.85546875" style="3" customWidth="1"/>
    <col min="11239" max="11239" width="6.28515625" style="3" customWidth="1"/>
    <col min="11240" max="11241" width="5.28515625" style="3" customWidth="1"/>
    <col min="11242" max="11478" width="9.140625" style="3"/>
    <col min="11479" max="11479" width="4" style="3" customWidth="1"/>
    <col min="11480" max="11480" width="2" style="3" customWidth="1"/>
    <col min="11481" max="11481" width="2.140625" style="3" customWidth="1"/>
    <col min="11482" max="11482" width="49.42578125" style="3" customWidth="1"/>
    <col min="11483" max="11484" width="20.42578125" style="3" customWidth="1"/>
    <col min="11485" max="11486" width="11.7109375" style="3" customWidth="1"/>
    <col min="11487" max="11487" width="13.42578125" style="3" customWidth="1"/>
    <col min="11488" max="11489" width="11" style="3" customWidth="1"/>
    <col min="11490" max="11490" width="8.7109375" style="3" customWidth="1"/>
    <col min="11491" max="11491" width="1.5703125" style="3" customWidth="1"/>
    <col min="11492" max="11492" width="5.7109375" style="3" customWidth="1"/>
    <col min="11493" max="11493" width="6.28515625" style="3" customWidth="1"/>
    <col min="11494" max="11494" width="5.85546875" style="3" customWidth="1"/>
    <col min="11495" max="11495" width="6.28515625" style="3" customWidth="1"/>
    <col min="11496" max="11497" width="5.28515625" style="3" customWidth="1"/>
    <col min="11498" max="11734" width="9.140625" style="3"/>
    <col min="11735" max="11735" width="4" style="3" customWidth="1"/>
    <col min="11736" max="11736" width="2" style="3" customWidth="1"/>
    <col min="11737" max="11737" width="2.140625" style="3" customWidth="1"/>
    <col min="11738" max="11738" width="49.42578125" style="3" customWidth="1"/>
    <col min="11739" max="11740" width="20.42578125" style="3" customWidth="1"/>
    <col min="11741" max="11742" width="11.7109375" style="3" customWidth="1"/>
    <col min="11743" max="11743" width="13.42578125" style="3" customWidth="1"/>
    <col min="11744" max="11745" width="11" style="3" customWidth="1"/>
    <col min="11746" max="11746" width="8.7109375" style="3" customWidth="1"/>
    <col min="11747" max="11747" width="1.5703125" style="3" customWidth="1"/>
    <col min="11748" max="11748" width="5.7109375" style="3" customWidth="1"/>
    <col min="11749" max="11749" width="6.28515625" style="3" customWidth="1"/>
    <col min="11750" max="11750" width="5.85546875" style="3" customWidth="1"/>
    <col min="11751" max="11751" width="6.28515625" style="3" customWidth="1"/>
    <col min="11752" max="11753" width="5.28515625" style="3" customWidth="1"/>
    <col min="11754" max="11990" width="9.140625" style="3"/>
    <col min="11991" max="11991" width="4" style="3" customWidth="1"/>
    <col min="11992" max="11992" width="2" style="3" customWidth="1"/>
    <col min="11993" max="11993" width="2.140625" style="3" customWidth="1"/>
    <col min="11994" max="11994" width="49.42578125" style="3" customWidth="1"/>
    <col min="11995" max="11996" width="20.42578125" style="3" customWidth="1"/>
    <col min="11997" max="11998" width="11.7109375" style="3" customWidth="1"/>
    <col min="11999" max="11999" width="13.42578125" style="3" customWidth="1"/>
    <col min="12000" max="12001" width="11" style="3" customWidth="1"/>
    <col min="12002" max="12002" width="8.7109375" style="3" customWidth="1"/>
    <col min="12003" max="12003" width="1.5703125" style="3" customWidth="1"/>
    <col min="12004" max="12004" width="5.7109375" style="3" customWidth="1"/>
    <col min="12005" max="12005" width="6.28515625" style="3" customWidth="1"/>
    <col min="12006" max="12006" width="5.85546875" style="3" customWidth="1"/>
    <col min="12007" max="12007" width="6.28515625" style="3" customWidth="1"/>
    <col min="12008" max="12009" width="5.28515625" style="3" customWidth="1"/>
    <col min="12010" max="12246" width="9.140625" style="3"/>
    <col min="12247" max="12247" width="4" style="3" customWidth="1"/>
    <col min="12248" max="12248" width="2" style="3" customWidth="1"/>
    <col min="12249" max="12249" width="2.140625" style="3" customWidth="1"/>
    <col min="12250" max="12250" width="49.42578125" style="3" customWidth="1"/>
    <col min="12251" max="12252" width="20.42578125" style="3" customWidth="1"/>
    <col min="12253" max="12254" width="11.7109375" style="3" customWidth="1"/>
    <col min="12255" max="12255" width="13.42578125" style="3" customWidth="1"/>
    <col min="12256" max="12257" width="11" style="3" customWidth="1"/>
    <col min="12258" max="12258" width="8.7109375" style="3" customWidth="1"/>
    <col min="12259" max="12259" width="1.5703125" style="3" customWidth="1"/>
    <col min="12260" max="12260" width="5.7109375" style="3" customWidth="1"/>
    <col min="12261" max="12261" width="6.28515625" style="3" customWidth="1"/>
    <col min="12262" max="12262" width="5.85546875" style="3" customWidth="1"/>
    <col min="12263" max="12263" width="6.28515625" style="3" customWidth="1"/>
    <col min="12264" max="12265" width="5.28515625" style="3" customWidth="1"/>
    <col min="12266" max="12502" width="9.140625" style="3"/>
    <col min="12503" max="12503" width="4" style="3" customWidth="1"/>
    <col min="12504" max="12504" width="2" style="3" customWidth="1"/>
    <col min="12505" max="12505" width="2.140625" style="3" customWidth="1"/>
    <col min="12506" max="12506" width="49.42578125" style="3" customWidth="1"/>
    <col min="12507" max="12508" width="20.42578125" style="3" customWidth="1"/>
    <col min="12509" max="12510" width="11.7109375" style="3" customWidth="1"/>
    <col min="12511" max="12511" width="13.42578125" style="3" customWidth="1"/>
    <col min="12512" max="12513" width="11" style="3" customWidth="1"/>
    <col min="12514" max="12514" width="8.7109375" style="3" customWidth="1"/>
    <col min="12515" max="12515" width="1.5703125" style="3" customWidth="1"/>
    <col min="12516" max="12516" width="5.7109375" style="3" customWidth="1"/>
    <col min="12517" max="12517" width="6.28515625" style="3" customWidth="1"/>
    <col min="12518" max="12518" width="5.85546875" style="3" customWidth="1"/>
    <col min="12519" max="12519" width="6.28515625" style="3" customWidth="1"/>
    <col min="12520" max="12521" width="5.28515625" style="3" customWidth="1"/>
    <col min="12522" max="12758" width="9.140625" style="3"/>
    <col min="12759" max="12759" width="4" style="3" customWidth="1"/>
    <col min="12760" max="12760" width="2" style="3" customWidth="1"/>
    <col min="12761" max="12761" width="2.140625" style="3" customWidth="1"/>
    <col min="12762" max="12762" width="49.42578125" style="3" customWidth="1"/>
    <col min="12763" max="12764" width="20.42578125" style="3" customWidth="1"/>
    <col min="12765" max="12766" width="11.7109375" style="3" customWidth="1"/>
    <col min="12767" max="12767" width="13.42578125" style="3" customWidth="1"/>
    <col min="12768" max="12769" width="11" style="3" customWidth="1"/>
    <col min="12770" max="12770" width="8.7109375" style="3" customWidth="1"/>
    <col min="12771" max="12771" width="1.5703125" style="3" customWidth="1"/>
    <col min="12772" max="12772" width="5.7109375" style="3" customWidth="1"/>
    <col min="12773" max="12773" width="6.28515625" style="3" customWidth="1"/>
    <col min="12774" max="12774" width="5.85546875" style="3" customWidth="1"/>
    <col min="12775" max="12775" width="6.28515625" style="3" customWidth="1"/>
    <col min="12776" max="12777" width="5.28515625" style="3" customWidth="1"/>
    <col min="12778" max="13014" width="9.140625" style="3"/>
    <col min="13015" max="13015" width="4" style="3" customWidth="1"/>
    <col min="13016" max="13016" width="2" style="3" customWidth="1"/>
    <col min="13017" max="13017" width="2.140625" style="3" customWidth="1"/>
    <col min="13018" max="13018" width="49.42578125" style="3" customWidth="1"/>
    <col min="13019" max="13020" width="20.42578125" style="3" customWidth="1"/>
    <col min="13021" max="13022" width="11.7109375" style="3" customWidth="1"/>
    <col min="13023" max="13023" width="13.42578125" style="3" customWidth="1"/>
    <col min="13024" max="13025" width="11" style="3" customWidth="1"/>
    <col min="13026" max="13026" width="8.7109375" style="3" customWidth="1"/>
    <col min="13027" max="13027" width="1.5703125" style="3" customWidth="1"/>
    <col min="13028" max="13028" width="5.7109375" style="3" customWidth="1"/>
    <col min="13029" max="13029" width="6.28515625" style="3" customWidth="1"/>
    <col min="13030" max="13030" width="5.85546875" style="3" customWidth="1"/>
    <col min="13031" max="13031" width="6.28515625" style="3" customWidth="1"/>
    <col min="13032" max="13033" width="5.28515625" style="3" customWidth="1"/>
    <col min="13034" max="13270" width="9.140625" style="3"/>
    <col min="13271" max="13271" width="4" style="3" customWidth="1"/>
    <col min="13272" max="13272" width="2" style="3" customWidth="1"/>
    <col min="13273" max="13273" width="2.140625" style="3" customWidth="1"/>
    <col min="13274" max="13274" width="49.42578125" style="3" customWidth="1"/>
    <col min="13275" max="13276" width="20.42578125" style="3" customWidth="1"/>
    <col min="13277" max="13278" width="11.7109375" style="3" customWidth="1"/>
    <col min="13279" max="13279" width="13.42578125" style="3" customWidth="1"/>
    <col min="13280" max="13281" width="11" style="3" customWidth="1"/>
    <col min="13282" max="13282" width="8.7109375" style="3" customWidth="1"/>
    <col min="13283" max="13283" width="1.5703125" style="3" customWidth="1"/>
    <col min="13284" max="13284" width="5.7109375" style="3" customWidth="1"/>
    <col min="13285" max="13285" width="6.28515625" style="3" customWidth="1"/>
    <col min="13286" max="13286" width="5.85546875" style="3" customWidth="1"/>
    <col min="13287" max="13287" width="6.28515625" style="3" customWidth="1"/>
    <col min="13288" max="13289" width="5.28515625" style="3" customWidth="1"/>
    <col min="13290" max="13526" width="9.140625" style="3"/>
    <col min="13527" max="13527" width="4" style="3" customWidth="1"/>
    <col min="13528" max="13528" width="2" style="3" customWidth="1"/>
    <col min="13529" max="13529" width="2.140625" style="3" customWidth="1"/>
    <col min="13530" max="13530" width="49.42578125" style="3" customWidth="1"/>
    <col min="13531" max="13532" width="20.42578125" style="3" customWidth="1"/>
    <col min="13533" max="13534" width="11.7109375" style="3" customWidth="1"/>
    <col min="13535" max="13535" width="13.42578125" style="3" customWidth="1"/>
    <col min="13536" max="13537" width="11" style="3" customWidth="1"/>
    <col min="13538" max="13538" width="8.7109375" style="3" customWidth="1"/>
    <col min="13539" max="13539" width="1.5703125" style="3" customWidth="1"/>
    <col min="13540" max="13540" width="5.7109375" style="3" customWidth="1"/>
    <col min="13541" max="13541" width="6.28515625" style="3" customWidth="1"/>
    <col min="13542" max="13542" width="5.85546875" style="3" customWidth="1"/>
    <col min="13543" max="13543" width="6.28515625" style="3" customWidth="1"/>
    <col min="13544" max="13545" width="5.28515625" style="3" customWidth="1"/>
    <col min="13546" max="13782" width="9.140625" style="3"/>
    <col min="13783" max="13783" width="4" style="3" customWidth="1"/>
    <col min="13784" max="13784" width="2" style="3" customWidth="1"/>
    <col min="13785" max="13785" width="2.140625" style="3" customWidth="1"/>
    <col min="13786" max="13786" width="49.42578125" style="3" customWidth="1"/>
    <col min="13787" max="13788" width="20.42578125" style="3" customWidth="1"/>
    <col min="13789" max="13790" width="11.7109375" style="3" customWidth="1"/>
    <col min="13791" max="13791" width="13.42578125" style="3" customWidth="1"/>
    <col min="13792" max="13793" width="11" style="3" customWidth="1"/>
    <col min="13794" max="13794" width="8.7109375" style="3" customWidth="1"/>
    <col min="13795" max="13795" width="1.5703125" style="3" customWidth="1"/>
    <col min="13796" max="13796" width="5.7109375" style="3" customWidth="1"/>
    <col min="13797" max="13797" width="6.28515625" style="3" customWidth="1"/>
    <col min="13798" max="13798" width="5.85546875" style="3" customWidth="1"/>
    <col min="13799" max="13799" width="6.28515625" style="3" customWidth="1"/>
    <col min="13800" max="13801" width="5.28515625" style="3" customWidth="1"/>
    <col min="13802" max="14038" width="9.140625" style="3"/>
    <col min="14039" max="14039" width="4" style="3" customWidth="1"/>
    <col min="14040" max="14040" width="2" style="3" customWidth="1"/>
    <col min="14041" max="14041" width="2.140625" style="3" customWidth="1"/>
    <col min="14042" max="14042" width="49.42578125" style="3" customWidth="1"/>
    <col min="14043" max="14044" width="20.42578125" style="3" customWidth="1"/>
    <col min="14045" max="14046" width="11.7109375" style="3" customWidth="1"/>
    <col min="14047" max="14047" width="13.42578125" style="3" customWidth="1"/>
    <col min="14048" max="14049" width="11" style="3" customWidth="1"/>
    <col min="14050" max="14050" width="8.7109375" style="3" customWidth="1"/>
    <col min="14051" max="14051" width="1.5703125" style="3" customWidth="1"/>
    <col min="14052" max="14052" width="5.7109375" style="3" customWidth="1"/>
    <col min="14053" max="14053" width="6.28515625" style="3" customWidth="1"/>
    <col min="14054" max="14054" width="5.85546875" style="3" customWidth="1"/>
    <col min="14055" max="14055" width="6.28515625" style="3" customWidth="1"/>
    <col min="14056" max="14057" width="5.28515625" style="3" customWidth="1"/>
    <col min="14058" max="14294" width="9.140625" style="3"/>
    <col min="14295" max="14295" width="4" style="3" customWidth="1"/>
    <col min="14296" max="14296" width="2" style="3" customWidth="1"/>
    <col min="14297" max="14297" width="2.140625" style="3" customWidth="1"/>
    <col min="14298" max="14298" width="49.42578125" style="3" customWidth="1"/>
    <col min="14299" max="14300" width="20.42578125" style="3" customWidth="1"/>
    <col min="14301" max="14302" width="11.7109375" style="3" customWidth="1"/>
    <col min="14303" max="14303" width="13.42578125" style="3" customWidth="1"/>
    <col min="14304" max="14305" width="11" style="3" customWidth="1"/>
    <col min="14306" max="14306" width="8.7109375" style="3" customWidth="1"/>
    <col min="14307" max="14307" width="1.5703125" style="3" customWidth="1"/>
    <col min="14308" max="14308" width="5.7109375" style="3" customWidth="1"/>
    <col min="14309" max="14309" width="6.28515625" style="3" customWidth="1"/>
    <col min="14310" max="14310" width="5.85546875" style="3" customWidth="1"/>
    <col min="14311" max="14311" width="6.28515625" style="3" customWidth="1"/>
    <col min="14312" max="14313" width="5.28515625" style="3" customWidth="1"/>
    <col min="14314" max="14550" width="9.140625" style="3"/>
    <col min="14551" max="14551" width="4" style="3" customWidth="1"/>
    <col min="14552" max="14552" width="2" style="3" customWidth="1"/>
    <col min="14553" max="14553" width="2.140625" style="3" customWidth="1"/>
    <col min="14554" max="14554" width="49.42578125" style="3" customWidth="1"/>
    <col min="14555" max="14556" width="20.42578125" style="3" customWidth="1"/>
    <col min="14557" max="14558" width="11.7109375" style="3" customWidth="1"/>
    <col min="14559" max="14559" width="13.42578125" style="3" customWidth="1"/>
    <col min="14560" max="14561" width="11" style="3" customWidth="1"/>
    <col min="14562" max="14562" width="8.7109375" style="3" customWidth="1"/>
    <col min="14563" max="14563" width="1.5703125" style="3" customWidth="1"/>
    <col min="14564" max="14564" width="5.7109375" style="3" customWidth="1"/>
    <col min="14565" max="14565" width="6.28515625" style="3" customWidth="1"/>
    <col min="14566" max="14566" width="5.85546875" style="3" customWidth="1"/>
    <col min="14567" max="14567" width="6.28515625" style="3" customWidth="1"/>
    <col min="14568" max="14569" width="5.28515625" style="3" customWidth="1"/>
    <col min="14570" max="14806" width="9.140625" style="3"/>
    <col min="14807" max="14807" width="4" style="3" customWidth="1"/>
    <col min="14808" max="14808" width="2" style="3" customWidth="1"/>
    <col min="14809" max="14809" width="2.140625" style="3" customWidth="1"/>
    <col min="14810" max="14810" width="49.42578125" style="3" customWidth="1"/>
    <col min="14811" max="14812" width="20.42578125" style="3" customWidth="1"/>
    <col min="14813" max="14814" width="11.7109375" style="3" customWidth="1"/>
    <col min="14815" max="14815" width="13.42578125" style="3" customWidth="1"/>
    <col min="14816" max="14817" width="11" style="3" customWidth="1"/>
    <col min="14818" max="14818" width="8.7109375" style="3" customWidth="1"/>
    <col min="14819" max="14819" width="1.5703125" style="3" customWidth="1"/>
    <col min="14820" max="14820" width="5.7109375" style="3" customWidth="1"/>
    <col min="14821" max="14821" width="6.28515625" style="3" customWidth="1"/>
    <col min="14822" max="14822" width="5.85546875" style="3" customWidth="1"/>
    <col min="14823" max="14823" width="6.28515625" style="3" customWidth="1"/>
    <col min="14824" max="14825" width="5.28515625" style="3" customWidth="1"/>
    <col min="14826" max="15062" width="9.140625" style="3"/>
    <col min="15063" max="15063" width="4" style="3" customWidth="1"/>
    <col min="15064" max="15064" width="2" style="3" customWidth="1"/>
    <col min="15065" max="15065" width="2.140625" style="3" customWidth="1"/>
    <col min="15066" max="15066" width="49.42578125" style="3" customWidth="1"/>
    <col min="15067" max="15068" width="20.42578125" style="3" customWidth="1"/>
    <col min="15069" max="15070" width="11.7109375" style="3" customWidth="1"/>
    <col min="15071" max="15071" width="13.42578125" style="3" customWidth="1"/>
    <col min="15072" max="15073" width="11" style="3" customWidth="1"/>
    <col min="15074" max="15074" width="8.7109375" style="3" customWidth="1"/>
    <col min="15075" max="15075" width="1.5703125" style="3" customWidth="1"/>
    <col min="15076" max="15076" width="5.7109375" style="3" customWidth="1"/>
    <col min="15077" max="15077" width="6.28515625" style="3" customWidth="1"/>
    <col min="15078" max="15078" width="5.85546875" style="3" customWidth="1"/>
    <col min="15079" max="15079" width="6.28515625" style="3" customWidth="1"/>
    <col min="15080" max="15081" width="5.28515625" style="3" customWidth="1"/>
    <col min="15082" max="15318" width="9.140625" style="3"/>
    <col min="15319" max="15319" width="4" style="3" customWidth="1"/>
    <col min="15320" max="15320" width="2" style="3" customWidth="1"/>
    <col min="15321" max="15321" width="2.140625" style="3" customWidth="1"/>
    <col min="15322" max="15322" width="49.42578125" style="3" customWidth="1"/>
    <col min="15323" max="15324" width="20.42578125" style="3" customWidth="1"/>
    <col min="15325" max="15326" width="11.7109375" style="3" customWidth="1"/>
    <col min="15327" max="15327" width="13.42578125" style="3" customWidth="1"/>
    <col min="15328" max="15329" width="11" style="3" customWidth="1"/>
    <col min="15330" max="15330" width="8.7109375" style="3" customWidth="1"/>
    <col min="15331" max="15331" width="1.5703125" style="3" customWidth="1"/>
    <col min="15332" max="15332" width="5.7109375" style="3" customWidth="1"/>
    <col min="15333" max="15333" width="6.28515625" style="3" customWidth="1"/>
    <col min="15334" max="15334" width="5.85546875" style="3" customWidth="1"/>
    <col min="15335" max="15335" width="6.28515625" style="3" customWidth="1"/>
    <col min="15336" max="15337" width="5.28515625" style="3" customWidth="1"/>
    <col min="15338" max="15574" width="9.140625" style="3"/>
    <col min="15575" max="15575" width="4" style="3" customWidth="1"/>
    <col min="15576" max="15576" width="2" style="3" customWidth="1"/>
    <col min="15577" max="15577" width="2.140625" style="3" customWidth="1"/>
    <col min="15578" max="15578" width="49.42578125" style="3" customWidth="1"/>
    <col min="15579" max="15580" width="20.42578125" style="3" customWidth="1"/>
    <col min="15581" max="15582" width="11.7109375" style="3" customWidth="1"/>
    <col min="15583" max="15583" width="13.42578125" style="3" customWidth="1"/>
    <col min="15584" max="15585" width="11" style="3" customWidth="1"/>
    <col min="15586" max="15586" width="8.7109375" style="3" customWidth="1"/>
    <col min="15587" max="15587" width="1.5703125" style="3" customWidth="1"/>
    <col min="15588" max="15588" width="5.7109375" style="3" customWidth="1"/>
    <col min="15589" max="15589" width="6.28515625" style="3" customWidth="1"/>
    <col min="15590" max="15590" width="5.85546875" style="3" customWidth="1"/>
    <col min="15591" max="15591" width="6.28515625" style="3" customWidth="1"/>
    <col min="15592" max="15593" width="5.28515625" style="3" customWidth="1"/>
    <col min="15594" max="15830" width="9.140625" style="3"/>
    <col min="15831" max="15831" width="4" style="3" customWidth="1"/>
    <col min="15832" max="15832" width="2" style="3" customWidth="1"/>
    <col min="15833" max="15833" width="2.140625" style="3" customWidth="1"/>
    <col min="15834" max="15834" width="49.42578125" style="3" customWidth="1"/>
    <col min="15835" max="15836" width="20.42578125" style="3" customWidth="1"/>
    <col min="15837" max="15838" width="11.7109375" style="3" customWidth="1"/>
    <col min="15839" max="15839" width="13.42578125" style="3" customWidth="1"/>
    <col min="15840" max="15841" width="11" style="3" customWidth="1"/>
    <col min="15842" max="15842" width="8.7109375" style="3" customWidth="1"/>
    <col min="15843" max="15843" width="1.5703125" style="3" customWidth="1"/>
    <col min="15844" max="15844" width="5.7109375" style="3" customWidth="1"/>
    <col min="15845" max="15845" width="6.28515625" style="3" customWidth="1"/>
    <col min="15846" max="15846" width="5.85546875" style="3" customWidth="1"/>
    <col min="15847" max="15847" width="6.28515625" style="3" customWidth="1"/>
    <col min="15848" max="15849" width="5.28515625" style="3" customWidth="1"/>
    <col min="15850" max="16086" width="9.140625" style="3"/>
    <col min="16087" max="16087" width="4" style="3" customWidth="1"/>
    <col min="16088" max="16088" width="2" style="3" customWidth="1"/>
    <col min="16089" max="16089" width="2.140625" style="3" customWidth="1"/>
    <col min="16090" max="16090" width="49.42578125" style="3" customWidth="1"/>
    <col min="16091" max="16092" width="20.42578125" style="3" customWidth="1"/>
    <col min="16093" max="16094" width="11.7109375" style="3" customWidth="1"/>
    <col min="16095" max="16095" width="13.42578125" style="3" customWidth="1"/>
    <col min="16096" max="16097" width="11" style="3" customWidth="1"/>
    <col min="16098" max="16098" width="8.7109375" style="3" customWidth="1"/>
    <col min="16099" max="16099" width="1.5703125" style="3" customWidth="1"/>
    <col min="16100" max="16100" width="5.7109375" style="3" customWidth="1"/>
    <col min="16101" max="16101" width="6.28515625" style="3" customWidth="1"/>
    <col min="16102" max="16102" width="5.85546875" style="3" customWidth="1"/>
    <col min="16103" max="16103" width="6.28515625" style="3" customWidth="1"/>
    <col min="16104" max="16105" width="5.28515625" style="3" customWidth="1"/>
    <col min="16106" max="16384" width="9.140625" style="3"/>
  </cols>
  <sheetData>
    <row r="1" spans="1:12" ht="21" thickBot="1" x14ac:dyDescent="0.25">
      <c r="A1" s="1" t="s">
        <v>0</v>
      </c>
      <c r="D1" s="3"/>
    </row>
    <row r="2" spans="1:12" ht="16.5" thickBot="1" x14ac:dyDescent="0.25">
      <c r="A2" s="493"/>
      <c r="B2" s="494"/>
      <c r="C2" s="494"/>
      <c r="D2" s="6"/>
      <c r="E2" s="495" t="s">
        <v>2</v>
      </c>
      <c r="F2" s="495"/>
      <c r="G2" s="495" t="s">
        <v>3</v>
      </c>
      <c r="H2" s="496"/>
      <c r="I2" s="375" t="s">
        <v>4</v>
      </c>
      <c r="J2" s="605" t="s">
        <v>5</v>
      </c>
      <c r="K2" s="606"/>
    </row>
    <row r="3" spans="1:12" ht="34.5" customHeight="1" x14ac:dyDescent="0.2">
      <c r="A3" s="7" t="s">
        <v>6</v>
      </c>
      <c r="B3" s="8" t="s">
        <v>7</v>
      </c>
      <c r="C3" s="9" t="s">
        <v>8</v>
      </c>
      <c r="D3" s="10" t="s">
        <v>9</v>
      </c>
      <c r="E3" s="11" t="s">
        <v>10</v>
      </c>
      <c r="F3" s="12" t="s">
        <v>11</v>
      </c>
      <c r="G3" s="11" t="s">
        <v>12</v>
      </c>
      <c r="H3" s="13" t="s">
        <v>13</v>
      </c>
      <c r="I3" s="14" t="s">
        <v>14</v>
      </c>
      <c r="J3" s="15" t="s">
        <v>15</v>
      </c>
      <c r="K3" s="13" t="s">
        <v>16</v>
      </c>
    </row>
    <row r="4" spans="1:12" ht="11.25" customHeight="1" thickBot="1" x14ac:dyDescent="0.25">
      <c r="A4" s="16" t="s">
        <v>17</v>
      </c>
      <c r="B4" s="17" t="s">
        <v>7</v>
      </c>
      <c r="C4" s="18" t="s">
        <v>8</v>
      </c>
      <c r="D4" s="19" t="s">
        <v>18</v>
      </c>
      <c r="E4" s="20" t="s">
        <v>19</v>
      </c>
      <c r="F4" s="21" t="s">
        <v>20</v>
      </c>
      <c r="G4" s="22" t="s">
        <v>21</v>
      </c>
      <c r="H4" s="23" t="s">
        <v>21</v>
      </c>
      <c r="I4" s="24" t="s">
        <v>21</v>
      </c>
      <c r="J4" s="24" t="s">
        <v>21</v>
      </c>
      <c r="K4" s="23" t="s">
        <v>21</v>
      </c>
      <c r="L4" s="5"/>
    </row>
    <row r="5" spans="1:12" ht="17.25" customHeight="1" thickBot="1" x14ac:dyDescent="0.25">
      <c r="A5" s="376" t="s">
        <v>22</v>
      </c>
      <c r="B5" s="377"/>
      <c r="C5" s="378" t="s">
        <v>23</v>
      </c>
      <c r="D5" s="379" t="s">
        <v>24</v>
      </c>
      <c r="E5" s="380"/>
      <c r="F5" s="380"/>
      <c r="G5" s="381"/>
      <c r="H5" s="382"/>
      <c r="I5" s="382"/>
      <c r="J5" s="382"/>
      <c r="K5" s="383"/>
    </row>
    <row r="6" spans="1:12" ht="37.5" customHeight="1" x14ac:dyDescent="0.2">
      <c r="A6" s="384" t="s">
        <v>25</v>
      </c>
      <c r="B6" s="403" t="s">
        <v>26</v>
      </c>
      <c r="C6" s="125" t="s">
        <v>23</v>
      </c>
      <c r="D6" s="385" t="s">
        <v>27</v>
      </c>
      <c r="E6" s="386">
        <v>9</v>
      </c>
      <c r="F6" s="387">
        <v>35</v>
      </c>
      <c r="G6" s="49">
        <v>24380</v>
      </c>
      <c r="H6" s="130">
        <v>12917</v>
      </c>
      <c r="I6" s="388">
        <f>ROUND(12*1.3566*(1/E6*G6+1/F6*H6)+K6,0)</f>
        <v>50468</v>
      </c>
      <c r="J6" s="49">
        <f>ROUND(12*(1/E6*G6+1/F6*H6),0)</f>
        <v>36935</v>
      </c>
      <c r="K6" s="389">
        <v>362</v>
      </c>
    </row>
    <row r="7" spans="1:12" ht="37.5" customHeight="1" x14ac:dyDescent="0.2">
      <c r="A7" s="25" t="s">
        <v>25</v>
      </c>
      <c r="B7" s="404" t="s">
        <v>28</v>
      </c>
      <c r="C7" s="112" t="s">
        <v>23</v>
      </c>
      <c r="D7" s="26" t="s">
        <v>29</v>
      </c>
      <c r="E7" s="31" t="s">
        <v>30</v>
      </c>
      <c r="F7" s="31" t="s">
        <v>31</v>
      </c>
      <c r="G7" s="28">
        <v>24380</v>
      </c>
      <c r="H7" s="29">
        <v>12917</v>
      </c>
      <c r="I7" s="32" t="s">
        <v>32</v>
      </c>
      <c r="J7" s="33" t="s">
        <v>32</v>
      </c>
      <c r="K7" s="30">
        <v>362</v>
      </c>
    </row>
    <row r="8" spans="1:12" ht="37.5" customHeight="1" x14ac:dyDescent="0.2">
      <c r="A8" s="25" t="s">
        <v>25</v>
      </c>
      <c r="B8" s="404" t="s">
        <v>33</v>
      </c>
      <c r="C8" s="112" t="s">
        <v>23</v>
      </c>
      <c r="D8" s="26" t="s">
        <v>34</v>
      </c>
      <c r="E8" s="31" t="s">
        <v>35</v>
      </c>
      <c r="F8" s="31" t="s">
        <v>36</v>
      </c>
      <c r="G8" s="28">
        <v>24380</v>
      </c>
      <c r="H8" s="29">
        <v>12917</v>
      </c>
      <c r="I8" s="32" t="s">
        <v>32</v>
      </c>
      <c r="J8" s="33" t="s">
        <v>32</v>
      </c>
      <c r="K8" s="30">
        <v>362</v>
      </c>
    </row>
    <row r="9" spans="1:12" ht="37.5" customHeight="1" x14ac:dyDescent="0.2">
      <c r="A9" s="25" t="s">
        <v>25</v>
      </c>
      <c r="B9" s="404" t="s">
        <v>37</v>
      </c>
      <c r="C9" s="112" t="s">
        <v>23</v>
      </c>
      <c r="D9" s="26" t="s">
        <v>38</v>
      </c>
      <c r="E9" s="31" t="s">
        <v>39</v>
      </c>
      <c r="F9" s="31" t="s">
        <v>36</v>
      </c>
      <c r="G9" s="28">
        <v>24380</v>
      </c>
      <c r="H9" s="29">
        <v>12917</v>
      </c>
      <c r="I9" s="32" t="s">
        <v>32</v>
      </c>
      <c r="J9" s="33" t="s">
        <v>32</v>
      </c>
      <c r="K9" s="30">
        <v>362</v>
      </c>
    </row>
    <row r="10" spans="1:12" ht="37.5" customHeight="1" x14ac:dyDescent="0.2">
      <c r="A10" s="25" t="s">
        <v>25</v>
      </c>
      <c r="B10" s="404" t="s">
        <v>40</v>
      </c>
      <c r="C10" s="112" t="s">
        <v>23</v>
      </c>
      <c r="D10" s="26" t="s">
        <v>41</v>
      </c>
      <c r="E10" s="31" t="s">
        <v>42</v>
      </c>
      <c r="F10" s="31" t="s">
        <v>36</v>
      </c>
      <c r="G10" s="28">
        <v>24380</v>
      </c>
      <c r="H10" s="29">
        <v>12917</v>
      </c>
      <c r="I10" s="32" t="s">
        <v>32</v>
      </c>
      <c r="J10" s="33" t="s">
        <v>32</v>
      </c>
      <c r="K10" s="30">
        <v>362</v>
      </c>
    </row>
    <row r="11" spans="1:12" ht="37.5" customHeight="1" thickBot="1" x14ac:dyDescent="0.25">
      <c r="A11" s="34" t="s">
        <v>25</v>
      </c>
      <c r="B11" s="405" t="s">
        <v>43</v>
      </c>
      <c r="C11" s="118" t="s">
        <v>23</v>
      </c>
      <c r="D11" s="35" t="s">
        <v>44</v>
      </c>
      <c r="E11" s="36" t="s">
        <v>42</v>
      </c>
      <c r="F11" s="37">
        <v>41.1</v>
      </c>
      <c r="G11" s="54">
        <v>24380</v>
      </c>
      <c r="H11" s="39">
        <v>12917</v>
      </c>
      <c r="I11" s="40" t="s">
        <v>32</v>
      </c>
      <c r="J11" s="41" t="s">
        <v>32</v>
      </c>
      <c r="K11" s="42">
        <v>362</v>
      </c>
    </row>
    <row r="12" spans="1:12" ht="37.5" customHeight="1" x14ac:dyDescent="0.2">
      <c r="A12" s="384" t="s">
        <v>25</v>
      </c>
      <c r="B12" s="390" t="s">
        <v>45</v>
      </c>
      <c r="C12" s="391" t="s">
        <v>23</v>
      </c>
      <c r="D12" s="385" t="s">
        <v>46</v>
      </c>
      <c r="E12" s="386">
        <v>18</v>
      </c>
      <c r="F12" s="387">
        <v>64.7</v>
      </c>
      <c r="G12" s="49">
        <v>24380</v>
      </c>
      <c r="H12" s="130">
        <v>12917</v>
      </c>
      <c r="I12" s="388">
        <f>ROUND(12*1.3566*(1/E12*G12+1/F12*H12)+K12,0)</f>
        <v>25481</v>
      </c>
      <c r="J12" s="49">
        <f>ROUND(12*(1/E12*G12+1/F12*H12),0)</f>
        <v>18649</v>
      </c>
      <c r="K12" s="389">
        <v>182</v>
      </c>
    </row>
    <row r="13" spans="1:12" ht="37.5" customHeight="1" x14ac:dyDescent="0.2">
      <c r="A13" s="25" t="s">
        <v>25</v>
      </c>
      <c r="B13" s="50" t="s">
        <v>47</v>
      </c>
      <c r="C13" s="51" t="s">
        <v>23</v>
      </c>
      <c r="D13" s="26" t="s">
        <v>48</v>
      </c>
      <c r="E13" s="31" t="s">
        <v>49</v>
      </c>
      <c r="F13" s="31" t="s">
        <v>50</v>
      </c>
      <c r="G13" s="28">
        <v>24380</v>
      </c>
      <c r="H13" s="29">
        <v>12917</v>
      </c>
      <c r="I13" s="32" t="s">
        <v>51</v>
      </c>
      <c r="J13" s="33" t="s">
        <v>51</v>
      </c>
      <c r="K13" s="30">
        <v>182</v>
      </c>
    </row>
    <row r="14" spans="1:12" ht="37.5" customHeight="1" x14ac:dyDescent="0.2">
      <c r="A14" s="25" t="s">
        <v>25</v>
      </c>
      <c r="B14" s="50" t="s">
        <v>52</v>
      </c>
      <c r="C14" s="51" t="s">
        <v>23</v>
      </c>
      <c r="D14" s="26" t="s">
        <v>53</v>
      </c>
      <c r="E14" s="31" t="s">
        <v>54</v>
      </c>
      <c r="F14" s="31" t="s">
        <v>50</v>
      </c>
      <c r="G14" s="28">
        <v>24380</v>
      </c>
      <c r="H14" s="29">
        <v>12917</v>
      </c>
      <c r="I14" s="32" t="s">
        <v>51</v>
      </c>
      <c r="J14" s="33" t="s">
        <v>51</v>
      </c>
      <c r="K14" s="30">
        <v>182</v>
      </c>
    </row>
    <row r="15" spans="1:12" ht="37.5" customHeight="1" x14ac:dyDescent="0.2">
      <c r="A15" s="25" t="s">
        <v>25</v>
      </c>
      <c r="B15" s="50" t="s">
        <v>55</v>
      </c>
      <c r="C15" s="51" t="s">
        <v>23</v>
      </c>
      <c r="D15" s="26" t="s">
        <v>56</v>
      </c>
      <c r="E15" s="31" t="s">
        <v>57</v>
      </c>
      <c r="F15" s="31" t="s">
        <v>50</v>
      </c>
      <c r="G15" s="28">
        <v>24380</v>
      </c>
      <c r="H15" s="29">
        <v>12917</v>
      </c>
      <c r="I15" s="32" t="s">
        <v>51</v>
      </c>
      <c r="J15" s="33" t="s">
        <v>51</v>
      </c>
      <c r="K15" s="30">
        <v>182</v>
      </c>
    </row>
    <row r="16" spans="1:12" ht="37.5" customHeight="1" x14ac:dyDescent="0.2">
      <c r="A16" s="25" t="s">
        <v>25</v>
      </c>
      <c r="B16" s="50" t="s">
        <v>58</v>
      </c>
      <c r="C16" s="51" t="s">
        <v>23</v>
      </c>
      <c r="D16" s="26" t="s">
        <v>59</v>
      </c>
      <c r="E16" s="31" t="s">
        <v>60</v>
      </c>
      <c r="F16" s="31" t="s">
        <v>50</v>
      </c>
      <c r="G16" s="28">
        <v>24380</v>
      </c>
      <c r="H16" s="29">
        <v>12917</v>
      </c>
      <c r="I16" s="32" t="s">
        <v>51</v>
      </c>
      <c r="J16" s="33" t="s">
        <v>51</v>
      </c>
      <c r="K16" s="30">
        <v>182</v>
      </c>
    </row>
    <row r="17" spans="1:12" ht="37.5" customHeight="1" thickBot="1" x14ac:dyDescent="0.25">
      <c r="A17" s="34" t="s">
        <v>25</v>
      </c>
      <c r="B17" s="52" t="s">
        <v>61</v>
      </c>
      <c r="C17" s="53" t="s">
        <v>23</v>
      </c>
      <c r="D17" s="35" t="s">
        <v>62</v>
      </c>
      <c r="E17" s="36" t="s">
        <v>60</v>
      </c>
      <c r="F17" s="37">
        <v>74.16</v>
      </c>
      <c r="G17" s="54">
        <v>24380</v>
      </c>
      <c r="H17" s="39">
        <v>12917</v>
      </c>
      <c r="I17" s="40" t="s">
        <v>51</v>
      </c>
      <c r="J17" s="41" t="s">
        <v>51</v>
      </c>
      <c r="K17" s="42">
        <v>182</v>
      </c>
    </row>
    <row r="18" spans="1:12" ht="37.5" customHeight="1" x14ac:dyDescent="0.2">
      <c r="A18" s="43" t="s">
        <v>63</v>
      </c>
      <c r="B18" s="406" t="s">
        <v>23</v>
      </c>
      <c r="C18" s="139" t="s">
        <v>23</v>
      </c>
      <c r="D18" s="46" t="s">
        <v>64</v>
      </c>
      <c r="E18" s="47">
        <v>22.5</v>
      </c>
      <c r="F18" s="48"/>
      <c r="G18" s="28">
        <v>24380</v>
      </c>
      <c r="H18" s="29">
        <v>0</v>
      </c>
      <c r="I18" s="55">
        <f>ROUND(12*1.3566*(1/E18*G18)+K18,0)</f>
        <v>17783</v>
      </c>
      <c r="J18" s="56">
        <f>ROUND(12*(1/E18*G18),0)</f>
        <v>13003</v>
      </c>
      <c r="K18" s="30">
        <v>144</v>
      </c>
    </row>
    <row r="19" spans="1:12" ht="37.5" customHeight="1" x14ac:dyDescent="0.2">
      <c r="A19" s="25" t="s">
        <v>63</v>
      </c>
      <c r="B19" s="404" t="s">
        <v>65</v>
      </c>
      <c r="C19" s="112" t="s">
        <v>23</v>
      </c>
      <c r="D19" s="26" t="s">
        <v>66</v>
      </c>
      <c r="E19" s="31" t="s">
        <v>67</v>
      </c>
      <c r="F19" s="31"/>
      <c r="G19" s="28">
        <v>24380</v>
      </c>
      <c r="H19" s="29">
        <v>0</v>
      </c>
      <c r="I19" s="32" t="s">
        <v>68</v>
      </c>
      <c r="J19" s="33" t="s">
        <v>68</v>
      </c>
      <c r="K19" s="30">
        <v>144</v>
      </c>
    </row>
    <row r="20" spans="1:12" ht="37.5" customHeight="1" x14ac:dyDescent="0.2">
      <c r="A20" s="25" t="s">
        <v>63</v>
      </c>
      <c r="B20" s="404" t="s">
        <v>69</v>
      </c>
      <c r="C20" s="112" t="s">
        <v>23</v>
      </c>
      <c r="D20" s="26" t="s">
        <v>70</v>
      </c>
      <c r="E20" s="31" t="s">
        <v>71</v>
      </c>
      <c r="F20" s="31"/>
      <c r="G20" s="28">
        <v>24380</v>
      </c>
      <c r="H20" s="29">
        <v>0</v>
      </c>
      <c r="I20" s="32" t="s">
        <v>68</v>
      </c>
      <c r="J20" s="33" t="s">
        <v>68</v>
      </c>
      <c r="K20" s="30">
        <v>144</v>
      </c>
    </row>
    <row r="21" spans="1:12" ht="37.5" customHeight="1" x14ac:dyDescent="0.2">
      <c r="A21" s="25" t="s">
        <v>63</v>
      </c>
      <c r="B21" s="404" t="s">
        <v>72</v>
      </c>
      <c r="C21" s="112" t="s">
        <v>23</v>
      </c>
      <c r="D21" s="26" t="s">
        <v>73</v>
      </c>
      <c r="E21" s="31" t="s">
        <v>74</v>
      </c>
      <c r="F21" s="31"/>
      <c r="G21" s="28">
        <v>24380</v>
      </c>
      <c r="H21" s="29">
        <v>0</v>
      </c>
      <c r="I21" s="32" t="s">
        <v>68</v>
      </c>
      <c r="J21" s="33" t="s">
        <v>68</v>
      </c>
      <c r="K21" s="30">
        <v>144</v>
      </c>
    </row>
    <row r="22" spans="1:12" ht="37.5" customHeight="1" x14ac:dyDescent="0.2">
      <c r="A22" s="25" t="s">
        <v>63</v>
      </c>
      <c r="B22" s="404" t="s">
        <v>75</v>
      </c>
      <c r="C22" s="112" t="s">
        <v>23</v>
      </c>
      <c r="D22" s="26" t="s">
        <v>76</v>
      </c>
      <c r="E22" s="31" t="s">
        <v>77</v>
      </c>
      <c r="F22" s="31"/>
      <c r="G22" s="28">
        <v>24380</v>
      </c>
      <c r="H22" s="29">
        <v>0</v>
      </c>
      <c r="I22" s="32" t="s">
        <v>68</v>
      </c>
      <c r="J22" s="33" t="s">
        <v>68</v>
      </c>
      <c r="K22" s="30">
        <v>144</v>
      </c>
    </row>
    <row r="23" spans="1:12" ht="37.5" customHeight="1" thickBot="1" x14ac:dyDescent="0.25">
      <c r="A23" s="34" t="s">
        <v>63</v>
      </c>
      <c r="B23" s="405" t="s">
        <v>78</v>
      </c>
      <c r="C23" s="118" t="s">
        <v>23</v>
      </c>
      <c r="D23" s="35" t="s">
        <v>79</v>
      </c>
      <c r="E23" s="36" t="s">
        <v>77</v>
      </c>
      <c r="F23" s="57"/>
      <c r="G23" s="28">
        <v>24380</v>
      </c>
      <c r="H23" s="29">
        <v>0</v>
      </c>
      <c r="I23" s="32" t="s">
        <v>68</v>
      </c>
      <c r="J23" s="33" t="s">
        <v>68</v>
      </c>
      <c r="K23" s="30">
        <v>144</v>
      </c>
    </row>
    <row r="24" spans="1:12" ht="13.5" customHeight="1" thickBot="1" x14ac:dyDescent="0.25">
      <c r="A24" s="376"/>
      <c r="B24" s="377"/>
      <c r="C24" s="378" t="s">
        <v>80</v>
      </c>
      <c r="D24" s="379" t="s">
        <v>81</v>
      </c>
      <c r="E24" s="151"/>
      <c r="F24" s="151"/>
      <c r="G24" s="392">
        <v>0</v>
      </c>
      <c r="H24" s="392">
        <v>0</v>
      </c>
      <c r="I24" s="393"/>
      <c r="J24" s="393"/>
      <c r="K24" s="394">
        <v>0</v>
      </c>
    </row>
    <row r="25" spans="1:12" ht="33.950000000000003" customHeight="1" x14ac:dyDescent="0.2">
      <c r="A25" s="384" t="s">
        <v>82</v>
      </c>
      <c r="B25" s="390" t="s">
        <v>26</v>
      </c>
      <c r="C25" s="391" t="s">
        <v>80</v>
      </c>
      <c r="D25" s="395" t="s">
        <v>83</v>
      </c>
      <c r="E25" s="386">
        <v>7.32</v>
      </c>
      <c r="F25" s="387">
        <v>21.56</v>
      </c>
      <c r="G25" s="49">
        <v>27860</v>
      </c>
      <c r="H25" s="130">
        <v>13439</v>
      </c>
      <c r="I25" s="388">
        <f>ROUND(12*1.3566*(1/E25*G25+1/F25*H25)+K25,0)</f>
        <v>73336</v>
      </c>
      <c r="J25" s="49">
        <f>ROUND(12*(1/E25*G25+1/F25*H25),0)</f>
        <v>53152</v>
      </c>
      <c r="K25" s="130">
        <v>1230</v>
      </c>
      <c r="L25" s="4"/>
    </row>
    <row r="26" spans="1:12" ht="33.950000000000003" customHeight="1" x14ac:dyDescent="0.2">
      <c r="A26" s="25" t="s">
        <v>82</v>
      </c>
      <c r="B26" s="50" t="s">
        <v>28</v>
      </c>
      <c r="C26" s="51" t="s">
        <v>80</v>
      </c>
      <c r="D26" s="58" t="s">
        <v>84</v>
      </c>
      <c r="E26" s="31" t="s">
        <v>85</v>
      </c>
      <c r="F26" s="31" t="s">
        <v>86</v>
      </c>
      <c r="G26" s="59">
        <v>27860</v>
      </c>
      <c r="H26" s="60">
        <v>13439</v>
      </c>
      <c r="I26" s="61" t="s">
        <v>87</v>
      </c>
      <c r="J26" s="62" t="s">
        <v>87</v>
      </c>
      <c r="K26" s="60">
        <v>1230</v>
      </c>
      <c r="L26" s="4"/>
    </row>
    <row r="27" spans="1:12" ht="33.950000000000003" customHeight="1" x14ac:dyDescent="0.2">
      <c r="A27" s="25" t="s">
        <v>82</v>
      </c>
      <c r="B27" s="50" t="s">
        <v>33</v>
      </c>
      <c r="C27" s="51" t="s">
        <v>80</v>
      </c>
      <c r="D27" s="58" t="s">
        <v>88</v>
      </c>
      <c r="E27" s="31" t="s">
        <v>89</v>
      </c>
      <c r="F27" s="31" t="s">
        <v>90</v>
      </c>
      <c r="G27" s="59">
        <v>27860</v>
      </c>
      <c r="H27" s="60">
        <v>13439</v>
      </c>
      <c r="I27" s="61" t="s">
        <v>87</v>
      </c>
      <c r="J27" s="62" t="s">
        <v>87</v>
      </c>
      <c r="K27" s="63">
        <v>1230</v>
      </c>
      <c r="L27" s="4"/>
    </row>
    <row r="28" spans="1:12" ht="33.950000000000003" customHeight="1" x14ac:dyDescent="0.2">
      <c r="A28" s="25" t="s">
        <v>82</v>
      </c>
      <c r="B28" s="50" t="s">
        <v>37</v>
      </c>
      <c r="C28" s="51" t="s">
        <v>80</v>
      </c>
      <c r="D28" s="58" t="s">
        <v>91</v>
      </c>
      <c r="E28" s="31" t="s">
        <v>92</v>
      </c>
      <c r="F28" s="31" t="s">
        <v>90</v>
      </c>
      <c r="G28" s="59">
        <v>27860</v>
      </c>
      <c r="H28" s="60">
        <v>13439</v>
      </c>
      <c r="I28" s="61" t="s">
        <v>87</v>
      </c>
      <c r="J28" s="62" t="s">
        <v>87</v>
      </c>
      <c r="K28" s="63">
        <v>1230</v>
      </c>
      <c r="L28" s="4"/>
    </row>
    <row r="29" spans="1:12" ht="33.950000000000003" customHeight="1" x14ac:dyDescent="0.2">
      <c r="A29" s="25" t="s">
        <v>82</v>
      </c>
      <c r="B29" s="50" t="s">
        <v>40</v>
      </c>
      <c r="C29" s="51" t="s">
        <v>80</v>
      </c>
      <c r="D29" s="58" t="s">
        <v>93</v>
      </c>
      <c r="E29" s="64" t="s">
        <v>94</v>
      </c>
      <c r="F29" s="64" t="s">
        <v>90</v>
      </c>
      <c r="G29" s="59">
        <v>27860</v>
      </c>
      <c r="H29" s="60">
        <v>13439</v>
      </c>
      <c r="I29" s="61" t="s">
        <v>87</v>
      </c>
      <c r="J29" s="62" t="s">
        <v>87</v>
      </c>
      <c r="K29" s="63">
        <v>1230</v>
      </c>
      <c r="L29" s="4"/>
    </row>
    <row r="30" spans="1:12" ht="33.950000000000003" customHeight="1" thickBot="1" x14ac:dyDescent="0.25">
      <c r="A30" s="34" t="s">
        <v>82</v>
      </c>
      <c r="B30" s="52" t="s">
        <v>43</v>
      </c>
      <c r="C30" s="53" t="s">
        <v>80</v>
      </c>
      <c r="D30" s="65" t="s">
        <v>95</v>
      </c>
      <c r="E30" s="68">
        <v>15.35</v>
      </c>
      <c r="F30" s="37">
        <v>48.2</v>
      </c>
      <c r="G30" s="38">
        <v>27860</v>
      </c>
      <c r="H30" s="39">
        <v>13439</v>
      </c>
      <c r="I30" s="66">
        <f>ROUND(12*1.3566*(1/E30*G30+1/F30*H30)+K30,0)</f>
        <v>35315</v>
      </c>
      <c r="J30" s="38">
        <f>ROUND(12*(1/E30*G30+1/F30*H30),0)</f>
        <v>25126</v>
      </c>
      <c r="K30" s="67">
        <v>1230</v>
      </c>
      <c r="L30" s="4"/>
    </row>
    <row r="31" spans="1:12" ht="33.950000000000003" customHeight="1" x14ac:dyDescent="0.2">
      <c r="A31" s="384" t="s">
        <v>96</v>
      </c>
      <c r="B31" s="390" t="s">
        <v>45</v>
      </c>
      <c r="C31" s="391" t="s">
        <v>80</v>
      </c>
      <c r="D31" s="123" t="s">
        <v>97</v>
      </c>
      <c r="E31" s="386">
        <v>14.5</v>
      </c>
      <c r="F31" s="396"/>
      <c r="G31" s="49">
        <v>27860</v>
      </c>
      <c r="H31" s="130">
        <v>0</v>
      </c>
      <c r="I31" s="131">
        <f>ROUND(12*1.3566*(1/E31*G31)+K31,0)</f>
        <v>32206</v>
      </c>
      <c r="J31" s="132">
        <f>ROUND(12*(1/E31*G31),0)</f>
        <v>23057</v>
      </c>
      <c r="K31" s="133">
        <v>927</v>
      </c>
      <c r="L31" s="4"/>
    </row>
    <row r="32" spans="1:12" ht="39.75" customHeight="1" x14ac:dyDescent="0.2">
      <c r="A32" s="25" t="s">
        <v>96</v>
      </c>
      <c r="B32" s="50" t="s">
        <v>47</v>
      </c>
      <c r="C32" s="51" t="s">
        <v>80</v>
      </c>
      <c r="D32" s="71" t="s">
        <v>98</v>
      </c>
      <c r="E32" s="72" t="s">
        <v>99</v>
      </c>
      <c r="F32" s="31"/>
      <c r="G32" s="59">
        <v>27860</v>
      </c>
      <c r="H32" s="60">
        <v>0</v>
      </c>
      <c r="I32" s="61" t="s">
        <v>100</v>
      </c>
      <c r="J32" s="62" t="s">
        <v>100</v>
      </c>
      <c r="K32" s="63">
        <v>927</v>
      </c>
      <c r="L32" s="4"/>
    </row>
    <row r="33" spans="1:12" ht="33.950000000000003" customHeight="1" x14ac:dyDescent="0.2">
      <c r="A33" s="25" t="s">
        <v>96</v>
      </c>
      <c r="B33" s="50" t="s">
        <v>52</v>
      </c>
      <c r="C33" s="51" t="s">
        <v>80</v>
      </c>
      <c r="D33" s="58" t="s">
        <v>101</v>
      </c>
      <c r="E33" s="31" t="s">
        <v>102</v>
      </c>
      <c r="F33" s="31"/>
      <c r="G33" s="59">
        <v>27860</v>
      </c>
      <c r="H33" s="60">
        <v>0</v>
      </c>
      <c r="I33" s="61" t="s">
        <v>100</v>
      </c>
      <c r="J33" s="62" t="s">
        <v>100</v>
      </c>
      <c r="K33" s="63">
        <v>927</v>
      </c>
      <c r="L33" s="4"/>
    </row>
    <row r="34" spans="1:12" ht="33.950000000000003" customHeight="1" x14ac:dyDescent="0.2">
      <c r="A34" s="25" t="s">
        <v>96</v>
      </c>
      <c r="B34" s="50" t="s">
        <v>55</v>
      </c>
      <c r="C34" s="51" t="s">
        <v>80</v>
      </c>
      <c r="D34" s="58" t="s">
        <v>103</v>
      </c>
      <c r="E34" s="31" t="s">
        <v>104</v>
      </c>
      <c r="F34" s="31"/>
      <c r="G34" s="59">
        <v>27860</v>
      </c>
      <c r="H34" s="60">
        <v>0</v>
      </c>
      <c r="I34" s="61" t="s">
        <v>100</v>
      </c>
      <c r="J34" s="62" t="s">
        <v>100</v>
      </c>
      <c r="K34" s="63">
        <v>927</v>
      </c>
      <c r="L34" s="4"/>
    </row>
    <row r="35" spans="1:12" ht="33.950000000000003" customHeight="1" x14ac:dyDescent="0.2">
      <c r="A35" s="25" t="s">
        <v>96</v>
      </c>
      <c r="B35" s="50" t="s">
        <v>58</v>
      </c>
      <c r="C35" s="51" t="s">
        <v>80</v>
      </c>
      <c r="D35" s="58" t="s">
        <v>105</v>
      </c>
      <c r="E35" s="31" t="s">
        <v>106</v>
      </c>
      <c r="F35" s="31"/>
      <c r="G35" s="59">
        <v>27860</v>
      </c>
      <c r="H35" s="60">
        <v>0</v>
      </c>
      <c r="I35" s="61" t="s">
        <v>100</v>
      </c>
      <c r="J35" s="62" t="s">
        <v>100</v>
      </c>
      <c r="K35" s="63">
        <v>927</v>
      </c>
      <c r="L35" s="4"/>
    </row>
    <row r="36" spans="1:12" ht="33.950000000000003" customHeight="1" thickBot="1" x14ac:dyDescent="0.25">
      <c r="A36" s="34" t="s">
        <v>96</v>
      </c>
      <c r="B36" s="52" t="s">
        <v>61</v>
      </c>
      <c r="C36" s="53" t="s">
        <v>80</v>
      </c>
      <c r="D36" s="65" t="s">
        <v>107</v>
      </c>
      <c r="E36" s="68">
        <v>20.47</v>
      </c>
      <c r="F36" s="36"/>
      <c r="G36" s="38">
        <v>27860</v>
      </c>
      <c r="H36" s="39">
        <v>0</v>
      </c>
      <c r="I36" s="66">
        <f>ROUND(12*1.3566*(1/E36*G36)+K36,0)</f>
        <v>23083</v>
      </c>
      <c r="J36" s="73">
        <f>ROUND(12*(1/E36*G36),0)</f>
        <v>16332</v>
      </c>
      <c r="K36" s="67">
        <v>927</v>
      </c>
      <c r="L36" s="4"/>
    </row>
    <row r="37" spans="1:12" ht="33.950000000000003" customHeight="1" x14ac:dyDescent="0.2">
      <c r="A37" s="384" t="s">
        <v>108</v>
      </c>
      <c r="B37" s="403" t="s">
        <v>23</v>
      </c>
      <c r="C37" s="125" t="s">
        <v>80</v>
      </c>
      <c r="D37" s="395" t="s">
        <v>109</v>
      </c>
      <c r="E37" s="386">
        <v>9.75</v>
      </c>
      <c r="F37" s="396"/>
      <c r="G37" s="49">
        <v>27860</v>
      </c>
      <c r="H37" s="130">
        <v>0</v>
      </c>
      <c r="I37" s="131">
        <f>ROUND(12*1.3566*(1/E37*G37)+K37,0)</f>
        <v>47383</v>
      </c>
      <c r="J37" s="132">
        <f>ROUND(12*(1/E37*G37),0)</f>
        <v>34289</v>
      </c>
      <c r="K37" s="133">
        <v>866</v>
      </c>
      <c r="L37" s="4"/>
    </row>
    <row r="38" spans="1:12" ht="40.5" customHeight="1" x14ac:dyDescent="0.2">
      <c r="A38" s="25" t="s">
        <v>108</v>
      </c>
      <c r="B38" s="404" t="s">
        <v>65</v>
      </c>
      <c r="C38" s="112" t="s">
        <v>80</v>
      </c>
      <c r="D38" s="75" t="s">
        <v>110</v>
      </c>
      <c r="E38" s="31" t="s">
        <v>111</v>
      </c>
      <c r="F38" s="31"/>
      <c r="G38" s="59">
        <v>27860</v>
      </c>
      <c r="H38" s="60">
        <v>0</v>
      </c>
      <c r="I38" s="61" t="s">
        <v>112</v>
      </c>
      <c r="J38" s="62" t="s">
        <v>112</v>
      </c>
      <c r="K38" s="63">
        <v>866</v>
      </c>
      <c r="L38" s="4"/>
    </row>
    <row r="39" spans="1:12" ht="33.950000000000003" customHeight="1" x14ac:dyDescent="0.2">
      <c r="A39" s="25" t="s">
        <v>108</v>
      </c>
      <c r="B39" s="404" t="s">
        <v>69</v>
      </c>
      <c r="C39" s="112" t="s">
        <v>80</v>
      </c>
      <c r="D39" s="75" t="s">
        <v>113</v>
      </c>
      <c r="E39" s="31" t="s">
        <v>114</v>
      </c>
      <c r="F39" s="31"/>
      <c r="G39" s="59">
        <v>27860</v>
      </c>
      <c r="H39" s="60">
        <v>0</v>
      </c>
      <c r="I39" s="61" t="s">
        <v>112</v>
      </c>
      <c r="J39" s="62" t="s">
        <v>112</v>
      </c>
      <c r="K39" s="63">
        <v>866</v>
      </c>
      <c r="L39" s="4"/>
    </row>
    <row r="40" spans="1:12" ht="33.950000000000003" customHeight="1" x14ac:dyDescent="0.2">
      <c r="A40" s="25" t="s">
        <v>108</v>
      </c>
      <c r="B40" s="404" t="s">
        <v>72</v>
      </c>
      <c r="C40" s="112" t="s">
        <v>80</v>
      </c>
      <c r="D40" s="75" t="s">
        <v>115</v>
      </c>
      <c r="E40" s="31" t="s">
        <v>116</v>
      </c>
      <c r="F40" s="76"/>
      <c r="G40" s="59">
        <v>27860</v>
      </c>
      <c r="H40" s="60">
        <v>0</v>
      </c>
      <c r="I40" s="61" t="s">
        <v>112</v>
      </c>
      <c r="J40" s="62" t="s">
        <v>112</v>
      </c>
      <c r="K40" s="63">
        <v>866</v>
      </c>
      <c r="L40" s="4"/>
    </row>
    <row r="41" spans="1:12" ht="33.950000000000003" customHeight="1" x14ac:dyDescent="0.2">
      <c r="A41" s="25" t="s">
        <v>108</v>
      </c>
      <c r="B41" s="404" t="s">
        <v>75</v>
      </c>
      <c r="C41" s="112" t="s">
        <v>80</v>
      </c>
      <c r="D41" s="75" t="s">
        <v>117</v>
      </c>
      <c r="E41" s="31" t="s">
        <v>118</v>
      </c>
      <c r="F41" s="31"/>
      <c r="G41" s="59">
        <v>27860</v>
      </c>
      <c r="H41" s="60">
        <v>0</v>
      </c>
      <c r="I41" s="61" t="s">
        <v>112</v>
      </c>
      <c r="J41" s="62" t="s">
        <v>112</v>
      </c>
      <c r="K41" s="63">
        <v>866</v>
      </c>
      <c r="L41" s="4"/>
    </row>
    <row r="42" spans="1:12" ht="33.950000000000003" customHeight="1" thickBot="1" x14ac:dyDescent="0.25">
      <c r="A42" s="34" t="s">
        <v>108</v>
      </c>
      <c r="B42" s="405" t="s">
        <v>78</v>
      </c>
      <c r="C42" s="118" t="s">
        <v>80</v>
      </c>
      <c r="D42" s="77" t="s">
        <v>119</v>
      </c>
      <c r="E42" s="68">
        <v>14.26</v>
      </c>
      <c r="F42" s="37"/>
      <c r="G42" s="38">
        <v>27860</v>
      </c>
      <c r="H42" s="39">
        <v>0</v>
      </c>
      <c r="I42" s="66">
        <f>ROUND(12*1.3566*(1/E42*G42)+K42,0)</f>
        <v>32671</v>
      </c>
      <c r="J42" s="73">
        <f>ROUND(12*(1/E42*G42),0)</f>
        <v>23445</v>
      </c>
      <c r="K42" s="67">
        <v>866</v>
      </c>
      <c r="L42" s="4"/>
    </row>
    <row r="43" spans="1:12" ht="33.950000000000003" customHeight="1" x14ac:dyDescent="0.2">
      <c r="A43" s="43" t="s">
        <v>120</v>
      </c>
      <c r="B43" s="44" t="s">
        <v>1</v>
      </c>
      <c r="C43" s="45" t="s">
        <v>80</v>
      </c>
      <c r="D43" s="74" t="s">
        <v>121</v>
      </c>
      <c r="E43" s="47"/>
      <c r="F43" s="48">
        <v>42.2</v>
      </c>
      <c r="G43" s="78">
        <v>0</v>
      </c>
      <c r="H43" s="29">
        <v>13439</v>
      </c>
      <c r="I43" s="55">
        <f>ROUND(12*1.3566*(1/F43*H43)+K43,0)</f>
        <v>5184</v>
      </c>
      <c r="J43" s="56">
        <f>ROUND(12*(1/F43*H43),0)</f>
        <v>3822</v>
      </c>
      <c r="K43" s="70">
        <v>0</v>
      </c>
      <c r="L43" s="4"/>
    </row>
    <row r="44" spans="1:12" ht="33.950000000000003" customHeight="1" x14ac:dyDescent="0.2">
      <c r="A44" s="25" t="s">
        <v>120</v>
      </c>
      <c r="B44" s="50" t="s">
        <v>122</v>
      </c>
      <c r="C44" s="51" t="s">
        <v>80</v>
      </c>
      <c r="D44" s="58" t="s">
        <v>123</v>
      </c>
      <c r="E44" s="31"/>
      <c r="F44" s="31" t="s">
        <v>124</v>
      </c>
      <c r="G44" s="79">
        <v>0</v>
      </c>
      <c r="H44" s="60">
        <v>13439</v>
      </c>
      <c r="I44" s="61" t="s">
        <v>125</v>
      </c>
      <c r="J44" s="62" t="s">
        <v>125</v>
      </c>
      <c r="K44" s="63">
        <v>0</v>
      </c>
      <c r="L44" s="4"/>
    </row>
    <row r="45" spans="1:12" ht="33.950000000000003" customHeight="1" thickBot="1" x14ac:dyDescent="0.25">
      <c r="A45" s="34" t="s">
        <v>120</v>
      </c>
      <c r="B45" s="52" t="s">
        <v>80</v>
      </c>
      <c r="C45" s="53" t="s">
        <v>80</v>
      </c>
      <c r="D45" s="65" t="s">
        <v>126</v>
      </c>
      <c r="E45" s="80"/>
      <c r="F45" s="81">
        <v>72</v>
      </c>
      <c r="G45" s="38">
        <v>0</v>
      </c>
      <c r="H45" s="39">
        <v>13439</v>
      </c>
      <c r="I45" s="66">
        <f>ROUND(12*1.3566*(1/F45*H45)+K45,0)</f>
        <v>3039</v>
      </c>
      <c r="J45" s="73">
        <f>ROUND(12*(1/F45*H45),0)</f>
        <v>2240</v>
      </c>
      <c r="K45" s="67">
        <v>0</v>
      </c>
      <c r="L45" s="4"/>
    </row>
    <row r="46" spans="1:12" ht="33.950000000000003" customHeight="1" thickBot="1" x14ac:dyDescent="0.25">
      <c r="A46" s="82" t="s">
        <v>127</v>
      </c>
      <c r="B46" s="83" t="s">
        <v>128</v>
      </c>
      <c r="C46" s="84" t="s">
        <v>80</v>
      </c>
      <c r="D46" s="397" t="s">
        <v>129</v>
      </c>
      <c r="E46" s="85">
        <v>4</v>
      </c>
      <c r="F46" s="86">
        <v>30</v>
      </c>
      <c r="G46" s="87">
        <v>28200</v>
      </c>
      <c r="H46" s="88">
        <v>13439</v>
      </c>
      <c r="I46" s="89">
        <f>ROUND(12*1.3566*(1/E46*G46+1/F46*H46)+K46,0)</f>
        <v>123291</v>
      </c>
      <c r="J46" s="90">
        <f>ROUND(12*(1/E46*G46+1/F46*H46),0)</f>
        <v>89976</v>
      </c>
      <c r="K46" s="91">
        <v>1230</v>
      </c>
    </row>
    <row r="47" spans="1:12" ht="33.950000000000003" customHeight="1" thickBot="1" x14ac:dyDescent="0.25">
      <c r="A47" s="82" t="s">
        <v>130</v>
      </c>
      <c r="B47" s="83" t="s">
        <v>131</v>
      </c>
      <c r="C47" s="84" t="s">
        <v>80</v>
      </c>
      <c r="D47" s="397" t="s">
        <v>132</v>
      </c>
      <c r="E47" s="85">
        <v>18.25</v>
      </c>
      <c r="F47" s="86">
        <v>64.400000000000006</v>
      </c>
      <c r="G47" s="87">
        <v>27860</v>
      </c>
      <c r="H47" s="88">
        <v>13439</v>
      </c>
      <c r="I47" s="89">
        <f>ROUND(12*1.3566*(1/E47*G47+1/F47*H47)+K47,0)</f>
        <v>28249</v>
      </c>
      <c r="J47" s="90">
        <f t="shared" ref="J47:J55" si="0">ROUND(12*(1/E47*G47+1/F47*H47),0)</f>
        <v>20823</v>
      </c>
      <c r="K47" s="91">
        <v>0</v>
      </c>
    </row>
    <row r="48" spans="1:12" ht="33.950000000000003" customHeight="1" thickBot="1" x14ac:dyDescent="0.25">
      <c r="A48" s="82" t="s">
        <v>133</v>
      </c>
      <c r="B48" s="83" t="s">
        <v>134</v>
      </c>
      <c r="C48" s="84" t="s">
        <v>80</v>
      </c>
      <c r="D48" s="397" t="s">
        <v>135</v>
      </c>
      <c r="E48" s="85">
        <v>4.25</v>
      </c>
      <c r="F48" s="86">
        <v>30</v>
      </c>
      <c r="G48" s="87">
        <v>28200</v>
      </c>
      <c r="H48" s="88">
        <v>13439</v>
      </c>
      <c r="I48" s="89">
        <f>ROUND(12*1.3566*(1/E48*G48+1/F48*H48)+K48,0)</f>
        <v>116199</v>
      </c>
      <c r="J48" s="90">
        <f t="shared" si="0"/>
        <v>84999</v>
      </c>
      <c r="K48" s="91">
        <v>889</v>
      </c>
    </row>
    <row r="49" spans="1:12" ht="33.950000000000003" customHeight="1" thickBot="1" x14ac:dyDescent="0.25">
      <c r="A49" s="93" t="s">
        <v>136</v>
      </c>
      <c r="B49" s="94" t="s">
        <v>137</v>
      </c>
      <c r="C49" s="95" t="s">
        <v>80</v>
      </c>
      <c r="D49" s="398" t="s">
        <v>138</v>
      </c>
      <c r="E49" s="399">
        <v>12.3</v>
      </c>
      <c r="F49" s="400">
        <v>50</v>
      </c>
      <c r="G49" s="28">
        <v>27860</v>
      </c>
      <c r="H49" s="29">
        <v>13439</v>
      </c>
      <c r="I49" s="55">
        <f>ROUND(12*1.3566*(1/E49*G49+1/F49*H49)+K49,0)</f>
        <v>41399</v>
      </c>
      <c r="J49" s="56">
        <f t="shared" si="0"/>
        <v>30406</v>
      </c>
      <c r="K49" s="70">
        <v>150</v>
      </c>
    </row>
    <row r="50" spans="1:12" ht="13.5" customHeight="1" thickBot="1" x14ac:dyDescent="0.25">
      <c r="A50" s="376"/>
      <c r="B50" s="377"/>
      <c r="C50" s="378" t="s">
        <v>131</v>
      </c>
      <c r="D50" s="379" t="s">
        <v>139</v>
      </c>
      <c r="E50" s="151"/>
      <c r="F50" s="151"/>
      <c r="G50" s="392">
        <v>0</v>
      </c>
      <c r="H50" s="392">
        <v>0</v>
      </c>
      <c r="I50" s="393"/>
      <c r="J50" s="393"/>
      <c r="K50" s="156">
        <v>0</v>
      </c>
    </row>
    <row r="51" spans="1:12" ht="33.950000000000003" customHeight="1" x14ac:dyDescent="0.2">
      <c r="A51" s="384" t="s">
        <v>140</v>
      </c>
      <c r="B51" s="390" t="s">
        <v>26</v>
      </c>
      <c r="C51" s="391" t="s">
        <v>131</v>
      </c>
      <c r="D51" s="126" t="s">
        <v>141</v>
      </c>
      <c r="E51" s="386">
        <v>21.66</v>
      </c>
      <c r="F51" s="401">
        <v>150</v>
      </c>
      <c r="G51" s="49">
        <v>26247</v>
      </c>
      <c r="H51" s="130">
        <v>14889</v>
      </c>
      <c r="I51" s="131">
        <f>ROUND(12*1.3566*(1/E51*G51+1/F51*H51)+K51,0)</f>
        <v>21377</v>
      </c>
      <c r="J51" s="132">
        <f t="shared" si="0"/>
        <v>15732</v>
      </c>
      <c r="K51" s="133">
        <v>34</v>
      </c>
    </row>
    <row r="52" spans="1:12" ht="33.950000000000003" customHeight="1" x14ac:dyDescent="0.2">
      <c r="A52" s="25" t="s">
        <v>140</v>
      </c>
      <c r="B52" s="50" t="s">
        <v>28</v>
      </c>
      <c r="C52" s="51" t="s">
        <v>131</v>
      </c>
      <c r="D52" s="96" t="s">
        <v>142</v>
      </c>
      <c r="E52" s="27">
        <v>95.22</v>
      </c>
      <c r="F52" s="97">
        <v>435</v>
      </c>
      <c r="G52" s="59">
        <v>26247</v>
      </c>
      <c r="H52" s="60">
        <v>14889</v>
      </c>
      <c r="I52" s="55">
        <f>ROUND(12*1.3566*(1/E52*G52+1/F52*H52)+K52,0)</f>
        <v>5078</v>
      </c>
      <c r="J52" s="56">
        <f t="shared" si="0"/>
        <v>3718</v>
      </c>
      <c r="K52" s="63">
        <v>34</v>
      </c>
    </row>
    <row r="53" spans="1:12" ht="33.950000000000003" customHeight="1" x14ac:dyDescent="0.2">
      <c r="A53" s="25" t="s">
        <v>140</v>
      </c>
      <c r="B53" s="50" t="s">
        <v>33</v>
      </c>
      <c r="C53" s="51" t="s">
        <v>131</v>
      </c>
      <c r="D53" s="96" t="s">
        <v>143</v>
      </c>
      <c r="E53" s="27">
        <v>84</v>
      </c>
      <c r="F53" s="97">
        <v>430</v>
      </c>
      <c r="G53" s="59">
        <v>26247</v>
      </c>
      <c r="H53" s="60">
        <v>14889</v>
      </c>
      <c r="I53" s="55">
        <f>ROUND(12*1.3566*(1/E53*G53+1/F53*H53)+K53,0)</f>
        <v>5684</v>
      </c>
      <c r="J53" s="56">
        <f t="shared" si="0"/>
        <v>4165</v>
      </c>
      <c r="K53" s="63">
        <v>34</v>
      </c>
    </row>
    <row r="54" spans="1:12" ht="33.950000000000003" customHeight="1" x14ac:dyDescent="0.2">
      <c r="A54" s="25" t="s">
        <v>140</v>
      </c>
      <c r="B54" s="50" t="s">
        <v>37</v>
      </c>
      <c r="C54" s="51" t="s">
        <v>131</v>
      </c>
      <c r="D54" s="96" t="s">
        <v>144</v>
      </c>
      <c r="E54" s="27">
        <v>66</v>
      </c>
      <c r="F54" s="97">
        <v>435</v>
      </c>
      <c r="G54" s="59">
        <v>26247</v>
      </c>
      <c r="H54" s="60">
        <v>14889</v>
      </c>
      <c r="I54" s="55">
        <f>ROUND(12*1.3566*(1/E54*G54+1/F54*H54)+K54,0)</f>
        <v>7065</v>
      </c>
      <c r="J54" s="56">
        <f t="shared" si="0"/>
        <v>5183</v>
      </c>
      <c r="K54" s="63">
        <v>34</v>
      </c>
    </row>
    <row r="55" spans="1:12" ht="33.950000000000003" customHeight="1" thickBot="1" x14ac:dyDescent="0.25">
      <c r="A55" s="34" t="s">
        <v>140</v>
      </c>
      <c r="B55" s="52" t="s">
        <v>40</v>
      </c>
      <c r="C55" s="53" t="s">
        <v>131</v>
      </c>
      <c r="D55" s="119" t="s">
        <v>145</v>
      </c>
      <c r="E55" s="68">
        <v>48.53</v>
      </c>
      <c r="F55" s="402">
        <v>435</v>
      </c>
      <c r="G55" s="38">
        <v>26247</v>
      </c>
      <c r="H55" s="39">
        <v>14889</v>
      </c>
      <c r="I55" s="121">
        <f>ROUND(12*1.3566*(1/E55*G55+1/F55*H55)+K55,0)</f>
        <v>9396</v>
      </c>
      <c r="J55" s="122">
        <f t="shared" si="0"/>
        <v>6901</v>
      </c>
      <c r="K55" s="67">
        <v>34</v>
      </c>
    </row>
    <row r="56" spans="1:12" ht="33.950000000000003" customHeight="1" thickBot="1" x14ac:dyDescent="0.25">
      <c r="A56" s="82" t="s">
        <v>146</v>
      </c>
      <c r="B56" s="83" t="s">
        <v>37</v>
      </c>
      <c r="C56" s="84" t="s">
        <v>37</v>
      </c>
      <c r="D56" s="98" t="s">
        <v>147</v>
      </c>
      <c r="E56" s="99" t="s">
        <v>148</v>
      </c>
      <c r="F56" s="100"/>
      <c r="G56" s="87">
        <v>22678</v>
      </c>
      <c r="H56" s="88">
        <v>0</v>
      </c>
      <c r="I56" s="101" t="s">
        <v>149</v>
      </c>
      <c r="J56" s="102" t="s">
        <v>150</v>
      </c>
      <c r="K56" s="91">
        <v>90</v>
      </c>
      <c r="L56" s="4"/>
    </row>
    <row r="57" spans="1:12" ht="33.950000000000003" customHeight="1" thickBot="1" x14ac:dyDescent="0.25">
      <c r="A57" s="103" t="s">
        <v>151</v>
      </c>
      <c r="B57" s="104" t="s">
        <v>128</v>
      </c>
      <c r="C57" s="84" t="s">
        <v>128</v>
      </c>
      <c r="D57" s="98" t="s">
        <v>152</v>
      </c>
      <c r="E57" s="105">
        <v>86.8</v>
      </c>
      <c r="F57" s="100"/>
      <c r="G57" s="87">
        <v>22678</v>
      </c>
      <c r="H57" s="88">
        <v>0</v>
      </c>
      <c r="I57" s="87">
        <f>ROUND(12*1.3566*(1/E57*G57)+K57,0)</f>
        <v>4326</v>
      </c>
      <c r="J57" s="87">
        <f>ROUND(12*(1/E57*G57),0)</f>
        <v>3135</v>
      </c>
      <c r="K57" s="91">
        <v>73</v>
      </c>
      <c r="L57" s="4"/>
    </row>
    <row r="58" spans="1:12" ht="33.950000000000003" customHeight="1" thickBot="1" x14ac:dyDescent="0.25">
      <c r="A58" s="106" t="s">
        <v>153</v>
      </c>
      <c r="B58" s="107" t="s">
        <v>33</v>
      </c>
      <c r="C58" s="92" t="s">
        <v>33</v>
      </c>
      <c r="D58" s="108" t="s">
        <v>154</v>
      </c>
      <c r="E58" s="109">
        <v>187</v>
      </c>
      <c r="F58" s="109">
        <v>465</v>
      </c>
      <c r="G58" s="54">
        <v>25044</v>
      </c>
      <c r="H58" s="110">
        <v>14987</v>
      </c>
      <c r="I58" s="55">
        <f>ROUND(12*1.3566*(1/E58*G58+1/F58*H58)+K58,0)</f>
        <v>2757</v>
      </c>
      <c r="J58" s="56">
        <f t="shared" ref="J58" si="1">ROUND(12*(1/E58*G58+1/F58*H58),0)</f>
        <v>1994</v>
      </c>
      <c r="K58" s="110">
        <v>52</v>
      </c>
      <c r="L58" s="3">
        <f>439*1.05</f>
        <v>460.95000000000005</v>
      </c>
    </row>
    <row r="59" spans="1:12" ht="13.5" customHeight="1" thickBot="1" x14ac:dyDescent="0.25">
      <c r="A59" s="376" t="s">
        <v>155</v>
      </c>
      <c r="B59" s="377"/>
      <c r="C59" s="378" t="s">
        <v>55</v>
      </c>
      <c r="D59" s="379" t="s">
        <v>156</v>
      </c>
      <c r="E59" s="151"/>
      <c r="F59" s="151"/>
      <c r="G59" s="392">
        <v>0</v>
      </c>
      <c r="H59" s="392">
        <v>0</v>
      </c>
      <c r="I59" s="393"/>
      <c r="J59" s="393"/>
      <c r="K59" s="156">
        <v>0</v>
      </c>
    </row>
    <row r="60" spans="1:12" s="4" customFormat="1" ht="33.950000000000003" customHeight="1" x14ac:dyDescent="0.2">
      <c r="A60" s="123" t="s">
        <v>157</v>
      </c>
      <c r="B60" s="124" t="s">
        <v>26</v>
      </c>
      <c r="C60" s="125" t="s">
        <v>55</v>
      </c>
      <c r="D60" s="126" t="s">
        <v>158</v>
      </c>
      <c r="E60" s="127"/>
      <c r="F60" s="128">
        <v>22.57</v>
      </c>
      <c r="G60" s="49">
        <v>0</v>
      </c>
      <c r="H60" s="407">
        <v>13607</v>
      </c>
      <c r="I60" s="131">
        <f>ROUND(12*1.3566*(1/F60*H60)+K60,0)</f>
        <v>9904</v>
      </c>
      <c r="J60" s="132">
        <f>ROUND(12*(1/F60*H60),0)</f>
        <v>7235</v>
      </c>
      <c r="K60" s="133">
        <v>90</v>
      </c>
    </row>
    <row r="61" spans="1:12" s="4" customFormat="1" ht="33.950000000000003" customHeight="1" x14ac:dyDescent="0.2">
      <c r="A61" s="71" t="s">
        <v>157</v>
      </c>
      <c r="B61" s="111" t="s">
        <v>28</v>
      </c>
      <c r="C61" s="112" t="s">
        <v>55</v>
      </c>
      <c r="D61" s="96" t="s">
        <v>159</v>
      </c>
      <c r="E61" s="113"/>
      <c r="F61" s="113" t="s">
        <v>160</v>
      </c>
      <c r="G61" s="79">
        <v>0</v>
      </c>
      <c r="H61" s="60">
        <v>13607</v>
      </c>
      <c r="I61" s="114" t="s">
        <v>161</v>
      </c>
      <c r="J61" s="115" t="s">
        <v>161</v>
      </c>
      <c r="K61" s="63">
        <v>90</v>
      </c>
    </row>
    <row r="62" spans="1:12" s="4" customFormat="1" ht="33.950000000000003" customHeight="1" thickBot="1" x14ac:dyDescent="0.25">
      <c r="A62" s="116" t="s">
        <v>157</v>
      </c>
      <c r="B62" s="117" t="s">
        <v>33</v>
      </c>
      <c r="C62" s="118" t="s">
        <v>55</v>
      </c>
      <c r="D62" s="119" t="s">
        <v>162</v>
      </c>
      <c r="E62" s="120"/>
      <c r="F62" s="57">
        <v>41.75</v>
      </c>
      <c r="G62" s="38">
        <v>0</v>
      </c>
      <c r="H62" s="39">
        <v>13607</v>
      </c>
      <c r="I62" s="121">
        <f>ROUND(12*1.3566*(1/F62*H62)+K62,0)</f>
        <v>5396</v>
      </c>
      <c r="J62" s="122">
        <f t="shared" ref="J62:J67" si="2">ROUND(12*(1/F62*H62),0)</f>
        <v>3911</v>
      </c>
      <c r="K62" s="67">
        <v>90</v>
      </c>
    </row>
    <row r="63" spans="1:12" s="4" customFormat="1" ht="33.950000000000003" customHeight="1" x14ac:dyDescent="0.2">
      <c r="A63" s="123" t="s">
        <v>163</v>
      </c>
      <c r="B63" s="124" t="s">
        <v>37</v>
      </c>
      <c r="C63" s="125" t="s">
        <v>55</v>
      </c>
      <c r="D63" s="126" t="s">
        <v>164</v>
      </c>
      <c r="E63" s="127" t="s">
        <v>165</v>
      </c>
      <c r="F63" s="128">
        <v>34</v>
      </c>
      <c r="G63" s="129">
        <v>0</v>
      </c>
      <c r="H63" s="130">
        <v>13607</v>
      </c>
      <c r="I63" s="131">
        <f>ROUND(12*1.3566*(1/F63*H63)+K63,0)</f>
        <v>6605</v>
      </c>
      <c r="J63" s="132">
        <f t="shared" si="2"/>
        <v>4802</v>
      </c>
      <c r="K63" s="133">
        <v>90</v>
      </c>
      <c r="L63" s="4">
        <f>37.22*5%</f>
        <v>1.861</v>
      </c>
    </row>
    <row r="64" spans="1:12" s="4" customFormat="1" ht="33.950000000000003" customHeight="1" thickBot="1" x14ac:dyDescent="0.25">
      <c r="A64" s="116" t="s">
        <v>163</v>
      </c>
      <c r="B64" s="117" t="s">
        <v>40</v>
      </c>
      <c r="C64" s="118" t="s">
        <v>55</v>
      </c>
      <c r="D64" s="119" t="s">
        <v>166</v>
      </c>
      <c r="E64" s="120" t="s">
        <v>165</v>
      </c>
      <c r="F64" s="120" t="s">
        <v>167</v>
      </c>
      <c r="G64" s="134">
        <v>0</v>
      </c>
      <c r="H64" s="39">
        <v>13607</v>
      </c>
      <c r="I64" s="135" t="s">
        <v>168</v>
      </c>
      <c r="J64" s="136" t="s">
        <v>168</v>
      </c>
      <c r="K64" s="67">
        <v>90</v>
      </c>
    </row>
    <row r="65" spans="1:12" s="4" customFormat="1" ht="33.950000000000003" customHeight="1" x14ac:dyDescent="0.2">
      <c r="A65" s="123" t="s">
        <v>169</v>
      </c>
      <c r="B65" s="124" t="s">
        <v>43</v>
      </c>
      <c r="C65" s="125" t="s">
        <v>55</v>
      </c>
      <c r="D65" s="126" t="s">
        <v>170</v>
      </c>
      <c r="E65" s="127" t="s">
        <v>165</v>
      </c>
      <c r="F65" s="137">
        <v>16</v>
      </c>
      <c r="G65" s="132">
        <v>0</v>
      </c>
      <c r="H65" s="133">
        <v>13607</v>
      </c>
      <c r="I65" s="131">
        <f>ROUND(12*1.3566*(1/F65*H65)+K65,0)</f>
        <v>13934</v>
      </c>
      <c r="J65" s="132">
        <f t="shared" si="2"/>
        <v>10205</v>
      </c>
      <c r="K65" s="133">
        <v>90</v>
      </c>
    </row>
    <row r="66" spans="1:12" s="4" customFormat="1" ht="33.950000000000003" customHeight="1" thickBot="1" x14ac:dyDescent="0.25">
      <c r="A66" s="116" t="s">
        <v>169</v>
      </c>
      <c r="B66" s="117" t="s">
        <v>45</v>
      </c>
      <c r="C66" s="118" t="s">
        <v>55</v>
      </c>
      <c r="D66" s="119" t="s">
        <v>171</v>
      </c>
      <c r="E66" s="120" t="s">
        <v>165</v>
      </c>
      <c r="F66" s="120" t="s">
        <v>172</v>
      </c>
      <c r="G66" s="134">
        <v>0</v>
      </c>
      <c r="H66" s="39">
        <v>13607</v>
      </c>
      <c r="I66" s="135" t="s">
        <v>173</v>
      </c>
      <c r="J66" s="136" t="s">
        <v>173</v>
      </c>
      <c r="K66" s="67">
        <v>90</v>
      </c>
    </row>
    <row r="67" spans="1:12" s="4" customFormat="1" ht="33.950000000000003" customHeight="1" x14ac:dyDescent="0.2">
      <c r="A67" s="69" t="s">
        <v>174</v>
      </c>
      <c r="B67" s="138" t="s">
        <v>47</v>
      </c>
      <c r="C67" s="139" t="s">
        <v>55</v>
      </c>
      <c r="D67" s="140" t="s">
        <v>175</v>
      </c>
      <c r="E67" s="141" t="s">
        <v>165</v>
      </c>
      <c r="F67" s="142">
        <v>60</v>
      </c>
      <c r="G67" s="28">
        <v>0</v>
      </c>
      <c r="H67" s="29">
        <v>13607</v>
      </c>
      <c r="I67" s="55">
        <f>ROUND(12*1.3566*(1/F67*H67)+K67,0)</f>
        <v>3782</v>
      </c>
      <c r="J67" s="56">
        <f t="shared" si="2"/>
        <v>2721</v>
      </c>
      <c r="K67" s="70">
        <v>90</v>
      </c>
    </row>
    <row r="68" spans="1:12" s="4" customFormat="1" ht="33.950000000000003" customHeight="1" thickBot="1" x14ac:dyDescent="0.25">
      <c r="A68" s="116" t="s">
        <v>174</v>
      </c>
      <c r="B68" s="117" t="s">
        <v>52</v>
      </c>
      <c r="C68" s="118" t="s">
        <v>55</v>
      </c>
      <c r="D68" s="119" t="s">
        <v>176</v>
      </c>
      <c r="E68" s="143" t="s">
        <v>165</v>
      </c>
      <c r="F68" s="144" t="s">
        <v>177</v>
      </c>
      <c r="G68" s="134">
        <v>0</v>
      </c>
      <c r="H68" s="39">
        <v>13607</v>
      </c>
      <c r="I68" s="145" t="s">
        <v>178</v>
      </c>
      <c r="J68" s="146" t="s">
        <v>178</v>
      </c>
      <c r="K68" s="67">
        <v>90</v>
      </c>
    </row>
    <row r="69" spans="1:12" s="4" customFormat="1" ht="15.75" customHeight="1" thickBot="1" x14ac:dyDescent="0.25">
      <c r="A69" s="147"/>
      <c r="B69" s="148"/>
      <c r="C69" s="149" t="s">
        <v>28</v>
      </c>
      <c r="D69" s="150" t="s">
        <v>179</v>
      </c>
      <c r="E69" s="151"/>
      <c r="F69" s="151"/>
      <c r="G69" s="152">
        <v>0</v>
      </c>
      <c r="H69" s="153">
        <v>0</v>
      </c>
      <c r="I69" s="154"/>
      <c r="J69" s="155"/>
      <c r="K69" s="156">
        <v>0</v>
      </c>
    </row>
    <row r="70" spans="1:12" s="4" customFormat="1" ht="33.950000000000003" customHeight="1" x14ac:dyDescent="0.2">
      <c r="A70" s="123" t="s">
        <v>180</v>
      </c>
      <c r="B70" s="124" t="s">
        <v>26</v>
      </c>
      <c r="C70" s="125" t="s">
        <v>28</v>
      </c>
      <c r="D70" s="126" t="s">
        <v>181</v>
      </c>
      <c r="E70" s="137">
        <v>12</v>
      </c>
      <c r="F70" s="157">
        <v>30</v>
      </c>
      <c r="G70" s="49">
        <v>24847</v>
      </c>
      <c r="H70" s="130">
        <v>14889</v>
      </c>
      <c r="I70" s="131">
        <f>ROUND(12*1.3566*(1/E70*G70+1/F70*H70)+K70,0)</f>
        <v>42006</v>
      </c>
      <c r="J70" s="132">
        <f t="shared" ref="J70:J72" si="3">ROUND(12*(1/E70*G70+1/F70*H70),0)</f>
        <v>30803</v>
      </c>
      <c r="K70" s="133">
        <v>219</v>
      </c>
      <c r="L70" s="4">
        <f>31.28*1.05</f>
        <v>32.844000000000001</v>
      </c>
    </row>
    <row r="71" spans="1:12" s="4" customFormat="1" ht="33.950000000000003" customHeight="1" x14ac:dyDescent="0.2">
      <c r="A71" s="71" t="s">
        <v>180</v>
      </c>
      <c r="B71" s="111" t="s">
        <v>28</v>
      </c>
      <c r="C71" s="112" t="s">
        <v>28</v>
      </c>
      <c r="D71" s="96" t="s">
        <v>182</v>
      </c>
      <c r="E71" s="141" t="s">
        <v>183</v>
      </c>
      <c r="F71" s="158">
        <v>30</v>
      </c>
      <c r="G71" s="59">
        <v>24847</v>
      </c>
      <c r="H71" s="60">
        <v>14889</v>
      </c>
      <c r="I71" s="61" t="s">
        <v>184</v>
      </c>
      <c r="J71" s="62" t="s">
        <v>184</v>
      </c>
      <c r="K71" s="63">
        <v>219</v>
      </c>
    </row>
    <row r="72" spans="1:12" s="4" customFormat="1" ht="33.950000000000003" customHeight="1" thickBot="1" x14ac:dyDescent="0.25">
      <c r="A72" s="116" t="s">
        <v>180</v>
      </c>
      <c r="B72" s="117" t="s">
        <v>33</v>
      </c>
      <c r="C72" s="118" t="s">
        <v>28</v>
      </c>
      <c r="D72" s="119" t="s">
        <v>185</v>
      </c>
      <c r="E72" s="159">
        <v>24</v>
      </c>
      <c r="F72" s="160">
        <v>30</v>
      </c>
      <c r="G72" s="38">
        <v>24847</v>
      </c>
      <c r="H72" s="39">
        <v>14889</v>
      </c>
      <c r="I72" s="121">
        <f>ROUND(12*1.3566*(1/E72*G72+1/F72*H72)+K72,0)</f>
        <v>25152</v>
      </c>
      <c r="J72" s="122">
        <f t="shared" si="3"/>
        <v>18379</v>
      </c>
      <c r="K72" s="67">
        <v>219</v>
      </c>
    </row>
    <row r="73" spans="1:12" s="4" customFormat="1" ht="33.950000000000003" customHeight="1" thickBot="1" x14ac:dyDescent="0.25">
      <c r="A73" s="69" t="s">
        <v>186</v>
      </c>
      <c r="B73" s="138" t="s">
        <v>37</v>
      </c>
      <c r="C73" s="139" t="s">
        <v>28</v>
      </c>
      <c r="D73" s="140" t="s">
        <v>187</v>
      </c>
      <c r="E73" s="141" t="s">
        <v>188</v>
      </c>
      <c r="F73" s="161">
        <v>32</v>
      </c>
      <c r="G73" s="28">
        <v>24847</v>
      </c>
      <c r="H73" s="29">
        <v>14889</v>
      </c>
      <c r="I73" s="162" t="s">
        <v>189</v>
      </c>
      <c r="J73" s="163" t="s">
        <v>189</v>
      </c>
      <c r="K73" s="70">
        <v>127</v>
      </c>
    </row>
    <row r="74" spans="1:12" s="4" customFormat="1" ht="15.75" customHeight="1" thickBot="1" x14ac:dyDescent="0.25">
      <c r="A74" s="147"/>
      <c r="B74" s="148"/>
      <c r="C74" s="149" t="s">
        <v>52</v>
      </c>
      <c r="D74" s="150" t="s">
        <v>190</v>
      </c>
      <c r="E74" s="151"/>
      <c r="F74" s="151"/>
      <c r="G74" s="152">
        <v>0</v>
      </c>
      <c r="H74" s="153">
        <v>0</v>
      </c>
      <c r="I74" s="154"/>
      <c r="J74" s="155"/>
      <c r="K74" s="156">
        <v>0</v>
      </c>
    </row>
    <row r="75" spans="1:12" s="4" customFormat="1" ht="33.950000000000003" customHeight="1" x14ac:dyDescent="0.2">
      <c r="A75" s="123" t="s">
        <v>191</v>
      </c>
      <c r="B75" s="124" t="s">
        <v>40</v>
      </c>
      <c r="C75" s="125" t="s">
        <v>52</v>
      </c>
      <c r="D75" s="126" t="s">
        <v>192</v>
      </c>
      <c r="E75" s="137">
        <v>5</v>
      </c>
      <c r="F75" s="137">
        <v>4.5</v>
      </c>
      <c r="G75" s="132">
        <v>24847</v>
      </c>
      <c r="H75" s="133">
        <v>14889</v>
      </c>
      <c r="I75" s="131">
        <f>ROUND(12*1.3566*(1/E75*G75+1/F75*H75)+K75,0)</f>
        <v>135178</v>
      </c>
      <c r="J75" s="132">
        <f t="shared" ref="J75:J78" si="4">ROUND(12*(1/E75*G75+1/F75*H75),0)</f>
        <v>99337</v>
      </c>
      <c r="K75" s="133">
        <v>418</v>
      </c>
    </row>
    <row r="76" spans="1:12" s="4" customFormat="1" ht="33.950000000000003" customHeight="1" thickBot="1" x14ac:dyDescent="0.25">
      <c r="A76" s="116" t="s">
        <v>193</v>
      </c>
      <c r="B76" s="117" t="s">
        <v>43</v>
      </c>
      <c r="C76" s="118" t="s">
        <v>52</v>
      </c>
      <c r="D76" s="119" t="s">
        <v>194</v>
      </c>
      <c r="E76" s="159">
        <v>9.2799999999999994</v>
      </c>
      <c r="F76" s="159">
        <v>13.76</v>
      </c>
      <c r="G76" s="73">
        <v>24847</v>
      </c>
      <c r="H76" s="67">
        <v>14889</v>
      </c>
      <c r="I76" s="121">
        <f>ROUND(12*1.3566*(1/E76*G76+1/F76*H76)+K76,0)</f>
        <v>61620</v>
      </c>
      <c r="J76" s="122">
        <f t="shared" si="4"/>
        <v>45114</v>
      </c>
      <c r="K76" s="67">
        <v>418</v>
      </c>
    </row>
    <row r="77" spans="1:12" ht="33.950000000000003" customHeight="1" thickBot="1" x14ac:dyDescent="0.25">
      <c r="A77" s="103" t="s">
        <v>195</v>
      </c>
      <c r="B77" s="104" t="s">
        <v>40</v>
      </c>
      <c r="C77" s="84" t="s">
        <v>40</v>
      </c>
      <c r="D77" s="98" t="s">
        <v>196</v>
      </c>
      <c r="E77" s="164">
        <v>1.86</v>
      </c>
      <c r="F77" s="164">
        <v>4.78</v>
      </c>
      <c r="G77" s="90">
        <v>26129</v>
      </c>
      <c r="H77" s="91">
        <v>16170</v>
      </c>
      <c r="I77" s="131">
        <f>ROUND(12*1.3566*(1/E77*G77+1/F77*H77)+K77,0)</f>
        <v>284956</v>
      </c>
      <c r="J77" s="132">
        <f t="shared" si="4"/>
        <v>209168</v>
      </c>
      <c r="K77" s="91">
        <v>1198</v>
      </c>
    </row>
    <row r="78" spans="1:12" ht="33.950000000000003" customHeight="1" thickBot="1" x14ac:dyDescent="0.25">
      <c r="A78" s="103" t="s">
        <v>197</v>
      </c>
      <c r="B78" s="104" t="s">
        <v>72</v>
      </c>
      <c r="C78" s="84" t="s">
        <v>72</v>
      </c>
      <c r="D78" s="98" t="s">
        <v>198</v>
      </c>
      <c r="E78" s="165">
        <v>245</v>
      </c>
      <c r="F78" s="165">
        <v>930</v>
      </c>
      <c r="G78" s="90">
        <v>27608</v>
      </c>
      <c r="H78" s="91">
        <v>16368</v>
      </c>
      <c r="I78" s="131">
        <f>ROUND(12*1.3566*(1/E78*G78+1/F78*H78)+K78,0)</f>
        <v>2194</v>
      </c>
      <c r="J78" s="132">
        <f t="shared" si="4"/>
        <v>1563</v>
      </c>
      <c r="K78" s="91">
        <v>73</v>
      </c>
    </row>
    <row r="79" spans="1:12" ht="33.950000000000003" customHeight="1" thickBot="1" x14ac:dyDescent="0.25">
      <c r="A79" s="103" t="s">
        <v>197</v>
      </c>
      <c r="B79" s="104" t="s">
        <v>75</v>
      </c>
      <c r="C79" s="84" t="s">
        <v>75</v>
      </c>
      <c r="D79" s="98" t="s">
        <v>199</v>
      </c>
      <c r="E79" s="165">
        <v>95</v>
      </c>
      <c r="F79" s="164"/>
      <c r="G79" s="90">
        <v>28594</v>
      </c>
      <c r="H79" s="91">
        <v>0</v>
      </c>
      <c r="I79" s="89">
        <f>ROUND(12*1.3566*(1/E79*G79)+K79,0)</f>
        <v>4973</v>
      </c>
      <c r="J79" s="90">
        <f>ROUND(12*(1/E79*G79),0)</f>
        <v>3612</v>
      </c>
      <c r="K79" s="91">
        <v>73</v>
      </c>
    </row>
    <row r="80" spans="1:12" s="167" customFormat="1" ht="21" customHeight="1" x14ac:dyDescent="0.25">
      <c r="A80" s="166"/>
      <c r="D80" s="168"/>
      <c r="E80" s="168"/>
      <c r="F80" s="168"/>
      <c r="G80" s="169"/>
      <c r="H80" s="170"/>
      <c r="I80" s="170"/>
      <c r="J80" s="170"/>
      <c r="K80" s="171"/>
    </row>
  </sheetData>
  <autoFilter ref="A4:L79"/>
  <mergeCells count="1">
    <mergeCell ref="J2:K2"/>
  </mergeCells>
  <pageMargins left="0.39370078740157483" right="0.39370078740157483" top="0.59055118110236227" bottom="0.39370078740157483" header="0.19685039370078741" footer="0.11811023622047245"/>
  <pageSetup paperSize="9" scale="88" fitToHeight="9" orientation="landscape" r:id="rId1"/>
  <headerFooter alignWithMargins="0">
    <oddHeader>&amp;L&amp;12Krajský úřad Plzeňského kraje&amp;R22. 2. 2016</oddHeader>
    <oddFooter>Stránka &amp;P z &amp;N</oddFooter>
  </headerFooter>
  <rowBreaks count="4" manualBreakCount="4">
    <brk id="17" max="8" man="1"/>
    <brk id="30" max="8" man="1"/>
    <brk id="45" max="8" man="1"/>
    <brk id="62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71"/>
  <sheetViews>
    <sheetView workbookViewId="0">
      <pane ySplit="12" topLeftCell="A610" activePane="bottomLeft" state="frozenSplit"/>
      <selection activeCell="J36" sqref="J36"/>
      <selection pane="bottomLeft" activeCell="A615" sqref="A615:XFD615"/>
    </sheetView>
  </sheetViews>
  <sheetFormatPr defaultRowHeight="12.75" x14ac:dyDescent="0.2"/>
  <cols>
    <col min="1" max="1" width="10" style="412" customWidth="1"/>
    <col min="2" max="2" width="9.5703125" style="412" customWidth="1"/>
    <col min="3" max="3" width="10.85546875" style="412" customWidth="1"/>
    <col min="4" max="4" width="13.42578125" style="412" customWidth="1"/>
    <col min="5" max="5" width="13.5703125" style="412" customWidth="1"/>
    <col min="6" max="6" width="12.85546875" style="412" customWidth="1"/>
    <col min="7" max="7" width="13.140625" style="412" customWidth="1"/>
    <col min="8" max="8" width="10.7109375" style="412" customWidth="1"/>
    <col min="9" max="9" width="16.140625" style="412" customWidth="1"/>
    <col min="10" max="16384" width="9.140625" style="412"/>
  </cols>
  <sheetData>
    <row r="1" spans="1:9" x14ac:dyDescent="0.2">
      <c r="H1" s="412" t="s">
        <v>734</v>
      </c>
    </row>
    <row r="2" spans="1:9" ht="4.5" customHeight="1" x14ac:dyDescent="0.2"/>
    <row r="3" spans="1:9" ht="20.25" x14ac:dyDescent="0.3">
      <c r="A3" s="413" t="s">
        <v>702</v>
      </c>
      <c r="C3" s="414"/>
      <c r="D3" s="414"/>
      <c r="E3" s="414"/>
      <c r="F3" s="415"/>
      <c r="G3" s="415"/>
      <c r="H3" s="416"/>
      <c r="I3" s="416"/>
    </row>
    <row r="4" spans="1:9" ht="15" x14ac:dyDescent="0.25">
      <c r="A4" s="476" t="s">
        <v>735</v>
      </c>
      <c r="B4" s="418"/>
      <c r="C4" s="418"/>
      <c r="D4" s="418"/>
      <c r="E4" s="418"/>
      <c r="F4" s="418"/>
      <c r="G4" s="418"/>
      <c r="I4" s="416"/>
    </row>
    <row r="5" spans="1:9" ht="5.25" customHeight="1" x14ac:dyDescent="0.25">
      <c r="A5" s="476"/>
      <c r="B5" s="418"/>
      <c r="C5" s="418"/>
      <c r="D5" s="418"/>
      <c r="E5" s="418"/>
      <c r="F5" s="418"/>
      <c r="G5" s="418"/>
      <c r="I5" s="416"/>
    </row>
    <row r="6" spans="1:9" ht="15.75" x14ac:dyDescent="0.25">
      <c r="A6" s="419"/>
      <c r="B6" s="420"/>
      <c r="C6" s="421" t="s">
        <v>10</v>
      </c>
      <c r="E6" s="422" t="s">
        <v>11</v>
      </c>
      <c r="I6" s="416"/>
    </row>
    <row r="7" spans="1:9" ht="15.75" x14ac:dyDescent="0.25">
      <c r="A7" s="423" t="s">
        <v>736</v>
      </c>
      <c r="B7" s="420"/>
      <c r="C7" s="424"/>
      <c r="D7" s="425"/>
      <c r="E7" s="424">
        <v>42.2</v>
      </c>
      <c r="I7" s="416"/>
    </row>
    <row r="8" spans="1:9" ht="15.75" x14ac:dyDescent="0.25">
      <c r="A8" s="423" t="s">
        <v>737</v>
      </c>
      <c r="B8" s="420"/>
      <c r="C8" s="424"/>
      <c r="D8" s="425"/>
      <c r="E8" s="580" t="s">
        <v>738</v>
      </c>
      <c r="I8" s="416"/>
    </row>
    <row r="9" spans="1:9" ht="15.75" x14ac:dyDescent="0.25">
      <c r="A9" s="423" t="s">
        <v>739</v>
      </c>
      <c r="B9" s="420"/>
      <c r="C9" s="424"/>
      <c r="D9" s="425"/>
      <c r="E9" s="424">
        <v>72</v>
      </c>
      <c r="I9" s="416"/>
    </row>
    <row r="10" spans="1:9" ht="6" customHeight="1" thickBot="1" x14ac:dyDescent="0.25">
      <c r="A10" s="609"/>
      <c r="B10" s="609"/>
      <c r="C10" s="434"/>
      <c r="D10" s="435"/>
      <c r="E10" s="436"/>
      <c r="F10" s="436"/>
      <c r="G10" s="436"/>
      <c r="I10" s="416"/>
    </row>
    <row r="11" spans="1:9" ht="15.75" x14ac:dyDescent="0.2">
      <c r="A11" s="437"/>
      <c r="B11" s="438" t="s">
        <v>2</v>
      </c>
      <c r="C11" s="439"/>
      <c r="D11" s="438" t="s">
        <v>3</v>
      </c>
      <c r="E11" s="439"/>
      <c r="F11" s="440" t="s">
        <v>4</v>
      </c>
      <c r="G11" s="581"/>
      <c r="H11" s="439"/>
    </row>
    <row r="12" spans="1:9" ht="45.75" thickBot="1" x14ac:dyDescent="0.25">
      <c r="A12" s="441" t="s">
        <v>689</v>
      </c>
      <c r="B12" s="442" t="s">
        <v>10</v>
      </c>
      <c r="C12" s="443" t="s">
        <v>11</v>
      </c>
      <c r="D12" s="444" t="s">
        <v>12</v>
      </c>
      <c r="E12" s="445" t="s">
        <v>690</v>
      </c>
      <c r="F12" s="467" t="s">
        <v>4</v>
      </c>
      <c r="G12" s="490" t="s">
        <v>15</v>
      </c>
      <c r="H12" s="468" t="s">
        <v>16</v>
      </c>
    </row>
    <row r="13" spans="1:9" x14ac:dyDescent="0.2">
      <c r="A13" s="447" t="s">
        <v>740</v>
      </c>
      <c r="B13" s="454"/>
      <c r="C13" s="449">
        <v>42.2</v>
      </c>
      <c r="D13" s="587"/>
      <c r="E13" s="471">
        <v>13439</v>
      </c>
      <c r="F13" s="450">
        <f>ROUND(12*1.3566*(1/C13*E13)+H13,0)</f>
        <v>5184</v>
      </c>
      <c r="G13" s="491">
        <f t="shared" ref="G13:G76" si="0">ROUND(12*(1/C13*E13),0)</f>
        <v>3822</v>
      </c>
      <c r="H13" s="583"/>
    </row>
    <row r="14" spans="1:9" x14ac:dyDescent="0.2">
      <c r="A14" s="447">
        <v>153</v>
      </c>
      <c r="B14" s="454"/>
      <c r="C14" s="449">
        <f>ROUND((-0.0000491*POWER(A14,2)+0.0818939*A14+34)*0.928,2)</f>
        <v>42.11</v>
      </c>
      <c r="D14" s="582"/>
      <c r="E14" s="472">
        <v>13439</v>
      </c>
      <c r="F14" s="456">
        <f t="shared" ref="F14:F77" si="1">ROUND(12*1.3566*(1/C14*E14)+H14,0)</f>
        <v>5195</v>
      </c>
      <c r="G14" s="469">
        <f t="shared" si="0"/>
        <v>3830</v>
      </c>
      <c r="H14" s="584"/>
    </row>
    <row r="15" spans="1:9" x14ac:dyDescent="0.2">
      <c r="A15" s="447">
        <v>154</v>
      </c>
      <c r="B15" s="454"/>
      <c r="C15" s="449">
        <f t="shared" ref="C15:C78" si="2">ROUND((-0.0000491*POWER(A15,2)+0.0818939*A15+34)*0.928,2)</f>
        <v>42.18</v>
      </c>
      <c r="D15" s="582"/>
      <c r="E15" s="472">
        <v>13439</v>
      </c>
      <c r="F15" s="456">
        <f t="shared" si="1"/>
        <v>5187</v>
      </c>
      <c r="G15" s="469">
        <f t="shared" si="0"/>
        <v>3823</v>
      </c>
      <c r="H15" s="584"/>
    </row>
    <row r="16" spans="1:9" x14ac:dyDescent="0.2">
      <c r="A16" s="447">
        <v>155</v>
      </c>
      <c r="B16" s="454"/>
      <c r="C16" s="449">
        <f t="shared" si="2"/>
        <v>42.24</v>
      </c>
      <c r="D16" s="582"/>
      <c r="E16" s="472">
        <v>13439</v>
      </c>
      <c r="F16" s="456">
        <f t="shared" si="1"/>
        <v>5179</v>
      </c>
      <c r="G16" s="469">
        <f t="shared" si="0"/>
        <v>3818</v>
      </c>
      <c r="H16" s="584"/>
    </row>
    <row r="17" spans="1:8" x14ac:dyDescent="0.2">
      <c r="A17" s="447">
        <v>156</v>
      </c>
      <c r="B17" s="454"/>
      <c r="C17" s="449">
        <f t="shared" si="2"/>
        <v>42.3</v>
      </c>
      <c r="D17" s="582"/>
      <c r="E17" s="472">
        <v>13439</v>
      </c>
      <c r="F17" s="456">
        <f t="shared" si="1"/>
        <v>5172</v>
      </c>
      <c r="G17" s="469">
        <f t="shared" si="0"/>
        <v>3812</v>
      </c>
      <c r="H17" s="584"/>
    </row>
    <row r="18" spans="1:8" x14ac:dyDescent="0.2">
      <c r="A18" s="447">
        <v>157</v>
      </c>
      <c r="B18" s="454"/>
      <c r="C18" s="449">
        <f t="shared" si="2"/>
        <v>42.36</v>
      </c>
      <c r="D18" s="582"/>
      <c r="E18" s="472">
        <v>13439</v>
      </c>
      <c r="F18" s="456">
        <f t="shared" si="1"/>
        <v>5165</v>
      </c>
      <c r="G18" s="469">
        <f t="shared" si="0"/>
        <v>3807</v>
      </c>
      <c r="H18" s="584"/>
    </row>
    <row r="19" spans="1:8" x14ac:dyDescent="0.2">
      <c r="A19" s="447">
        <v>158</v>
      </c>
      <c r="B19" s="454"/>
      <c r="C19" s="449">
        <f t="shared" si="2"/>
        <v>42.42</v>
      </c>
      <c r="D19" s="582"/>
      <c r="E19" s="472">
        <v>13439</v>
      </c>
      <c r="F19" s="456">
        <f t="shared" si="1"/>
        <v>5157</v>
      </c>
      <c r="G19" s="469">
        <f t="shared" si="0"/>
        <v>3802</v>
      </c>
      <c r="H19" s="584"/>
    </row>
    <row r="20" spans="1:8" x14ac:dyDescent="0.2">
      <c r="A20" s="447">
        <v>159</v>
      </c>
      <c r="B20" s="454"/>
      <c r="C20" s="449">
        <f t="shared" si="2"/>
        <v>42.48</v>
      </c>
      <c r="D20" s="582"/>
      <c r="E20" s="472">
        <v>13439</v>
      </c>
      <c r="F20" s="456">
        <f t="shared" si="1"/>
        <v>5150</v>
      </c>
      <c r="G20" s="469">
        <f t="shared" si="0"/>
        <v>3796</v>
      </c>
      <c r="H20" s="584"/>
    </row>
    <row r="21" spans="1:8" x14ac:dyDescent="0.2">
      <c r="A21" s="447">
        <v>160</v>
      </c>
      <c r="B21" s="454"/>
      <c r="C21" s="449">
        <f t="shared" si="2"/>
        <v>42.55</v>
      </c>
      <c r="D21" s="582"/>
      <c r="E21" s="472">
        <v>13439</v>
      </c>
      <c r="F21" s="456">
        <f t="shared" si="1"/>
        <v>5142</v>
      </c>
      <c r="G21" s="469">
        <f t="shared" si="0"/>
        <v>3790</v>
      </c>
      <c r="H21" s="584"/>
    </row>
    <row r="22" spans="1:8" x14ac:dyDescent="0.2">
      <c r="A22" s="447">
        <v>161</v>
      </c>
      <c r="B22" s="454"/>
      <c r="C22" s="449">
        <f t="shared" si="2"/>
        <v>42.61</v>
      </c>
      <c r="D22" s="582"/>
      <c r="E22" s="472">
        <v>13439</v>
      </c>
      <c r="F22" s="456">
        <f t="shared" si="1"/>
        <v>5134</v>
      </c>
      <c r="G22" s="469">
        <f t="shared" si="0"/>
        <v>3785</v>
      </c>
      <c r="H22" s="584"/>
    </row>
    <row r="23" spans="1:8" x14ac:dyDescent="0.2">
      <c r="A23" s="447">
        <v>162</v>
      </c>
      <c r="B23" s="454"/>
      <c r="C23" s="449">
        <f t="shared" si="2"/>
        <v>42.67</v>
      </c>
      <c r="D23" s="582"/>
      <c r="E23" s="472">
        <v>13439</v>
      </c>
      <c r="F23" s="456">
        <f t="shared" si="1"/>
        <v>5127</v>
      </c>
      <c r="G23" s="469">
        <f t="shared" si="0"/>
        <v>3779</v>
      </c>
      <c r="H23" s="584"/>
    </row>
    <row r="24" spans="1:8" x14ac:dyDescent="0.2">
      <c r="A24" s="447">
        <v>163</v>
      </c>
      <c r="B24" s="454"/>
      <c r="C24" s="449">
        <f t="shared" si="2"/>
        <v>42.73</v>
      </c>
      <c r="D24" s="582"/>
      <c r="E24" s="472">
        <v>13439</v>
      </c>
      <c r="F24" s="456">
        <f t="shared" si="1"/>
        <v>5120</v>
      </c>
      <c r="G24" s="469">
        <f t="shared" si="0"/>
        <v>3774</v>
      </c>
      <c r="H24" s="584"/>
    </row>
    <row r="25" spans="1:8" x14ac:dyDescent="0.2">
      <c r="A25" s="447">
        <v>164</v>
      </c>
      <c r="B25" s="454"/>
      <c r="C25" s="449">
        <f t="shared" si="2"/>
        <v>42.79</v>
      </c>
      <c r="D25" s="582"/>
      <c r="E25" s="472">
        <v>13439</v>
      </c>
      <c r="F25" s="456">
        <f t="shared" si="1"/>
        <v>5113</v>
      </c>
      <c r="G25" s="469">
        <f t="shared" si="0"/>
        <v>3769</v>
      </c>
      <c r="H25" s="584"/>
    </row>
    <row r="26" spans="1:8" x14ac:dyDescent="0.2">
      <c r="A26" s="447">
        <v>165</v>
      </c>
      <c r="B26" s="454"/>
      <c r="C26" s="449">
        <f t="shared" si="2"/>
        <v>42.85</v>
      </c>
      <c r="D26" s="582"/>
      <c r="E26" s="472">
        <v>13439</v>
      </c>
      <c r="F26" s="456">
        <f t="shared" si="1"/>
        <v>5106</v>
      </c>
      <c r="G26" s="469">
        <f t="shared" si="0"/>
        <v>3764</v>
      </c>
      <c r="H26" s="584"/>
    </row>
    <row r="27" spans="1:8" x14ac:dyDescent="0.2">
      <c r="A27" s="447">
        <v>166</v>
      </c>
      <c r="B27" s="454"/>
      <c r="C27" s="449">
        <f t="shared" si="2"/>
        <v>42.91</v>
      </c>
      <c r="D27" s="582"/>
      <c r="E27" s="472">
        <v>13439</v>
      </c>
      <c r="F27" s="456">
        <f t="shared" si="1"/>
        <v>5098</v>
      </c>
      <c r="G27" s="469">
        <f t="shared" si="0"/>
        <v>3758</v>
      </c>
      <c r="H27" s="584"/>
    </row>
    <row r="28" spans="1:8" x14ac:dyDescent="0.2">
      <c r="A28" s="447">
        <v>167</v>
      </c>
      <c r="B28" s="454"/>
      <c r="C28" s="449">
        <f t="shared" si="2"/>
        <v>42.97</v>
      </c>
      <c r="D28" s="582"/>
      <c r="E28" s="472">
        <v>13439</v>
      </c>
      <c r="F28" s="456">
        <f t="shared" si="1"/>
        <v>5091</v>
      </c>
      <c r="G28" s="469">
        <f t="shared" si="0"/>
        <v>3753</v>
      </c>
      <c r="H28" s="584"/>
    </row>
    <row r="29" spans="1:8" x14ac:dyDescent="0.2">
      <c r="A29" s="447">
        <v>168</v>
      </c>
      <c r="B29" s="454"/>
      <c r="C29" s="449">
        <f t="shared" si="2"/>
        <v>43.03</v>
      </c>
      <c r="D29" s="582"/>
      <c r="E29" s="472">
        <v>13439</v>
      </c>
      <c r="F29" s="456">
        <f t="shared" si="1"/>
        <v>5084</v>
      </c>
      <c r="G29" s="469">
        <f t="shared" si="0"/>
        <v>3748</v>
      </c>
      <c r="H29" s="584"/>
    </row>
    <row r="30" spans="1:8" x14ac:dyDescent="0.2">
      <c r="A30" s="447">
        <v>169</v>
      </c>
      <c r="B30" s="454"/>
      <c r="C30" s="449">
        <f t="shared" si="2"/>
        <v>43.09</v>
      </c>
      <c r="D30" s="582"/>
      <c r="E30" s="472">
        <v>13439</v>
      </c>
      <c r="F30" s="456">
        <f t="shared" si="1"/>
        <v>5077</v>
      </c>
      <c r="G30" s="469">
        <f t="shared" si="0"/>
        <v>3743</v>
      </c>
      <c r="H30" s="584"/>
    </row>
    <row r="31" spans="1:8" x14ac:dyDescent="0.2">
      <c r="A31" s="447">
        <v>170</v>
      </c>
      <c r="B31" s="454"/>
      <c r="C31" s="449">
        <f t="shared" si="2"/>
        <v>43.15</v>
      </c>
      <c r="D31" s="582"/>
      <c r="E31" s="472">
        <v>13439</v>
      </c>
      <c r="F31" s="456">
        <f t="shared" si="1"/>
        <v>5070</v>
      </c>
      <c r="G31" s="469">
        <f t="shared" si="0"/>
        <v>3737</v>
      </c>
      <c r="H31" s="584"/>
    </row>
    <row r="32" spans="1:8" x14ac:dyDescent="0.2">
      <c r="A32" s="447">
        <v>171</v>
      </c>
      <c r="B32" s="454"/>
      <c r="C32" s="449">
        <f t="shared" si="2"/>
        <v>43.22</v>
      </c>
      <c r="D32" s="582"/>
      <c r="E32" s="472">
        <v>13439</v>
      </c>
      <c r="F32" s="456">
        <f t="shared" si="1"/>
        <v>5062</v>
      </c>
      <c r="G32" s="469">
        <f t="shared" si="0"/>
        <v>3731</v>
      </c>
      <c r="H32" s="584"/>
    </row>
    <row r="33" spans="1:8" x14ac:dyDescent="0.2">
      <c r="A33" s="447">
        <v>172</v>
      </c>
      <c r="B33" s="454"/>
      <c r="C33" s="449">
        <f t="shared" si="2"/>
        <v>43.28</v>
      </c>
      <c r="D33" s="582"/>
      <c r="E33" s="472">
        <v>13439</v>
      </c>
      <c r="F33" s="456">
        <f t="shared" si="1"/>
        <v>5055</v>
      </c>
      <c r="G33" s="469">
        <f t="shared" si="0"/>
        <v>3726</v>
      </c>
      <c r="H33" s="584"/>
    </row>
    <row r="34" spans="1:8" x14ac:dyDescent="0.2">
      <c r="A34" s="447">
        <v>173</v>
      </c>
      <c r="B34" s="454"/>
      <c r="C34" s="449">
        <f t="shared" si="2"/>
        <v>43.34</v>
      </c>
      <c r="D34" s="582"/>
      <c r="E34" s="472">
        <v>13439</v>
      </c>
      <c r="F34" s="456">
        <f t="shared" si="1"/>
        <v>5048</v>
      </c>
      <c r="G34" s="469">
        <f t="shared" si="0"/>
        <v>3721</v>
      </c>
      <c r="H34" s="584"/>
    </row>
    <row r="35" spans="1:8" x14ac:dyDescent="0.2">
      <c r="A35" s="447">
        <v>174</v>
      </c>
      <c r="B35" s="454"/>
      <c r="C35" s="449">
        <f t="shared" si="2"/>
        <v>43.4</v>
      </c>
      <c r="D35" s="582"/>
      <c r="E35" s="472">
        <v>13439</v>
      </c>
      <c r="F35" s="456">
        <f t="shared" si="1"/>
        <v>5041</v>
      </c>
      <c r="G35" s="469">
        <f t="shared" si="0"/>
        <v>3716</v>
      </c>
      <c r="H35" s="584"/>
    </row>
    <row r="36" spans="1:8" x14ac:dyDescent="0.2">
      <c r="A36" s="447">
        <v>175</v>
      </c>
      <c r="B36" s="454"/>
      <c r="C36" s="449">
        <f t="shared" si="2"/>
        <v>43.46</v>
      </c>
      <c r="D36" s="582"/>
      <c r="E36" s="472">
        <v>13439</v>
      </c>
      <c r="F36" s="456">
        <f t="shared" si="1"/>
        <v>5034</v>
      </c>
      <c r="G36" s="469">
        <f t="shared" si="0"/>
        <v>3711</v>
      </c>
      <c r="H36" s="584"/>
    </row>
    <row r="37" spans="1:8" x14ac:dyDescent="0.2">
      <c r="A37" s="447">
        <v>176</v>
      </c>
      <c r="B37" s="454"/>
      <c r="C37" s="449">
        <f t="shared" si="2"/>
        <v>43.52</v>
      </c>
      <c r="D37" s="582"/>
      <c r="E37" s="472">
        <v>13439</v>
      </c>
      <c r="F37" s="456">
        <f t="shared" si="1"/>
        <v>5027</v>
      </c>
      <c r="G37" s="469">
        <f t="shared" si="0"/>
        <v>3706</v>
      </c>
      <c r="H37" s="584"/>
    </row>
    <row r="38" spans="1:8" x14ac:dyDescent="0.2">
      <c r="A38" s="447">
        <v>177</v>
      </c>
      <c r="B38" s="454"/>
      <c r="C38" s="449">
        <f t="shared" si="2"/>
        <v>43.58</v>
      </c>
      <c r="D38" s="582"/>
      <c r="E38" s="472">
        <v>13439</v>
      </c>
      <c r="F38" s="456">
        <f t="shared" si="1"/>
        <v>5020</v>
      </c>
      <c r="G38" s="469">
        <f t="shared" si="0"/>
        <v>3701</v>
      </c>
      <c r="H38" s="584"/>
    </row>
    <row r="39" spans="1:8" x14ac:dyDescent="0.2">
      <c r="A39" s="447">
        <v>178</v>
      </c>
      <c r="B39" s="454"/>
      <c r="C39" s="449">
        <f t="shared" si="2"/>
        <v>43.64</v>
      </c>
      <c r="D39" s="582"/>
      <c r="E39" s="472">
        <v>13439</v>
      </c>
      <c r="F39" s="456">
        <f t="shared" si="1"/>
        <v>5013</v>
      </c>
      <c r="G39" s="469">
        <f t="shared" si="0"/>
        <v>3695</v>
      </c>
      <c r="H39" s="584"/>
    </row>
    <row r="40" spans="1:8" x14ac:dyDescent="0.2">
      <c r="A40" s="447">
        <v>179</v>
      </c>
      <c r="B40" s="454"/>
      <c r="C40" s="449">
        <f t="shared" si="2"/>
        <v>43.7</v>
      </c>
      <c r="D40" s="582"/>
      <c r="E40" s="472">
        <v>13439</v>
      </c>
      <c r="F40" s="456">
        <f t="shared" si="1"/>
        <v>5006</v>
      </c>
      <c r="G40" s="469">
        <f t="shared" si="0"/>
        <v>3690</v>
      </c>
      <c r="H40" s="584"/>
    </row>
    <row r="41" spans="1:8" x14ac:dyDescent="0.2">
      <c r="A41" s="447">
        <v>180</v>
      </c>
      <c r="B41" s="454"/>
      <c r="C41" s="449">
        <f t="shared" si="2"/>
        <v>43.76</v>
      </c>
      <c r="D41" s="582"/>
      <c r="E41" s="472">
        <v>13439</v>
      </c>
      <c r="F41" s="456">
        <f t="shared" si="1"/>
        <v>4999</v>
      </c>
      <c r="G41" s="469">
        <f t="shared" si="0"/>
        <v>3685</v>
      </c>
      <c r="H41" s="584"/>
    </row>
    <row r="42" spans="1:8" x14ac:dyDescent="0.2">
      <c r="A42" s="447">
        <v>181</v>
      </c>
      <c r="B42" s="454"/>
      <c r="C42" s="449">
        <f t="shared" si="2"/>
        <v>43.81</v>
      </c>
      <c r="D42" s="582"/>
      <c r="E42" s="472">
        <v>13439</v>
      </c>
      <c r="F42" s="456">
        <f t="shared" si="1"/>
        <v>4994</v>
      </c>
      <c r="G42" s="469">
        <f t="shared" si="0"/>
        <v>3681</v>
      </c>
      <c r="H42" s="584"/>
    </row>
    <row r="43" spans="1:8" x14ac:dyDescent="0.2">
      <c r="A43" s="447">
        <v>182</v>
      </c>
      <c r="B43" s="454"/>
      <c r="C43" s="449">
        <f t="shared" si="2"/>
        <v>43.87</v>
      </c>
      <c r="D43" s="582"/>
      <c r="E43" s="472">
        <v>13439</v>
      </c>
      <c r="F43" s="456">
        <f t="shared" si="1"/>
        <v>4987</v>
      </c>
      <c r="G43" s="469">
        <f t="shared" si="0"/>
        <v>3676</v>
      </c>
      <c r="H43" s="584"/>
    </row>
    <row r="44" spans="1:8" x14ac:dyDescent="0.2">
      <c r="A44" s="447">
        <v>183</v>
      </c>
      <c r="B44" s="454"/>
      <c r="C44" s="449">
        <f t="shared" si="2"/>
        <v>43.93</v>
      </c>
      <c r="D44" s="582"/>
      <c r="E44" s="472">
        <v>13439</v>
      </c>
      <c r="F44" s="456">
        <f t="shared" si="1"/>
        <v>4980</v>
      </c>
      <c r="G44" s="469">
        <f t="shared" si="0"/>
        <v>3671</v>
      </c>
      <c r="H44" s="584"/>
    </row>
    <row r="45" spans="1:8" x14ac:dyDescent="0.2">
      <c r="A45" s="447">
        <v>184</v>
      </c>
      <c r="B45" s="454"/>
      <c r="C45" s="449">
        <f t="shared" si="2"/>
        <v>43.99</v>
      </c>
      <c r="D45" s="582"/>
      <c r="E45" s="472">
        <v>13439</v>
      </c>
      <c r="F45" s="456">
        <f t="shared" si="1"/>
        <v>4973</v>
      </c>
      <c r="G45" s="469">
        <f t="shared" si="0"/>
        <v>3666</v>
      </c>
      <c r="H45" s="584"/>
    </row>
    <row r="46" spans="1:8" x14ac:dyDescent="0.2">
      <c r="A46" s="447">
        <v>185</v>
      </c>
      <c r="B46" s="454"/>
      <c r="C46" s="449">
        <f t="shared" si="2"/>
        <v>44.05</v>
      </c>
      <c r="D46" s="582"/>
      <c r="E46" s="472">
        <v>13439</v>
      </c>
      <c r="F46" s="456">
        <f t="shared" si="1"/>
        <v>4967</v>
      </c>
      <c r="G46" s="469">
        <f t="shared" si="0"/>
        <v>3661</v>
      </c>
      <c r="H46" s="584"/>
    </row>
    <row r="47" spans="1:8" x14ac:dyDescent="0.2">
      <c r="A47" s="447">
        <v>186</v>
      </c>
      <c r="B47" s="454"/>
      <c r="C47" s="449">
        <f t="shared" si="2"/>
        <v>44.11</v>
      </c>
      <c r="D47" s="582"/>
      <c r="E47" s="472">
        <v>13439</v>
      </c>
      <c r="F47" s="456">
        <f t="shared" si="1"/>
        <v>4960</v>
      </c>
      <c r="G47" s="469">
        <f t="shared" si="0"/>
        <v>3656</v>
      </c>
      <c r="H47" s="584"/>
    </row>
    <row r="48" spans="1:8" x14ac:dyDescent="0.2">
      <c r="A48" s="447">
        <v>187</v>
      </c>
      <c r="B48" s="454"/>
      <c r="C48" s="449">
        <f t="shared" si="2"/>
        <v>44.17</v>
      </c>
      <c r="D48" s="582"/>
      <c r="E48" s="472">
        <v>13439</v>
      </c>
      <c r="F48" s="456">
        <f t="shared" si="1"/>
        <v>4953</v>
      </c>
      <c r="G48" s="469">
        <f t="shared" si="0"/>
        <v>3651</v>
      </c>
      <c r="H48" s="584"/>
    </row>
    <row r="49" spans="1:8" x14ac:dyDescent="0.2">
      <c r="A49" s="447">
        <v>188</v>
      </c>
      <c r="B49" s="454"/>
      <c r="C49" s="449">
        <f t="shared" si="2"/>
        <v>44.23</v>
      </c>
      <c r="D49" s="582"/>
      <c r="E49" s="472">
        <v>13439</v>
      </c>
      <c r="F49" s="456">
        <f t="shared" si="1"/>
        <v>4946</v>
      </c>
      <c r="G49" s="469">
        <f t="shared" si="0"/>
        <v>3646</v>
      </c>
      <c r="H49" s="584"/>
    </row>
    <row r="50" spans="1:8" x14ac:dyDescent="0.2">
      <c r="A50" s="447">
        <v>189</v>
      </c>
      <c r="B50" s="454"/>
      <c r="C50" s="449">
        <f t="shared" si="2"/>
        <v>44.29</v>
      </c>
      <c r="D50" s="582"/>
      <c r="E50" s="472">
        <v>13439</v>
      </c>
      <c r="F50" s="456">
        <f t="shared" si="1"/>
        <v>4940</v>
      </c>
      <c r="G50" s="469">
        <f t="shared" si="0"/>
        <v>3641</v>
      </c>
      <c r="H50" s="584"/>
    </row>
    <row r="51" spans="1:8" x14ac:dyDescent="0.2">
      <c r="A51" s="447">
        <v>190</v>
      </c>
      <c r="B51" s="454"/>
      <c r="C51" s="449">
        <f t="shared" si="2"/>
        <v>44.35</v>
      </c>
      <c r="D51" s="582"/>
      <c r="E51" s="472">
        <v>13439</v>
      </c>
      <c r="F51" s="456">
        <f t="shared" si="1"/>
        <v>4933</v>
      </c>
      <c r="G51" s="469">
        <f t="shared" si="0"/>
        <v>3636</v>
      </c>
      <c r="H51" s="584"/>
    </row>
    <row r="52" spans="1:8" x14ac:dyDescent="0.2">
      <c r="A52" s="447">
        <v>191</v>
      </c>
      <c r="B52" s="454"/>
      <c r="C52" s="449">
        <f t="shared" si="2"/>
        <v>44.41</v>
      </c>
      <c r="D52" s="582"/>
      <c r="E52" s="472">
        <v>13439</v>
      </c>
      <c r="F52" s="456">
        <f t="shared" si="1"/>
        <v>4926</v>
      </c>
      <c r="G52" s="469">
        <f t="shared" si="0"/>
        <v>3631</v>
      </c>
      <c r="H52" s="584"/>
    </row>
    <row r="53" spans="1:8" x14ac:dyDescent="0.2">
      <c r="A53" s="447">
        <v>192</v>
      </c>
      <c r="B53" s="454"/>
      <c r="C53" s="449">
        <f t="shared" si="2"/>
        <v>44.46</v>
      </c>
      <c r="D53" s="582"/>
      <c r="E53" s="472">
        <v>13439</v>
      </c>
      <c r="F53" s="456">
        <f t="shared" si="1"/>
        <v>4921</v>
      </c>
      <c r="G53" s="469">
        <f t="shared" si="0"/>
        <v>3627</v>
      </c>
      <c r="H53" s="584"/>
    </row>
    <row r="54" spans="1:8" x14ac:dyDescent="0.2">
      <c r="A54" s="447">
        <v>193</v>
      </c>
      <c r="B54" s="454"/>
      <c r="C54" s="449">
        <f t="shared" si="2"/>
        <v>44.52</v>
      </c>
      <c r="D54" s="582"/>
      <c r="E54" s="472">
        <v>13439</v>
      </c>
      <c r="F54" s="456">
        <f t="shared" si="1"/>
        <v>4914</v>
      </c>
      <c r="G54" s="469">
        <f t="shared" si="0"/>
        <v>3622</v>
      </c>
      <c r="H54" s="584"/>
    </row>
    <row r="55" spans="1:8" x14ac:dyDescent="0.2">
      <c r="A55" s="447">
        <v>194</v>
      </c>
      <c r="B55" s="454"/>
      <c r="C55" s="449">
        <f t="shared" si="2"/>
        <v>44.58</v>
      </c>
      <c r="D55" s="582"/>
      <c r="E55" s="472">
        <v>13439</v>
      </c>
      <c r="F55" s="456">
        <f t="shared" si="1"/>
        <v>4907</v>
      </c>
      <c r="G55" s="469">
        <f t="shared" si="0"/>
        <v>3617</v>
      </c>
      <c r="H55" s="584"/>
    </row>
    <row r="56" spans="1:8" x14ac:dyDescent="0.2">
      <c r="A56" s="447">
        <v>195</v>
      </c>
      <c r="B56" s="454"/>
      <c r="C56" s="449">
        <f t="shared" si="2"/>
        <v>44.64</v>
      </c>
      <c r="D56" s="582"/>
      <c r="E56" s="472">
        <v>13439</v>
      </c>
      <c r="F56" s="456">
        <f t="shared" si="1"/>
        <v>4901</v>
      </c>
      <c r="G56" s="469">
        <f t="shared" si="0"/>
        <v>3613</v>
      </c>
      <c r="H56" s="584"/>
    </row>
    <row r="57" spans="1:8" x14ac:dyDescent="0.2">
      <c r="A57" s="447">
        <v>196</v>
      </c>
      <c r="B57" s="454"/>
      <c r="C57" s="449">
        <f t="shared" si="2"/>
        <v>44.7</v>
      </c>
      <c r="D57" s="582"/>
      <c r="E57" s="472">
        <v>13439</v>
      </c>
      <c r="F57" s="456">
        <f t="shared" si="1"/>
        <v>4894</v>
      </c>
      <c r="G57" s="469">
        <f t="shared" si="0"/>
        <v>3608</v>
      </c>
      <c r="H57" s="584"/>
    </row>
    <row r="58" spans="1:8" x14ac:dyDescent="0.2">
      <c r="A58" s="447">
        <v>197</v>
      </c>
      <c r="B58" s="454"/>
      <c r="C58" s="449">
        <f t="shared" si="2"/>
        <v>44.76</v>
      </c>
      <c r="D58" s="582"/>
      <c r="E58" s="472">
        <v>13439</v>
      </c>
      <c r="F58" s="456">
        <f t="shared" si="1"/>
        <v>4888</v>
      </c>
      <c r="G58" s="469">
        <f t="shared" si="0"/>
        <v>3603</v>
      </c>
      <c r="H58" s="584"/>
    </row>
    <row r="59" spans="1:8" x14ac:dyDescent="0.2">
      <c r="A59" s="447">
        <v>198</v>
      </c>
      <c r="B59" s="454"/>
      <c r="C59" s="449">
        <f t="shared" si="2"/>
        <v>44.81</v>
      </c>
      <c r="D59" s="582"/>
      <c r="E59" s="472">
        <v>13439</v>
      </c>
      <c r="F59" s="456">
        <f t="shared" si="1"/>
        <v>4882</v>
      </c>
      <c r="G59" s="469">
        <f t="shared" si="0"/>
        <v>3599</v>
      </c>
      <c r="H59" s="584"/>
    </row>
    <row r="60" spans="1:8" x14ac:dyDescent="0.2">
      <c r="A60" s="447">
        <v>199</v>
      </c>
      <c r="B60" s="454"/>
      <c r="C60" s="449">
        <f t="shared" si="2"/>
        <v>44.87</v>
      </c>
      <c r="D60" s="582"/>
      <c r="E60" s="472">
        <v>13439</v>
      </c>
      <c r="F60" s="456">
        <f t="shared" si="1"/>
        <v>4876</v>
      </c>
      <c r="G60" s="469">
        <f t="shared" si="0"/>
        <v>3594</v>
      </c>
      <c r="H60" s="584"/>
    </row>
    <row r="61" spans="1:8" x14ac:dyDescent="0.2">
      <c r="A61" s="447">
        <v>200</v>
      </c>
      <c r="B61" s="454"/>
      <c r="C61" s="449">
        <f t="shared" si="2"/>
        <v>44.93</v>
      </c>
      <c r="D61" s="582"/>
      <c r="E61" s="472">
        <v>13439</v>
      </c>
      <c r="F61" s="456">
        <f t="shared" si="1"/>
        <v>4869</v>
      </c>
      <c r="G61" s="469">
        <f t="shared" si="0"/>
        <v>3589</v>
      </c>
      <c r="H61" s="584"/>
    </row>
    <row r="62" spans="1:8" x14ac:dyDescent="0.2">
      <c r="A62" s="447">
        <v>201</v>
      </c>
      <c r="B62" s="454"/>
      <c r="C62" s="449">
        <f t="shared" si="2"/>
        <v>44.99</v>
      </c>
      <c r="D62" s="582"/>
      <c r="E62" s="472">
        <v>13439</v>
      </c>
      <c r="F62" s="456">
        <f t="shared" si="1"/>
        <v>4863</v>
      </c>
      <c r="G62" s="469">
        <f t="shared" si="0"/>
        <v>3585</v>
      </c>
      <c r="H62" s="584"/>
    </row>
    <row r="63" spans="1:8" x14ac:dyDescent="0.2">
      <c r="A63" s="447">
        <v>202</v>
      </c>
      <c r="B63" s="454"/>
      <c r="C63" s="449">
        <f t="shared" si="2"/>
        <v>45.04</v>
      </c>
      <c r="D63" s="582"/>
      <c r="E63" s="472">
        <v>13439</v>
      </c>
      <c r="F63" s="456">
        <f t="shared" si="1"/>
        <v>4857</v>
      </c>
      <c r="G63" s="469">
        <f t="shared" si="0"/>
        <v>3581</v>
      </c>
      <c r="H63" s="584"/>
    </row>
    <row r="64" spans="1:8" x14ac:dyDescent="0.2">
      <c r="A64" s="447">
        <v>203</v>
      </c>
      <c r="B64" s="454"/>
      <c r="C64" s="449">
        <f t="shared" si="2"/>
        <v>45.1</v>
      </c>
      <c r="D64" s="582"/>
      <c r="E64" s="472">
        <v>13439</v>
      </c>
      <c r="F64" s="456">
        <f t="shared" si="1"/>
        <v>4851</v>
      </c>
      <c r="G64" s="469">
        <f t="shared" si="0"/>
        <v>3576</v>
      </c>
      <c r="H64" s="584"/>
    </row>
    <row r="65" spans="1:8" x14ac:dyDescent="0.2">
      <c r="A65" s="447">
        <v>204</v>
      </c>
      <c r="B65" s="454"/>
      <c r="C65" s="449">
        <f t="shared" si="2"/>
        <v>45.16</v>
      </c>
      <c r="D65" s="582"/>
      <c r="E65" s="472">
        <v>13439</v>
      </c>
      <c r="F65" s="456">
        <f t="shared" si="1"/>
        <v>4844</v>
      </c>
      <c r="G65" s="469">
        <f t="shared" si="0"/>
        <v>3571</v>
      </c>
      <c r="H65" s="584"/>
    </row>
    <row r="66" spans="1:8" x14ac:dyDescent="0.2">
      <c r="A66" s="447">
        <v>205</v>
      </c>
      <c r="B66" s="454"/>
      <c r="C66" s="449">
        <f t="shared" si="2"/>
        <v>45.22</v>
      </c>
      <c r="D66" s="582"/>
      <c r="E66" s="472">
        <v>13439</v>
      </c>
      <c r="F66" s="456">
        <f t="shared" si="1"/>
        <v>4838</v>
      </c>
      <c r="G66" s="469">
        <f t="shared" si="0"/>
        <v>3566</v>
      </c>
      <c r="H66" s="584"/>
    </row>
    <row r="67" spans="1:8" x14ac:dyDescent="0.2">
      <c r="A67" s="447">
        <v>206</v>
      </c>
      <c r="B67" s="454"/>
      <c r="C67" s="449">
        <f t="shared" si="2"/>
        <v>45.27</v>
      </c>
      <c r="D67" s="582"/>
      <c r="E67" s="472">
        <v>13439</v>
      </c>
      <c r="F67" s="456">
        <f t="shared" si="1"/>
        <v>4833</v>
      </c>
      <c r="G67" s="469">
        <f t="shared" si="0"/>
        <v>3562</v>
      </c>
      <c r="H67" s="584"/>
    </row>
    <row r="68" spans="1:8" x14ac:dyDescent="0.2">
      <c r="A68" s="447">
        <v>207</v>
      </c>
      <c r="B68" s="454"/>
      <c r="C68" s="449">
        <f t="shared" si="2"/>
        <v>45.33</v>
      </c>
      <c r="D68" s="582"/>
      <c r="E68" s="472">
        <v>13439</v>
      </c>
      <c r="F68" s="456">
        <f t="shared" si="1"/>
        <v>4826</v>
      </c>
      <c r="G68" s="469">
        <f t="shared" si="0"/>
        <v>3558</v>
      </c>
      <c r="H68" s="584"/>
    </row>
    <row r="69" spans="1:8" x14ac:dyDescent="0.2">
      <c r="A69" s="447">
        <v>208</v>
      </c>
      <c r="B69" s="454"/>
      <c r="C69" s="449">
        <f t="shared" si="2"/>
        <v>45.39</v>
      </c>
      <c r="D69" s="582"/>
      <c r="E69" s="472">
        <v>13439</v>
      </c>
      <c r="F69" s="456">
        <f t="shared" si="1"/>
        <v>4820</v>
      </c>
      <c r="G69" s="469">
        <f t="shared" si="0"/>
        <v>3553</v>
      </c>
      <c r="H69" s="584"/>
    </row>
    <row r="70" spans="1:8" x14ac:dyDescent="0.2">
      <c r="A70" s="447">
        <v>209</v>
      </c>
      <c r="B70" s="454"/>
      <c r="C70" s="449">
        <f t="shared" si="2"/>
        <v>45.45</v>
      </c>
      <c r="D70" s="582"/>
      <c r="E70" s="472">
        <v>13439</v>
      </c>
      <c r="F70" s="456">
        <f t="shared" si="1"/>
        <v>4814</v>
      </c>
      <c r="G70" s="469">
        <f t="shared" si="0"/>
        <v>3548</v>
      </c>
      <c r="H70" s="584"/>
    </row>
    <row r="71" spans="1:8" x14ac:dyDescent="0.2">
      <c r="A71" s="447">
        <v>210</v>
      </c>
      <c r="B71" s="454"/>
      <c r="C71" s="449">
        <f t="shared" si="2"/>
        <v>45.5</v>
      </c>
      <c r="D71" s="582"/>
      <c r="E71" s="472">
        <v>13439</v>
      </c>
      <c r="F71" s="456">
        <f t="shared" si="1"/>
        <v>4808</v>
      </c>
      <c r="G71" s="469">
        <f t="shared" si="0"/>
        <v>3544</v>
      </c>
      <c r="H71" s="584"/>
    </row>
    <row r="72" spans="1:8" x14ac:dyDescent="0.2">
      <c r="A72" s="447">
        <v>211</v>
      </c>
      <c r="B72" s="454"/>
      <c r="C72" s="449">
        <f t="shared" si="2"/>
        <v>45.56</v>
      </c>
      <c r="D72" s="582"/>
      <c r="E72" s="472">
        <v>13439</v>
      </c>
      <c r="F72" s="456">
        <f t="shared" si="1"/>
        <v>4802</v>
      </c>
      <c r="G72" s="469">
        <f t="shared" si="0"/>
        <v>3540</v>
      </c>
      <c r="H72" s="584"/>
    </row>
    <row r="73" spans="1:8" x14ac:dyDescent="0.2">
      <c r="A73" s="447">
        <v>212</v>
      </c>
      <c r="B73" s="454"/>
      <c r="C73" s="449">
        <f t="shared" si="2"/>
        <v>45.62</v>
      </c>
      <c r="D73" s="582"/>
      <c r="E73" s="472">
        <v>13439</v>
      </c>
      <c r="F73" s="456">
        <f t="shared" si="1"/>
        <v>4796</v>
      </c>
      <c r="G73" s="469">
        <f t="shared" si="0"/>
        <v>3535</v>
      </c>
      <c r="H73" s="584"/>
    </row>
    <row r="74" spans="1:8" x14ac:dyDescent="0.2">
      <c r="A74" s="447">
        <v>213</v>
      </c>
      <c r="B74" s="454"/>
      <c r="C74" s="449">
        <f t="shared" si="2"/>
        <v>45.67</v>
      </c>
      <c r="D74" s="582"/>
      <c r="E74" s="472">
        <v>13439</v>
      </c>
      <c r="F74" s="456">
        <f t="shared" si="1"/>
        <v>4790</v>
      </c>
      <c r="G74" s="469">
        <f t="shared" si="0"/>
        <v>3531</v>
      </c>
      <c r="H74" s="584"/>
    </row>
    <row r="75" spans="1:8" x14ac:dyDescent="0.2">
      <c r="A75" s="447">
        <v>214</v>
      </c>
      <c r="B75" s="454"/>
      <c r="C75" s="449">
        <f t="shared" si="2"/>
        <v>45.73</v>
      </c>
      <c r="D75" s="582"/>
      <c r="E75" s="472">
        <v>13439</v>
      </c>
      <c r="F75" s="456">
        <f t="shared" si="1"/>
        <v>4784</v>
      </c>
      <c r="G75" s="469">
        <f t="shared" si="0"/>
        <v>3527</v>
      </c>
      <c r="H75" s="584"/>
    </row>
    <row r="76" spans="1:8" x14ac:dyDescent="0.2">
      <c r="A76" s="447">
        <v>215</v>
      </c>
      <c r="B76" s="454"/>
      <c r="C76" s="449">
        <f t="shared" si="2"/>
        <v>45.79</v>
      </c>
      <c r="D76" s="582"/>
      <c r="E76" s="472">
        <v>13439</v>
      </c>
      <c r="F76" s="456">
        <f t="shared" si="1"/>
        <v>4778</v>
      </c>
      <c r="G76" s="469">
        <f t="shared" si="0"/>
        <v>3522</v>
      </c>
      <c r="H76" s="584"/>
    </row>
    <row r="77" spans="1:8" x14ac:dyDescent="0.2">
      <c r="A77" s="447">
        <v>216</v>
      </c>
      <c r="B77" s="454"/>
      <c r="C77" s="449">
        <f t="shared" si="2"/>
        <v>45.84</v>
      </c>
      <c r="D77" s="582"/>
      <c r="E77" s="472">
        <v>13439</v>
      </c>
      <c r="F77" s="456">
        <f t="shared" si="1"/>
        <v>4773</v>
      </c>
      <c r="G77" s="469">
        <f t="shared" ref="G77:G140" si="3">ROUND(12*(1/C77*E77),0)</f>
        <v>3518</v>
      </c>
      <c r="H77" s="584"/>
    </row>
    <row r="78" spans="1:8" x14ac:dyDescent="0.2">
      <c r="A78" s="447">
        <v>217</v>
      </c>
      <c r="B78" s="454"/>
      <c r="C78" s="449">
        <f t="shared" si="2"/>
        <v>45.9</v>
      </c>
      <c r="D78" s="582"/>
      <c r="E78" s="472">
        <v>13439</v>
      </c>
      <c r="F78" s="456">
        <f t="shared" ref="F78:F141" si="4">ROUND(12*1.3566*(1/C78*E78)+H78,0)</f>
        <v>4766</v>
      </c>
      <c r="G78" s="469">
        <f t="shared" si="3"/>
        <v>3513</v>
      </c>
      <c r="H78" s="584"/>
    </row>
    <row r="79" spans="1:8" x14ac:dyDescent="0.2">
      <c r="A79" s="447">
        <v>218</v>
      </c>
      <c r="B79" s="454"/>
      <c r="C79" s="449">
        <f t="shared" ref="C79:C142" si="5">ROUND((-0.0000491*POWER(A79,2)+0.0818939*A79+34)*0.928,2)</f>
        <v>45.95</v>
      </c>
      <c r="D79" s="582"/>
      <c r="E79" s="472">
        <v>13439</v>
      </c>
      <c r="F79" s="456">
        <f t="shared" si="4"/>
        <v>4761</v>
      </c>
      <c r="G79" s="469">
        <f t="shared" si="3"/>
        <v>3510</v>
      </c>
      <c r="H79" s="584"/>
    </row>
    <row r="80" spans="1:8" x14ac:dyDescent="0.2">
      <c r="A80" s="447">
        <v>219</v>
      </c>
      <c r="B80" s="454"/>
      <c r="C80" s="449">
        <f t="shared" si="5"/>
        <v>46.01</v>
      </c>
      <c r="D80" s="582"/>
      <c r="E80" s="472">
        <v>13439</v>
      </c>
      <c r="F80" s="456">
        <f t="shared" si="4"/>
        <v>4755</v>
      </c>
      <c r="G80" s="469">
        <f t="shared" si="3"/>
        <v>3505</v>
      </c>
      <c r="H80" s="584"/>
    </row>
    <row r="81" spans="1:8" x14ac:dyDescent="0.2">
      <c r="A81" s="447">
        <v>220</v>
      </c>
      <c r="B81" s="454"/>
      <c r="C81" s="449">
        <f t="shared" si="5"/>
        <v>46.07</v>
      </c>
      <c r="D81" s="582"/>
      <c r="E81" s="472">
        <v>13439</v>
      </c>
      <c r="F81" s="456">
        <f t="shared" si="4"/>
        <v>4749</v>
      </c>
      <c r="G81" s="469">
        <f t="shared" si="3"/>
        <v>3500</v>
      </c>
      <c r="H81" s="584"/>
    </row>
    <row r="82" spans="1:8" x14ac:dyDescent="0.2">
      <c r="A82" s="447">
        <v>221</v>
      </c>
      <c r="B82" s="454"/>
      <c r="C82" s="449">
        <f t="shared" si="5"/>
        <v>46.12</v>
      </c>
      <c r="D82" s="582"/>
      <c r="E82" s="472">
        <v>13439</v>
      </c>
      <c r="F82" s="456">
        <f t="shared" si="4"/>
        <v>4744</v>
      </c>
      <c r="G82" s="469">
        <f t="shared" si="3"/>
        <v>3497</v>
      </c>
      <c r="H82" s="584"/>
    </row>
    <row r="83" spans="1:8" x14ac:dyDescent="0.2">
      <c r="A83" s="447">
        <v>222</v>
      </c>
      <c r="B83" s="454"/>
      <c r="C83" s="449">
        <f t="shared" si="5"/>
        <v>46.18</v>
      </c>
      <c r="D83" s="582"/>
      <c r="E83" s="472">
        <v>13439</v>
      </c>
      <c r="F83" s="456">
        <f t="shared" si="4"/>
        <v>4737</v>
      </c>
      <c r="G83" s="469">
        <f t="shared" si="3"/>
        <v>3492</v>
      </c>
      <c r="H83" s="584"/>
    </row>
    <row r="84" spans="1:8" x14ac:dyDescent="0.2">
      <c r="A84" s="447">
        <v>223</v>
      </c>
      <c r="B84" s="454"/>
      <c r="C84" s="449">
        <f t="shared" si="5"/>
        <v>46.23</v>
      </c>
      <c r="D84" s="582"/>
      <c r="E84" s="472">
        <v>13439</v>
      </c>
      <c r="F84" s="456">
        <f t="shared" si="4"/>
        <v>4732</v>
      </c>
      <c r="G84" s="469">
        <f t="shared" si="3"/>
        <v>3488</v>
      </c>
      <c r="H84" s="584"/>
    </row>
    <row r="85" spans="1:8" x14ac:dyDescent="0.2">
      <c r="A85" s="447">
        <v>224</v>
      </c>
      <c r="B85" s="454"/>
      <c r="C85" s="449">
        <f t="shared" si="5"/>
        <v>46.29</v>
      </c>
      <c r="D85" s="582"/>
      <c r="E85" s="472">
        <v>13439</v>
      </c>
      <c r="F85" s="456">
        <f t="shared" si="4"/>
        <v>4726</v>
      </c>
      <c r="G85" s="469">
        <f t="shared" si="3"/>
        <v>3484</v>
      </c>
      <c r="H85" s="584"/>
    </row>
    <row r="86" spans="1:8" x14ac:dyDescent="0.2">
      <c r="A86" s="447">
        <v>225</v>
      </c>
      <c r="B86" s="454"/>
      <c r="C86" s="449">
        <f t="shared" si="5"/>
        <v>46.34</v>
      </c>
      <c r="D86" s="582"/>
      <c r="E86" s="472">
        <v>13439</v>
      </c>
      <c r="F86" s="456">
        <f t="shared" si="4"/>
        <v>4721</v>
      </c>
      <c r="G86" s="469">
        <f t="shared" si="3"/>
        <v>3480</v>
      </c>
      <c r="H86" s="584"/>
    </row>
    <row r="87" spans="1:8" x14ac:dyDescent="0.2">
      <c r="A87" s="447">
        <v>226</v>
      </c>
      <c r="B87" s="454"/>
      <c r="C87" s="449">
        <f t="shared" si="5"/>
        <v>46.4</v>
      </c>
      <c r="D87" s="582"/>
      <c r="E87" s="472">
        <v>13439</v>
      </c>
      <c r="F87" s="456">
        <f t="shared" si="4"/>
        <v>4715</v>
      </c>
      <c r="G87" s="469">
        <f t="shared" si="3"/>
        <v>3476</v>
      </c>
      <c r="H87" s="584"/>
    </row>
    <row r="88" spans="1:8" x14ac:dyDescent="0.2">
      <c r="A88" s="447">
        <v>227</v>
      </c>
      <c r="B88" s="454"/>
      <c r="C88" s="449">
        <f t="shared" si="5"/>
        <v>46.46</v>
      </c>
      <c r="D88" s="582"/>
      <c r="E88" s="472">
        <v>13439</v>
      </c>
      <c r="F88" s="456">
        <f t="shared" si="4"/>
        <v>4709</v>
      </c>
      <c r="G88" s="469">
        <f t="shared" si="3"/>
        <v>3471</v>
      </c>
      <c r="H88" s="584"/>
    </row>
    <row r="89" spans="1:8" x14ac:dyDescent="0.2">
      <c r="A89" s="447">
        <v>228</v>
      </c>
      <c r="B89" s="454"/>
      <c r="C89" s="449">
        <f t="shared" si="5"/>
        <v>46.51</v>
      </c>
      <c r="D89" s="582"/>
      <c r="E89" s="472">
        <v>13439</v>
      </c>
      <c r="F89" s="456">
        <f t="shared" si="4"/>
        <v>4704</v>
      </c>
      <c r="G89" s="469">
        <f t="shared" si="3"/>
        <v>3467</v>
      </c>
      <c r="H89" s="584"/>
    </row>
    <row r="90" spans="1:8" x14ac:dyDescent="0.2">
      <c r="A90" s="447">
        <v>229</v>
      </c>
      <c r="B90" s="454"/>
      <c r="C90" s="449">
        <f t="shared" si="5"/>
        <v>46.57</v>
      </c>
      <c r="D90" s="582"/>
      <c r="E90" s="472">
        <v>13439</v>
      </c>
      <c r="F90" s="456">
        <f t="shared" si="4"/>
        <v>4698</v>
      </c>
      <c r="G90" s="469">
        <f t="shared" si="3"/>
        <v>3463</v>
      </c>
      <c r="H90" s="584"/>
    </row>
    <row r="91" spans="1:8" x14ac:dyDescent="0.2">
      <c r="A91" s="447">
        <v>230</v>
      </c>
      <c r="B91" s="454"/>
      <c r="C91" s="449">
        <f t="shared" si="5"/>
        <v>46.62</v>
      </c>
      <c r="D91" s="582"/>
      <c r="E91" s="472">
        <v>13439</v>
      </c>
      <c r="F91" s="456">
        <f t="shared" si="4"/>
        <v>4693</v>
      </c>
      <c r="G91" s="469">
        <f t="shared" si="3"/>
        <v>3459</v>
      </c>
      <c r="H91" s="584"/>
    </row>
    <row r="92" spans="1:8" x14ac:dyDescent="0.2">
      <c r="A92" s="447">
        <v>231</v>
      </c>
      <c r="B92" s="454"/>
      <c r="C92" s="449">
        <f t="shared" si="5"/>
        <v>46.68</v>
      </c>
      <c r="D92" s="582"/>
      <c r="E92" s="472">
        <v>13439</v>
      </c>
      <c r="F92" s="456">
        <f t="shared" si="4"/>
        <v>4687</v>
      </c>
      <c r="G92" s="469">
        <f t="shared" si="3"/>
        <v>3455</v>
      </c>
      <c r="H92" s="584"/>
    </row>
    <row r="93" spans="1:8" x14ac:dyDescent="0.2">
      <c r="A93" s="447">
        <v>232</v>
      </c>
      <c r="B93" s="454"/>
      <c r="C93" s="449">
        <f t="shared" si="5"/>
        <v>46.73</v>
      </c>
      <c r="D93" s="582"/>
      <c r="E93" s="472">
        <v>13439</v>
      </c>
      <c r="F93" s="456">
        <f t="shared" si="4"/>
        <v>4682</v>
      </c>
      <c r="G93" s="469">
        <f t="shared" si="3"/>
        <v>3451</v>
      </c>
      <c r="H93" s="584"/>
    </row>
    <row r="94" spans="1:8" x14ac:dyDescent="0.2">
      <c r="A94" s="447">
        <v>233</v>
      </c>
      <c r="B94" s="454"/>
      <c r="C94" s="449">
        <f t="shared" si="5"/>
        <v>46.79</v>
      </c>
      <c r="D94" s="582"/>
      <c r="E94" s="472">
        <v>13439</v>
      </c>
      <c r="F94" s="456">
        <f t="shared" si="4"/>
        <v>4676</v>
      </c>
      <c r="G94" s="469">
        <f t="shared" si="3"/>
        <v>3447</v>
      </c>
      <c r="H94" s="584"/>
    </row>
    <row r="95" spans="1:8" x14ac:dyDescent="0.2">
      <c r="A95" s="447">
        <v>234</v>
      </c>
      <c r="B95" s="454"/>
      <c r="C95" s="449">
        <f t="shared" si="5"/>
        <v>46.84</v>
      </c>
      <c r="D95" s="582"/>
      <c r="E95" s="472">
        <v>13439</v>
      </c>
      <c r="F95" s="456">
        <f t="shared" si="4"/>
        <v>4671</v>
      </c>
      <c r="G95" s="469">
        <f t="shared" si="3"/>
        <v>3443</v>
      </c>
      <c r="H95" s="584"/>
    </row>
    <row r="96" spans="1:8" x14ac:dyDescent="0.2">
      <c r="A96" s="447">
        <v>235</v>
      </c>
      <c r="B96" s="454"/>
      <c r="C96" s="449">
        <f t="shared" si="5"/>
        <v>46.9</v>
      </c>
      <c r="D96" s="582"/>
      <c r="E96" s="472">
        <v>13439</v>
      </c>
      <c r="F96" s="456">
        <f t="shared" si="4"/>
        <v>4665</v>
      </c>
      <c r="G96" s="469">
        <f t="shared" si="3"/>
        <v>3439</v>
      </c>
      <c r="H96" s="584"/>
    </row>
    <row r="97" spans="1:8" x14ac:dyDescent="0.2">
      <c r="A97" s="447">
        <v>236</v>
      </c>
      <c r="B97" s="454"/>
      <c r="C97" s="449">
        <f t="shared" si="5"/>
        <v>46.95</v>
      </c>
      <c r="D97" s="582"/>
      <c r="E97" s="472">
        <v>13439</v>
      </c>
      <c r="F97" s="456">
        <f t="shared" si="4"/>
        <v>4660</v>
      </c>
      <c r="G97" s="469">
        <f t="shared" si="3"/>
        <v>3435</v>
      </c>
      <c r="H97" s="584"/>
    </row>
    <row r="98" spans="1:8" x14ac:dyDescent="0.2">
      <c r="A98" s="447">
        <v>237</v>
      </c>
      <c r="B98" s="454"/>
      <c r="C98" s="449">
        <f t="shared" si="5"/>
        <v>47</v>
      </c>
      <c r="D98" s="582"/>
      <c r="E98" s="472">
        <v>13439</v>
      </c>
      <c r="F98" s="456">
        <f t="shared" si="4"/>
        <v>4655</v>
      </c>
      <c r="G98" s="469">
        <f t="shared" si="3"/>
        <v>3431</v>
      </c>
      <c r="H98" s="584"/>
    </row>
    <row r="99" spans="1:8" x14ac:dyDescent="0.2">
      <c r="A99" s="447">
        <v>238</v>
      </c>
      <c r="B99" s="454"/>
      <c r="C99" s="449">
        <f t="shared" si="5"/>
        <v>47.06</v>
      </c>
      <c r="D99" s="582"/>
      <c r="E99" s="472">
        <v>13439</v>
      </c>
      <c r="F99" s="456">
        <f t="shared" si="4"/>
        <v>4649</v>
      </c>
      <c r="G99" s="469">
        <f t="shared" si="3"/>
        <v>3427</v>
      </c>
      <c r="H99" s="584"/>
    </row>
    <row r="100" spans="1:8" x14ac:dyDescent="0.2">
      <c r="A100" s="447">
        <v>239</v>
      </c>
      <c r="B100" s="454"/>
      <c r="C100" s="449">
        <f t="shared" si="5"/>
        <v>47.11</v>
      </c>
      <c r="D100" s="582"/>
      <c r="E100" s="472">
        <v>13439</v>
      </c>
      <c r="F100" s="456">
        <f t="shared" si="4"/>
        <v>4644</v>
      </c>
      <c r="G100" s="469">
        <f t="shared" si="3"/>
        <v>3423</v>
      </c>
      <c r="H100" s="584"/>
    </row>
    <row r="101" spans="1:8" x14ac:dyDescent="0.2">
      <c r="A101" s="447">
        <v>240</v>
      </c>
      <c r="B101" s="454"/>
      <c r="C101" s="449">
        <f t="shared" si="5"/>
        <v>47.17</v>
      </c>
      <c r="D101" s="582"/>
      <c r="E101" s="472">
        <v>13439</v>
      </c>
      <c r="F101" s="456">
        <f t="shared" si="4"/>
        <v>4638</v>
      </c>
      <c r="G101" s="469">
        <f t="shared" si="3"/>
        <v>3419</v>
      </c>
      <c r="H101" s="584"/>
    </row>
    <row r="102" spans="1:8" x14ac:dyDescent="0.2">
      <c r="A102" s="447">
        <v>241</v>
      </c>
      <c r="B102" s="454"/>
      <c r="C102" s="449">
        <f t="shared" si="5"/>
        <v>47.22</v>
      </c>
      <c r="D102" s="582"/>
      <c r="E102" s="472">
        <v>13439</v>
      </c>
      <c r="F102" s="456">
        <f t="shared" si="4"/>
        <v>4633</v>
      </c>
      <c r="G102" s="469">
        <f t="shared" si="3"/>
        <v>3415</v>
      </c>
      <c r="H102" s="584"/>
    </row>
    <row r="103" spans="1:8" x14ac:dyDescent="0.2">
      <c r="A103" s="447">
        <v>242</v>
      </c>
      <c r="B103" s="454"/>
      <c r="C103" s="449">
        <f t="shared" si="5"/>
        <v>47.27</v>
      </c>
      <c r="D103" s="582"/>
      <c r="E103" s="472">
        <v>13439</v>
      </c>
      <c r="F103" s="456">
        <f t="shared" si="4"/>
        <v>4628</v>
      </c>
      <c r="G103" s="469">
        <f t="shared" si="3"/>
        <v>3412</v>
      </c>
      <c r="H103" s="584"/>
    </row>
    <row r="104" spans="1:8" x14ac:dyDescent="0.2">
      <c r="A104" s="447">
        <v>243</v>
      </c>
      <c r="B104" s="454"/>
      <c r="C104" s="449">
        <f t="shared" si="5"/>
        <v>47.33</v>
      </c>
      <c r="D104" s="582"/>
      <c r="E104" s="472">
        <v>13439</v>
      </c>
      <c r="F104" s="456">
        <f t="shared" si="4"/>
        <v>4622</v>
      </c>
      <c r="G104" s="469">
        <f t="shared" si="3"/>
        <v>3407</v>
      </c>
      <c r="H104" s="584"/>
    </row>
    <row r="105" spans="1:8" x14ac:dyDescent="0.2">
      <c r="A105" s="447">
        <v>244</v>
      </c>
      <c r="B105" s="454"/>
      <c r="C105" s="449">
        <f t="shared" si="5"/>
        <v>47.38</v>
      </c>
      <c r="D105" s="582"/>
      <c r="E105" s="472">
        <v>13439</v>
      </c>
      <c r="F105" s="456">
        <f t="shared" si="4"/>
        <v>4617</v>
      </c>
      <c r="G105" s="469">
        <f t="shared" si="3"/>
        <v>3404</v>
      </c>
      <c r="H105" s="584"/>
    </row>
    <row r="106" spans="1:8" x14ac:dyDescent="0.2">
      <c r="A106" s="447">
        <v>245</v>
      </c>
      <c r="B106" s="454"/>
      <c r="C106" s="449">
        <f t="shared" si="5"/>
        <v>47.44</v>
      </c>
      <c r="D106" s="582"/>
      <c r="E106" s="472">
        <v>13439</v>
      </c>
      <c r="F106" s="456">
        <f t="shared" si="4"/>
        <v>4612</v>
      </c>
      <c r="G106" s="469">
        <f t="shared" si="3"/>
        <v>3399</v>
      </c>
      <c r="H106" s="584"/>
    </row>
    <row r="107" spans="1:8" x14ac:dyDescent="0.2">
      <c r="A107" s="447">
        <v>246</v>
      </c>
      <c r="B107" s="454"/>
      <c r="C107" s="449">
        <f t="shared" si="5"/>
        <v>47.49</v>
      </c>
      <c r="D107" s="582"/>
      <c r="E107" s="472">
        <v>13439</v>
      </c>
      <c r="F107" s="456">
        <f t="shared" si="4"/>
        <v>4607</v>
      </c>
      <c r="G107" s="469">
        <f t="shared" si="3"/>
        <v>3396</v>
      </c>
      <c r="H107" s="584"/>
    </row>
    <row r="108" spans="1:8" x14ac:dyDescent="0.2">
      <c r="A108" s="447">
        <v>247</v>
      </c>
      <c r="B108" s="454"/>
      <c r="C108" s="449">
        <f t="shared" si="5"/>
        <v>47.54</v>
      </c>
      <c r="D108" s="582"/>
      <c r="E108" s="472">
        <v>13439</v>
      </c>
      <c r="F108" s="456">
        <f t="shared" si="4"/>
        <v>4602</v>
      </c>
      <c r="G108" s="469">
        <f t="shared" si="3"/>
        <v>3392</v>
      </c>
      <c r="H108" s="584"/>
    </row>
    <row r="109" spans="1:8" x14ac:dyDescent="0.2">
      <c r="A109" s="447">
        <v>248</v>
      </c>
      <c r="B109" s="454"/>
      <c r="C109" s="449">
        <f t="shared" si="5"/>
        <v>47.6</v>
      </c>
      <c r="D109" s="582"/>
      <c r="E109" s="472">
        <v>13439</v>
      </c>
      <c r="F109" s="456">
        <f t="shared" si="4"/>
        <v>4596</v>
      </c>
      <c r="G109" s="469">
        <f t="shared" si="3"/>
        <v>3388</v>
      </c>
      <c r="H109" s="584"/>
    </row>
    <row r="110" spans="1:8" x14ac:dyDescent="0.2">
      <c r="A110" s="447">
        <v>249</v>
      </c>
      <c r="B110" s="454"/>
      <c r="C110" s="449">
        <f t="shared" si="5"/>
        <v>47.65</v>
      </c>
      <c r="D110" s="582"/>
      <c r="E110" s="472">
        <v>13439</v>
      </c>
      <c r="F110" s="456">
        <f t="shared" si="4"/>
        <v>4591</v>
      </c>
      <c r="G110" s="469">
        <f t="shared" si="3"/>
        <v>3384</v>
      </c>
      <c r="H110" s="584"/>
    </row>
    <row r="111" spans="1:8" x14ac:dyDescent="0.2">
      <c r="A111" s="447">
        <v>250</v>
      </c>
      <c r="B111" s="454"/>
      <c r="C111" s="449">
        <f t="shared" si="5"/>
        <v>47.7</v>
      </c>
      <c r="D111" s="582"/>
      <c r="E111" s="472">
        <v>13439</v>
      </c>
      <c r="F111" s="456">
        <f t="shared" si="4"/>
        <v>4587</v>
      </c>
      <c r="G111" s="469">
        <f t="shared" si="3"/>
        <v>3381</v>
      </c>
      <c r="H111" s="584"/>
    </row>
    <row r="112" spans="1:8" x14ac:dyDescent="0.2">
      <c r="A112" s="447">
        <v>251</v>
      </c>
      <c r="B112" s="454"/>
      <c r="C112" s="449">
        <f t="shared" si="5"/>
        <v>47.76</v>
      </c>
      <c r="D112" s="582"/>
      <c r="E112" s="472">
        <v>13439</v>
      </c>
      <c r="F112" s="456">
        <f t="shared" si="4"/>
        <v>4581</v>
      </c>
      <c r="G112" s="469">
        <f t="shared" si="3"/>
        <v>3377</v>
      </c>
      <c r="H112" s="584"/>
    </row>
    <row r="113" spans="1:8" x14ac:dyDescent="0.2">
      <c r="A113" s="447">
        <v>252</v>
      </c>
      <c r="B113" s="454"/>
      <c r="C113" s="449">
        <f t="shared" si="5"/>
        <v>47.81</v>
      </c>
      <c r="D113" s="582"/>
      <c r="E113" s="472">
        <v>13439</v>
      </c>
      <c r="F113" s="456">
        <f t="shared" si="4"/>
        <v>4576</v>
      </c>
      <c r="G113" s="469">
        <f t="shared" si="3"/>
        <v>3373</v>
      </c>
      <c r="H113" s="584"/>
    </row>
    <row r="114" spans="1:8" x14ac:dyDescent="0.2">
      <c r="A114" s="447">
        <v>253</v>
      </c>
      <c r="B114" s="454"/>
      <c r="C114" s="449">
        <f t="shared" si="5"/>
        <v>47.86</v>
      </c>
      <c r="D114" s="582"/>
      <c r="E114" s="472">
        <v>13439</v>
      </c>
      <c r="F114" s="456">
        <f t="shared" si="4"/>
        <v>4571</v>
      </c>
      <c r="G114" s="469">
        <f t="shared" si="3"/>
        <v>3370</v>
      </c>
      <c r="H114" s="584"/>
    </row>
    <row r="115" spans="1:8" x14ac:dyDescent="0.2">
      <c r="A115" s="447">
        <v>254</v>
      </c>
      <c r="B115" s="454"/>
      <c r="C115" s="449">
        <f t="shared" si="5"/>
        <v>47.92</v>
      </c>
      <c r="D115" s="582"/>
      <c r="E115" s="472">
        <v>13439</v>
      </c>
      <c r="F115" s="456">
        <f t="shared" si="4"/>
        <v>4565</v>
      </c>
      <c r="G115" s="469">
        <f t="shared" si="3"/>
        <v>3365</v>
      </c>
      <c r="H115" s="584"/>
    </row>
    <row r="116" spans="1:8" x14ac:dyDescent="0.2">
      <c r="A116" s="447">
        <v>255</v>
      </c>
      <c r="B116" s="454"/>
      <c r="C116" s="449">
        <f t="shared" si="5"/>
        <v>47.97</v>
      </c>
      <c r="D116" s="582"/>
      <c r="E116" s="472">
        <v>13439</v>
      </c>
      <c r="F116" s="456">
        <f t="shared" si="4"/>
        <v>4561</v>
      </c>
      <c r="G116" s="469">
        <f t="shared" si="3"/>
        <v>3362</v>
      </c>
      <c r="H116" s="584"/>
    </row>
    <row r="117" spans="1:8" x14ac:dyDescent="0.2">
      <c r="A117" s="447">
        <v>256</v>
      </c>
      <c r="B117" s="454"/>
      <c r="C117" s="449">
        <f t="shared" si="5"/>
        <v>48.02</v>
      </c>
      <c r="D117" s="582"/>
      <c r="E117" s="472">
        <v>13439</v>
      </c>
      <c r="F117" s="456">
        <f t="shared" si="4"/>
        <v>4556</v>
      </c>
      <c r="G117" s="469">
        <f t="shared" si="3"/>
        <v>3358</v>
      </c>
      <c r="H117" s="584"/>
    </row>
    <row r="118" spans="1:8" x14ac:dyDescent="0.2">
      <c r="A118" s="447">
        <v>257</v>
      </c>
      <c r="B118" s="454"/>
      <c r="C118" s="449">
        <f t="shared" si="5"/>
        <v>48.07</v>
      </c>
      <c r="D118" s="582"/>
      <c r="E118" s="472">
        <v>13439</v>
      </c>
      <c r="F118" s="456">
        <f t="shared" si="4"/>
        <v>4551</v>
      </c>
      <c r="G118" s="469">
        <f t="shared" si="3"/>
        <v>3355</v>
      </c>
      <c r="H118" s="584"/>
    </row>
    <row r="119" spans="1:8" x14ac:dyDescent="0.2">
      <c r="A119" s="447">
        <v>258</v>
      </c>
      <c r="B119" s="454"/>
      <c r="C119" s="449">
        <f t="shared" si="5"/>
        <v>48.13</v>
      </c>
      <c r="D119" s="582"/>
      <c r="E119" s="472">
        <v>13439</v>
      </c>
      <c r="F119" s="456">
        <f t="shared" si="4"/>
        <v>4546</v>
      </c>
      <c r="G119" s="469">
        <f t="shared" si="3"/>
        <v>3351</v>
      </c>
      <c r="H119" s="584"/>
    </row>
    <row r="120" spans="1:8" x14ac:dyDescent="0.2">
      <c r="A120" s="447">
        <v>259</v>
      </c>
      <c r="B120" s="454"/>
      <c r="C120" s="449">
        <f t="shared" si="5"/>
        <v>48.18</v>
      </c>
      <c r="D120" s="582"/>
      <c r="E120" s="472">
        <v>13439</v>
      </c>
      <c r="F120" s="456">
        <f t="shared" si="4"/>
        <v>4541</v>
      </c>
      <c r="G120" s="469">
        <f t="shared" si="3"/>
        <v>3347</v>
      </c>
      <c r="H120" s="584"/>
    </row>
    <row r="121" spans="1:8" x14ac:dyDescent="0.2">
      <c r="A121" s="447">
        <v>260</v>
      </c>
      <c r="B121" s="454"/>
      <c r="C121" s="449">
        <f t="shared" si="5"/>
        <v>48.23</v>
      </c>
      <c r="D121" s="582"/>
      <c r="E121" s="472">
        <v>13439</v>
      </c>
      <c r="F121" s="456">
        <f t="shared" si="4"/>
        <v>4536</v>
      </c>
      <c r="G121" s="469">
        <f t="shared" si="3"/>
        <v>3344</v>
      </c>
      <c r="H121" s="584"/>
    </row>
    <row r="122" spans="1:8" x14ac:dyDescent="0.2">
      <c r="A122" s="447">
        <v>261</v>
      </c>
      <c r="B122" s="454"/>
      <c r="C122" s="449">
        <f t="shared" si="5"/>
        <v>48.28</v>
      </c>
      <c r="D122" s="582"/>
      <c r="E122" s="472">
        <v>13439</v>
      </c>
      <c r="F122" s="456">
        <f t="shared" si="4"/>
        <v>4531</v>
      </c>
      <c r="G122" s="469">
        <f t="shared" si="3"/>
        <v>3340</v>
      </c>
      <c r="H122" s="584"/>
    </row>
    <row r="123" spans="1:8" x14ac:dyDescent="0.2">
      <c r="A123" s="447">
        <v>262</v>
      </c>
      <c r="B123" s="454"/>
      <c r="C123" s="449">
        <f t="shared" si="5"/>
        <v>48.34</v>
      </c>
      <c r="D123" s="582"/>
      <c r="E123" s="472">
        <v>13439</v>
      </c>
      <c r="F123" s="456">
        <f t="shared" si="4"/>
        <v>4526</v>
      </c>
      <c r="G123" s="469">
        <f t="shared" si="3"/>
        <v>3336</v>
      </c>
      <c r="H123" s="584"/>
    </row>
    <row r="124" spans="1:8" x14ac:dyDescent="0.2">
      <c r="A124" s="447">
        <v>263</v>
      </c>
      <c r="B124" s="454"/>
      <c r="C124" s="449">
        <f t="shared" si="5"/>
        <v>48.39</v>
      </c>
      <c r="D124" s="582"/>
      <c r="E124" s="472">
        <v>13439</v>
      </c>
      <c r="F124" s="456">
        <f t="shared" si="4"/>
        <v>4521</v>
      </c>
      <c r="G124" s="469">
        <f t="shared" si="3"/>
        <v>3333</v>
      </c>
      <c r="H124" s="584"/>
    </row>
    <row r="125" spans="1:8" x14ac:dyDescent="0.2">
      <c r="A125" s="447">
        <v>264</v>
      </c>
      <c r="B125" s="454"/>
      <c r="C125" s="449">
        <f t="shared" si="5"/>
        <v>48.44</v>
      </c>
      <c r="D125" s="582"/>
      <c r="E125" s="472">
        <v>13439</v>
      </c>
      <c r="F125" s="456">
        <f t="shared" si="4"/>
        <v>4516</v>
      </c>
      <c r="G125" s="469">
        <f t="shared" si="3"/>
        <v>3329</v>
      </c>
      <c r="H125" s="584"/>
    </row>
    <row r="126" spans="1:8" x14ac:dyDescent="0.2">
      <c r="A126" s="447">
        <v>265</v>
      </c>
      <c r="B126" s="454"/>
      <c r="C126" s="449">
        <f t="shared" si="5"/>
        <v>48.49</v>
      </c>
      <c r="D126" s="582"/>
      <c r="E126" s="472">
        <v>13439</v>
      </c>
      <c r="F126" s="456">
        <f t="shared" si="4"/>
        <v>4512</v>
      </c>
      <c r="G126" s="469">
        <f t="shared" si="3"/>
        <v>3326</v>
      </c>
      <c r="H126" s="584"/>
    </row>
    <row r="127" spans="1:8" x14ac:dyDescent="0.2">
      <c r="A127" s="447">
        <v>266</v>
      </c>
      <c r="B127" s="454"/>
      <c r="C127" s="449">
        <f t="shared" si="5"/>
        <v>48.54</v>
      </c>
      <c r="D127" s="582"/>
      <c r="E127" s="472">
        <v>13439</v>
      </c>
      <c r="F127" s="456">
        <f t="shared" si="4"/>
        <v>4507</v>
      </c>
      <c r="G127" s="469">
        <f t="shared" si="3"/>
        <v>3322</v>
      </c>
      <c r="H127" s="584"/>
    </row>
    <row r="128" spans="1:8" x14ac:dyDescent="0.2">
      <c r="A128" s="447">
        <v>267</v>
      </c>
      <c r="B128" s="454"/>
      <c r="C128" s="449">
        <f t="shared" si="5"/>
        <v>48.6</v>
      </c>
      <c r="D128" s="582"/>
      <c r="E128" s="472">
        <v>13439</v>
      </c>
      <c r="F128" s="456">
        <f t="shared" si="4"/>
        <v>4502</v>
      </c>
      <c r="G128" s="469">
        <f t="shared" si="3"/>
        <v>3318</v>
      </c>
      <c r="H128" s="584"/>
    </row>
    <row r="129" spans="1:8" x14ac:dyDescent="0.2">
      <c r="A129" s="447">
        <v>268</v>
      </c>
      <c r="B129" s="454"/>
      <c r="C129" s="449">
        <f t="shared" si="5"/>
        <v>48.65</v>
      </c>
      <c r="D129" s="582"/>
      <c r="E129" s="472">
        <v>13439</v>
      </c>
      <c r="F129" s="456">
        <f t="shared" si="4"/>
        <v>4497</v>
      </c>
      <c r="G129" s="469">
        <f t="shared" si="3"/>
        <v>3315</v>
      </c>
      <c r="H129" s="584"/>
    </row>
    <row r="130" spans="1:8" x14ac:dyDescent="0.2">
      <c r="A130" s="447">
        <v>269</v>
      </c>
      <c r="B130" s="454"/>
      <c r="C130" s="449">
        <f t="shared" si="5"/>
        <v>48.7</v>
      </c>
      <c r="D130" s="582"/>
      <c r="E130" s="472">
        <v>13439</v>
      </c>
      <c r="F130" s="456">
        <f t="shared" si="4"/>
        <v>4492</v>
      </c>
      <c r="G130" s="469">
        <f t="shared" si="3"/>
        <v>3311</v>
      </c>
      <c r="H130" s="584"/>
    </row>
    <row r="131" spans="1:8" x14ac:dyDescent="0.2">
      <c r="A131" s="447">
        <v>270</v>
      </c>
      <c r="B131" s="454"/>
      <c r="C131" s="449">
        <f t="shared" si="5"/>
        <v>48.75</v>
      </c>
      <c r="D131" s="582"/>
      <c r="E131" s="472">
        <v>13439</v>
      </c>
      <c r="F131" s="456">
        <f t="shared" si="4"/>
        <v>4488</v>
      </c>
      <c r="G131" s="469">
        <f t="shared" si="3"/>
        <v>3308</v>
      </c>
      <c r="H131" s="584"/>
    </row>
    <row r="132" spans="1:8" x14ac:dyDescent="0.2">
      <c r="A132" s="447">
        <v>271</v>
      </c>
      <c r="B132" s="454"/>
      <c r="C132" s="449">
        <f t="shared" si="5"/>
        <v>48.8</v>
      </c>
      <c r="D132" s="582"/>
      <c r="E132" s="472">
        <v>13439</v>
      </c>
      <c r="F132" s="456">
        <f t="shared" si="4"/>
        <v>4483</v>
      </c>
      <c r="G132" s="469">
        <f t="shared" si="3"/>
        <v>3305</v>
      </c>
      <c r="H132" s="584"/>
    </row>
    <row r="133" spans="1:8" x14ac:dyDescent="0.2">
      <c r="A133" s="447">
        <v>272</v>
      </c>
      <c r="B133" s="454"/>
      <c r="C133" s="449">
        <f t="shared" si="5"/>
        <v>48.85</v>
      </c>
      <c r="D133" s="582"/>
      <c r="E133" s="472">
        <v>13439</v>
      </c>
      <c r="F133" s="456">
        <f t="shared" si="4"/>
        <v>4479</v>
      </c>
      <c r="G133" s="469">
        <f t="shared" si="3"/>
        <v>3301</v>
      </c>
      <c r="H133" s="584"/>
    </row>
    <row r="134" spans="1:8" x14ac:dyDescent="0.2">
      <c r="A134" s="447">
        <v>273</v>
      </c>
      <c r="B134" s="454"/>
      <c r="C134" s="449">
        <f t="shared" si="5"/>
        <v>48.9</v>
      </c>
      <c r="D134" s="582"/>
      <c r="E134" s="472">
        <v>13439</v>
      </c>
      <c r="F134" s="456">
        <f t="shared" si="4"/>
        <v>4474</v>
      </c>
      <c r="G134" s="469">
        <f t="shared" si="3"/>
        <v>3298</v>
      </c>
      <c r="H134" s="584"/>
    </row>
    <row r="135" spans="1:8" x14ac:dyDescent="0.2">
      <c r="A135" s="447">
        <v>274</v>
      </c>
      <c r="B135" s="454"/>
      <c r="C135" s="449">
        <f t="shared" si="5"/>
        <v>48.95</v>
      </c>
      <c r="D135" s="582"/>
      <c r="E135" s="472">
        <v>13439</v>
      </c>
      <c r="F135" s="456">
        <f t="shared" si="4"/>
        <v>4469</v>
      </c>
      <c r="G135" s="469">
        <f t="shared" si="3"/>
        <v>3295</v>
      </c>
      <c r="H135" s="584"/>
    </row>
    <row r="136" spans="1:8" x14ac:dyDescent="0.2">
      <c r="A136" s="447">
        <v>275</v>
      </c>
      <c r="B136" s="454"/>
      <c r="C136" s="449">
        <f t="shared" si="5"/>
        <v>49.01</v>
      </c>
      <c r="D136" s="582"/>
      <c r="E136" s="472">
        <v>13439</v>
      </c>
      <c r="F136" s="456">
        <f t="shared" si="4"/>
        <v>4464</v>
      </c>
      <c r="G136" s="469">
        <f t="shared" si="3"/>
        <v>3291</v>
      </c>
      <c r="H136" s="584"/>
    </row>
    <row r="137" spans="1:8" x14ac:dyDescent="0.2">
      <c r="A137" s="447">
        <v>276</v>
      </c>
      <c r="B137" s="454"/>
      <c r="C137" s="449">
        <f t="shared" si="5"/>
        <v>49.06</v>
      </c>
      <c r="D137" s="582"/>
      <c r="E137" s="472">
        <v>13439</v>
      </c>
      <c r="F137" s="456">
        <f t="shared" si="4"/>
        <v>4459</v>
      </c>
      <c r="G137" s="469">
        <f t="shared" si="3"/>
        <v>3287</v>
      </c>
      <c r="H137" s="584"/>
    </row>
    <row r="138" spans="1:8" x14ac:dyDescent="0.2">
      <c r="A138" s="447">
        <v>277</v>
      </c>
      <c r="B138" s="454"/>
      <c r="C138" s="449">
        <f t="shared" si="5"/>
        <v>49.11</v>
      </c>
      <c r="D138" s="582"/>
      <c r="E138" s="472">
        <v>13439</v>
      </c>
      <c r="F138" s="456">
        <f t="shared" si="4"/>
        <v>4455</v>
      </c>
      <c r="G138" s="469">
        <f t="shared" si="3"/>
        <v>3284</v>
      </c>
      <c r="H138" s="584"/>
    </row>
    <row r="139" spans="1:8" x14ac:dyDescent="0.2">
      <c r="A139" s="447">
        <v>278</v>
      </c>
      <c r="B139" s="454"/>
      <c r="C139" s="449">
        <f t="shared" si="5"/>
        <v>49.16</v>
      </c>
      <c r="D139" s="582"/>
      <c r="E139" s="472">
        <v>13439</v>
      </c>
      <c r="F139" s="456">
        <f t="shared" si="4"/>
        <v>4450</v>
      </c>
      <c r="G139" s="469">
        <f t="shared" si="3"/>
        <v>3280</v>
      </c>
      <c r="H139" s="584"/>
    </row>
    <row r="140" spans="1:8" x14ac:dyDescent="0.2">
      <c r="A140" s="447">
        <v>279</v>
      </c>
      <c r="B140" s="454"/>
      <c r="C140" s="449">
        <f t="shared" si="5"/>
        <v>49.21</v>
      </c>
      <c r="D140" s="582"/>
      <c r="E140" s="472">
        <v>13439</v>
      </c>
      <c r="F140" s="456">
        <f t="shared" si="4"/>
        <v>4446</v>
      </c>
      <c r="G140" s="469">
        <f t="shared" si="3"/>
        <v>3277</v>
      </c>
      <c r="H140" s="584"/>
    </row>
    <row r="141" spans="1:8" x14ac:dyDescent="0.2">
      <c r="A141" s="447">
        <v>280</v>
      </c>
      <c r="B141" s="454"/>
      <c r="C141" s="449">
        <f t="shared" si="5"/>
        <v>49.26</v>
      </c>
      <c r="D141" s="582"/>
      <c r="E141" s="472">
        <v>13439</v>
      </c>
      <c r="F141" s="456">
        <f t="shared" si="4"/>
        <v>4441</v>
      </c>
      <c r="G141" s="469">
        <f t="shared" ref="G141:G204" si="6">ROUND(12*(1/C141*E141),0)</f>
        <v>3274</v>
      </c>
      <c r="H141" s="584"/>
    </row>
    <row r="142" spans="1:8" x14ac:dyDescent="0.2">
      <c r="A142" s="447">
        <v>281</v>
      </c>
      <c r="B142" s="454"/>
      <c r="C142" s="449">
        <f t="shared" si="5"/>
        <v>49.31</v>
      </c>
      <c r="D142" s="582"/>
      <c r="E142" s="472">
        <v>13439</v>
      </c>
      <c r="F142" s="456">
        <f t="shared" ref="F142:F205" si="7">ROUND(12*1.3566*(1/C142*E142)+H142,0)</f>
        <v>4437</v>
      </c>
      <c r="G142" s="469">
        <f t="shared" si="6"/>
        <v>3270</v>
      </c>
      <c r="H142" s="584"/>
    </row>
    <row r="143" spans="1:8" x14ac:dyDescent="0.2">
      <c r="A143" s="447">
        <v>282</v>
      </c>
      <c r="B143" s="454"/>
      <c r="C143" s="449">
        <f t="shared" ref="C143:C206" si="8">ROUND((-0.0000491*POWER(A143,2)+0.0818939*A143+34)*0.928,2)</f>
        <v>49.36</v>
      </c>
      <c r="D143" s="582"/>
      <c r="E143" s="472">
        <v>13439</v>
      </c>
      <c r="F143" s="456">
        <f t="shared" si="7"/>
        <v>4432</v>
      </c>
      <c r="G143" s="469">
        <f t="shared" si="6"/>
        <v>3267</v>
      </c>
      <c r="H143" s="584"/>
    </row>
    <row r="144" spans="1:8" x14ac:dyDescent="0.2">
      <c r="A144" s="447">
        <v>283</v>
      </c>
      <c r="B144" s="454"/>
      <c r="C144" s="449">
        <f t="shared" si="8"/>
        <v>49.41</v>
      </c>
      <c r="D144" s="582"/>
      <c r="E144" s="472">
        <v>13439</v>
      </c>
      <c r="F144" s="456">
        <f t="shared" si="7"/>
        <v>4428</v>
      </c>
      <c r="G144" s="469">
        <f t="shared" si="6"/>
        <v>3264</v>
      </c>
      <c r="H144" s="584"/>
    </row>
    <row r="145" spans="1:8" x14ac:dyDescent="0.2">
      <c r="A145" s="447">
        <v>284</v>
      </c>
      <c r="B145" s="454"/>
      <c r="C145" s="449">
        <f t="shared" si="8"/>
        <v>49.46</v>
      </c>
      <c r="D145" s="582"/>
      <c r="E145" s="472">
        <v>13439</v>
      </c>
      <c r="F145" s="456">
        <f t="shared" si="7"/>
        <v>4423</v>
      </c>
      <c r="G145" s="469">
        <f t="shared" si="6"/>
        <v>3261</v>
      </c>
      <c r="H145" s="584"/>
    </row>
    <row r="146" spans="1:8" x14ac:dyDescent="0.2">
      <c r="A146" s="447">
        <v>285</v>
      </c>
      <c r="B146" s="454"/>
      <c r="C146" s="449">
        <f t="shared" si="8"/>
        <v>49.51</v>
      </c>
      <c r="D146" s="582"/>
      <c r="E146" s="472">
        <v>13439</v>
      </c>
      <c r="F146" s="456">
        <f t="shared" si="7"/>
        <v>4419</v>
      </c>
      <c r="G146" s="469">
        <f t="shared" si="6"/>
        <v>3257</v>
      </c>
      <c r="H146" s="584"/>
    </row>
    <row r="147" spans="1:8" x14ac:dyDescent="0.2">
      <c r="A147" s="447">
        <v>286</v>
      </c>
      <c r="B147" s="454"/>
      <c r="C147" s="449">
        <f t="shared" si="8"/>
        <v>49.56</v>
      </c>
      <c r="D147" s="582"/>
      <c r="E147" s="472">
        <v>13439</v>
      </c>
      <c r="F147" s="456">
        <f t="shared" si="7"/>
        <v>4414</v>
      </c>
      <c r="G147" s="469">
        <f t="shared" si="6"/>
        <v>3254</v>
      </c>
      <c r="H147" s="584"/>
    </row>
    <row r="148" spans="1:8" x14ac:dyDescent="0.2">
      <c r="A148" s="447">
        <v>287</v>
      </c>
      <c r="B148" s="454"/>
      <c r="C148" s="449">
        <f t="shared" si="8"/>
        <v>49.61</v>
      </c>
      <c r="D148" s="582"/>
      <c r="E148" s="472">
        <v>13439</v>
      </c>
      <c r="F148" s="456">
        <f t="shared" si="7"/>
        <v>4410</v>
      </c>
      <c r="G148" s="469">
        <f t="shared" si="6"/>
        <v>3251</v>
      </c>
      <c r="H148" s="584"/>
    </row>
    <row r="149" spans="1:8" x14ac:dyDescent="0.2">
      <c r="A149" s="447">
        <v>288</v>
      </c>
      <c r="B149" s="454"/>
      <c r="C149" s="449">
        <f t="shared" si="8"/>
        <v>49.66</v>
      </c>
      <c r="D149" s="582"/>
      <c r="E149" s="472">
        <v>13439</v>
      </c>
      <c r="F149" s="456">
        <f t="shared" si="7"/>
        <v>4405</v>
      </c>
      <c r="G149" s="469">
        <f t="shared" si="6"/>
        <v>3247</v>
      </c>
      <c r="H149" s="584"/>
    </row>
    <row r="150" spans="1:8" x14ac:dyDescent="0.2">
      <c r="A150" s="447">
        <v>289</v>
      </c>
      <c r="B150" s="454"/>
      <c r="C150" s="449">
        <f t="shared" si="8"/>
        <v>49.71</v>
      </c>
      <c r="D150" s="582"/>
      <c r="E150" s="472">
        <v>13439</v>
      </c>
      <c r="F150" s="456">
        <f t="shared" si="7"/>
        <v>4401</v>
      </c>
      <c r="G150" s="469">
        <f t="shared" si="6"/>
        <v>3244</v>
      </c>
      <c r="H150" s="584"/>
    </row>
    <row r="151" spans="1:8" x14ac:dyDescent="0.2">
      <c r="A151" s="447">
        <v>290</v>
      </c>
      <c r="B151" s="454"/>
      <c r="C151" s="449">
        <f t="shared" si="8"/>
        <v>49.76</v>
      </c>
      <c r="D151" s="582"/>
      <c r="E151" s="472">
        <v>13439</v>
      </c>
      <c r="F151" s="456">
        <f t="shared" si="7"/>
        <v>4397</v>
      </c>
      <c r="G151" s="469">
        <f t="shared" si="6"/>
        <v>3241</v>
      </c>
      <c r="H151" s="584"/>
    </row>
    <row r="152" spans="1:8" x14ac:dyDescent="0.2">
      <c r="A152" s="447">
        <v>291</v>
      </c>
      <c r="B152" s="454"/>
      <c r="C152" s="449">
        <f t="shared" si="8"/>
        <v>49.81</v>
      </c>
      <c r="D152" s="582"/>
      <c r="E152" s="472">
        <v>13439</v>
      </c>
      <c r="F152" s="456">
        <f t="shared" si="7"/>
        <v>4392</v>
      </c>
      <c r="G152" s="469">
        <f t="shared" si="6"/>
        <v>3238</v>
      </c>
      <c r="H152" s="584"/>
    </row>
    <row r="153" spans="1:8" x14ac:dyDescent="0.2">
      <c r="A153" s="447">
        <v>292</v>
      </c>
      <c r="B153" s="454"/>
      <c r="C153" s="449">
        <f t="shared" si="8"/>
        <v>49.86</v>
      </c>
      <c r="D153" s="582"/>
      <c r="E153" s="472">
        <v>13439</v>
      </c>
      <c r="F153" s="456">
        <f t="shared" si="7"/>
        <v>4388</v>
      </c>
      <c r="G153" s="469">
        <f t="shared" si="6"/>
        <v>3234</v>
      </c>
      <c r="H153" s="584"/>
    </row>
    <row r="154" spans="1:8" x14ac:dyDescent="0.2">
      <c r="A154" s="447">
        <v>293</v>
      </c>
      <c r="B154" s="454"/>
      <c r="C154" s="449">
        <f t="shared" si="8"/>
        <v>49.91</v>
      </c>
      <c r="D154" s="582"/>
      <c r="E154" s="472">
        <v>13439</v>
      </c>
      <c r="F154" s="456">
        <f t="shared" si="7"/>
        <v>4383</v>
      </c>
      <c r="G154" s="469">
        <f t="shared" si="6"/>
        <v>3231</v>
      </c>
      <c r="H154" s="584"/>
    </row>
    <row r="155" spans="1:8" x14ac:dyDescent="0.2">
      <c r="A155" s="447">
        <v>294</v>
      </c>
      <c r="B155" s="454"/>
      <c r="C155" s="449">
        <f t="shared" si="8"/>
        <v>49.96</v>
      </c>
      <c r="D155" s="582"/>
      <c r="E155" s="472">
        <v>13439</v>
      </c>
      <c r="F155" s="456">
        <f t="shared" si="7"/>
        <v>4379</v>
      </c>
      <c r="G155" s="469">
        <f t="shared" si="6"/>
        <v>3228</v>
      </c>
      <c r="H155" s="584"/>
    </row>
    <row r="156" spans="1:8" x14ac:dyDescent="0.2">
      <c r="A156" s="447">
        <v>295</v>
      </c>
      <c r="B156" s="454"/>
      <c r="C156" s="449">
        <f t="shared" si="8"/>
        <v>50.01</v>
      </c>
      <c r="D156" s="582"/>
      <c r="E156" s="472">
        <v>13439</v>
      </c>
      <c r="F156" s="456">
        <f t="shared" si="7"/>
        <v>4375</v>
      </c>
      <c r="G156" s="469">
        <f t="shared" si="6"/>
        <v>3225</v>
      </c>
      <c r="H156" s="584"/>
    </row>
    <row r="157" spans="1:8" x14ac:dyDescent="0.2">
      <c r="A157" s="447">
        <v>296</v>
      </c>
      <c r="B157" s="454"/>
      <c r="C157" s="449">
        <f t="shared" si="8"/>
        <v>50.06</v>
      </c>
      <c r="D157" s="582"/>
      <c r="E157" s="472">
        <v>13439</v>
      </c>
      <c r="F157" s="456">
        <f t="shared" si="7"/>
        <v>4370</v>
      </c>
      <c r="G157" s="469">
        <f t="shared" si="6"/>
        <v>3221</v>
      </c>
      <c r="H157" s="584"/>
    </row>
    <row r="158" spans="1:8" x14ac:dyDescent="0.2">
      <c r="A158" s="447">
        <v>297</v>
      </c>
      <c r="B158" s="454"/>
      <c r="C158" s="449">
        <f t="shared" si="8"/>
        <v>50.1</v>
      </c>
      <c r="D158" s="582"/>
      <c r="E158" s="472">
        <v>13439</v>
      </c>
      <c r="F158" s="456">
        <f t="shared" si="7"/>
        <v>4367</v>
      </c>
      <c r="G158" s="469">
        <f t="shared" si="6"/>
        <v>3219</v>
      </c>
      <c r="H158" s="584"/>
    </row>
    <row r="159" spans="1:8" x14ac:dyDescent="0.2">
      <c r="A159" s="447">
        <v>298</v>
      </c>
      <c r="B159" s="454"/>
      <c r="C159" s="449">
        <f t="shared" si="8"/>
        <v>50.15</v>
      </c>
      <c r="D159" s="582"/>
      <c r="E159" s="472">
        <v>13439</v>
      </c>
      <c r="F159" s="456">
        <f t="shared" si="7"/>
        <v>4362</v>
      </c>
      <c r="G159" s="469">
        <f t="shared" si="6"/>
        <v>3216</v>
      </c>
      <c r="H159" s="584"/>
    </row>
    <row r="160" spans="1:8" x14ac:dyDescent="0.2">
      <c r="A160" s="447">
        <v>299</v>
      </c>
      <c r="B160" s="454"/>
      <c r="C160" s="449">
        <f t="shared" si="8"/>
        <v>50.2</v>
      </c>
      <c r="D160" s="582"/>
      <c r="E160" s="472">
        <v>13439</v>
      </c>
      <c r="F160" s="456">
        <f t="shared" si="7"/>
        <v>4358</v>
      </c>
      <c r="G160" s="469">
        <f t="shared" si="6"/>
        <v>3213</v>
      </c>
      <c r="H160" s="584"/>
    </row>
    <row r="161" spans="1:8" x14ac:dyDescent="0.2">
      <c r="A161" s="447">
        <v>300</v>
      </c>
      <c r="B161" s="454"/>
      <c r="C161" s="449">
        <f t="shared" si="8"/>
        <v>50.25</v>
      </c>
      <c r="D161" s="582"/>
      <c r="E161" s="472">
        <v>13439</v>
      </c>
      <c r="F161" s="456">
        <f t="shared" si="7"/>
        <v>4354</v>
      </c>
      <c r="G161" s="469">
        <f t="shared" si="6"/>
        <v>3209</v>
      </c>
      <c r="H161" s="584"/>
    </row>
    <row r="162" spans="1:8" x14ac:dyDescent="0.2">
      <c r="A162" s="447">
        <v>301</v>
      </c>
      <c r="B162" s="454"/>
      <c r="C162" s="449">
        <f t="shared" si="8"/>
        <v>50.3</v>
      </c>
      <c r="D162" s="582"/>
      <c r="E162" s="472">
        <v>13439</v>
      </c>
      <c r="F162" s="456">
        <f t="shared" si="7"/>
        <v>4349</v>
      </c>
      <c r="G162" s="469">
        <f t="shared" si="6"/>
        <v>3206</v>
      </c>
      <c r="H162" s="584"/>
    </row>
    <row r="163" spans="1:8" x14ac:dyDescent="0.2">
      <c r="A163" s="447">
        <v>302</v>
      </c>
      <c r="B163" s="454"/>
      <c r="C163" s="449">
        <f t="shared" si="8"/>
        <v>50.35</v>
      </c>
      <c r="D163" s="582"/>
      <c r="E163" s="472">
        <v>13439</v>
      </c>
      <c r="F163" s="456">
        <f t="shared" si="7"/>
        <v>4345</v>
      </c>
      <c r="G163" s="469">
        <f t="shared" si="6"/>
        <v>3203</v>
      </c>
      <c r="H163" s="584"/>
    </row>
    <row r="164" spans="1:8" x14ac:dyDescent="0.2">
      <c r="A164" s="447">
        <v>303</v>
      </c>
      <c r="B164" s="454"/>
      <c r="C164" s="449">
        <f t="shared" si="8"/>
        <v>50.4</v>
      </c>
      <c r="D164" s="582"/>
      <c r="E164" s="472">
        <v>13439</v>
      </c>
      <c r="F164" s="456">
        <f t="shared" si="7"/>
        <v>4341</v>
      </c>
      <c r="G164" s="469">
        <f t="shared" si="6"/>
        <v>3200</v>
      </c>
      <c r="H164" s="584"/>
    </row>
    <row r="165" spans="1:8" x14ac:dyDescent="0.2">
      <c r="A165" s="447">
        <v>304</v>
      </c>
      <c r="B165" s="454"/>
      <c r="C165" s="449">
        <f t="shared" si="8"/>
        <v>50.44</v>
      </c>
      <c r="D165" s="582"/>
      <c r="E165" s="472">
        <v>13439</v>
      </c>
      <c r="F165" s="456">
        <f t="shared" si="7"/>
        <v>4337</v>
      </c>
      <c r="G165" s="469">
        <f t="shared" si="6"/>
        <v>3197</v>
      </c>
      <c r="H165" s="584"/>
    </row>
    <row r="166" spans="1:8" x14ac:dyDescent="0.2">
      <c r="A166" s="447">
        <v>305</v>
      </c>
      <c r="B166" s="454"/>
      <c r="C166" s="449">
        <f t="shared" si="8"/>
        <v>50.49</v>
      </c>
      <c r="D166" s="582"/>
      <c r="E166" s="472">
        <v>13439</v>
      </c>
      <c r="F166" s="456">
        <f t="shared" si="7"/>
        <v>4333</v>
      </c>
      <c r="G166" s="469">
        <f t="shared" si="6"/>
        <v>3194</v>
      </c>
      <c r="H166" s="584"/>
    </row>
    <row r="167" spans="1:8" x14ac:dyDescent="0.2">
      <c r="A167" s="447">
        <v>306</v>
      </c>
      <c r="B167" s="454"/>
      <c r="C167" s="449">
        <f t="shared" si="8"/>
        <v>50.54</v>
      </c>
      <c r="D167" s="582"/>
      <c r="E167" s="472">
        <v>13439</v>
      </c>
      <c r="F167" s="456">
        <f t="shared" si="7"/>
        <v>4329</v>
      </c>
      <c r="G167" s="469">
        <f t="shared" si="6"/>
        <v>3191</v>
      </c>
      <c r="H167" s="584"/>
    </row>
    <row r="168" spans="1:8" x14ac:dyDescent="0.2">
      <c r="A168" s="447">
        <v>307</v>
      </c>
      <c r="B168" s="454"/>
      <c r="C168" s="449">
        <f t="shared" si="8"/>
        <v>50.59</v>
      </c>
      <c r="D168" s="582"/>
      <c r="E168" s="472">
        <v>13439</v>
      </c>
      <c r="F168" s="456">
        <f t="shared" si="7"/>
        <v>4324</v>
      </c>
      <c r="G168" s="469">
        <f t="shared" si="6"/>
        <v>3188</v>
      </c>
      <c r="H168" s="584"/>
    </row>
    <row r="169" spans="1:8" x14ac:dyDescent="0.2">
      <c r="A169" s="447">
        <v>308</v>
      </c>
      <c r="B169" s="454"/>
      <c r="C169" s="449">
        <f t="shared" si="8"/>
        <v>50.64</v>
      </c>
      <c r="D169" s="582"/>
      <c r="E169" s="472">
        <v>13439</v>
      </c>
      <c r="F169" s="456">
        <f t="shared" si="7"/>
        <v>4320</v>
      </c>
      <c r="G169" s="469">
        <f t="shared" si="6"/>
        <v>3185</v>
      </c>
      <c r="H169" s="584"/>
    </row>
    <row r="170" spans="1:8" x14ac:dyDescent="0.2">
      <c r="A170" s="447">
        <v>309</v>
      </c>
      <c r="B170" s="454"/>
      <c r="C170" s="449">
        <f t="shared" si="8"/>
        <v>50.68</v>
      </c>
      <c r="D170" s="582"/>
      <c r="E170" s="472">
        <v>13439</v>
      </c>
      <c r="F170" s="456">
        <f t="shared" si="7"/>
        <v>4317</v>
      </c>
      <c r="G170" s="469">
        <f t="shared" si="6"/>
        <v>3182</v>
      </c>
      <c r="H170" s="584"/>
    </row>
    <row r="171" spans="1:8" x14ac:dyDescent="0.2">
      <c r="A171" s="447">
        <v>310</v>
      </c>
      <c r="B171" s="454"/>
      <c r="C171" s="449">
        <f t="shared" si="8"/>
        <v>50.73</v>
      </c>
      <c r="D171" s="582"/>
      <c r="E171" s="472">
        <v>13439</v>
      </c>
      <c r="F171" s="456">
        <f t="shared" si="7"/>
        <v>4313</v>
      </c>
      <c r="G171" s="469">
        <f t="shared" si="6"/>
        <v>3179</v>
      </c>
      <c r="H171" s="584"/>
    </row>
    <row r="172" spans="1:8" x14ac:dyDescent="0.2">
      <c r="A172" s="447">
        <v>311</v>
      </c>
      <c r="B172" s="454"/>
      <c r="C172" s="449">
        <f t="shared" si="8"/>
        <v>50.78</v>
      </c>
      <c r="D172" s="582"/>
      <c r="E172" s="472">
        <v>13439</v>
      </c>
      <c r="F172" s="456">
        <f t="shared" si="7"/>
        <v>4308</v>
      </c>
      <c r="G172" s="469">
        <f t="shared" si="6"/>
        <v>3176</v>
      </c>
      <c r="H172" s="584"/>
    </row>
    <row r="173" spans="1:8" x14ac:dyDescent="0.2">
      <c r="A173" s="447">
        <v>312</v>
      </c>
      <c r="B173" s="454"/>
      <c r="C173" s="449">
        <f t="shared" si="8"/>
        <v>50.83</v>
      </c>
      <c r="D173" s="582"/>
      <c r="E173" s="472">
        <v>13439</v>
      </c>
      <c r="F173" s="456">
        <f t="shared" si="7"/>
        <v>4304</v>
      </c>
      <c r="G173" s="469">
        <f t="shared" si="6"/>
        <v>3173</v>
      </c>
      <c r="H173" s="584"/>
    </row>
    <row r="174" spans="1:8" x14ac:dyDescent="0.2">
      <c r="A174" s="447">
        <v>313</v>
      </c>
      <c r="B174" s="454"/>
      <c r="C174" s="449">
        <f t="shared" si="8"/>
        <v>50.88</v>
      </c>
      <c r="D174" s="582"/>
      <c r="E174" s="472">
        <v>13439</v>
      </c>
      <c r="F174" s="456">
        <f t="shared" si="7"/>
        <v>4300</v>
      </c>
      <c r="G174" s="469">
        <f t="shared" si="6"/>
        <v>3170</v>
      </c>
      <c r="H174" s="584"/>
    </row>
    <row r="175" spans="1:8" x14ac:dyDescent="0.2">
      <c r="A175" s="447">
        <v>314</v>
      </c>
      <c r="B175" s="454"/>
      <c r="C175" s="449">
        <f t="shared" si="8"/>
        <v>50.92</v>
      </c>
      <c r="D175" s="582"/>
      <c r="E175" s="472">
        <v>13439</v>
      </c>
      <c r="F175" s="456">
        <f t="shared" si="7"/>
        <v>4296</v>
      </c>
      <c r="G175" s="469">
        <f t="shared" si="6"/>
        <v>3167</v>
      </c>
      <c r="H175" s="584"/>
    </row>
    <row r="176" spans="1:8" x14ac:dyDescent="0.2">
      <c r="A176" s="447">
        <v>315</v>
      </c>
      <c r="B176" s="454"/>
      <c r="C176" s="449">
        <f t="shared" si="8"/>
        <v>50.97</v>
      </c>
      <c r="D176" s="582"/>
      <c r="E176" s="472">
        <v>13439</v>
      </c>
      <c r="F176" s="456">
        <f t="shared" si="7"/>
        <v>4292</v>
      </c>
      <c r="G176" s="469">
        <f t="shared" si="6"/>
        <v>3164</v>
      </c>
      <c r="H176" s="584"/>
    </row>
    <row r="177" spans="1:8" x14ac:dyDescent="0.2">
      <c r="A177" s="447">
        <v>316</v>
      </c>
      <c r="B177" s="454"/>
      <c r="C177" s="449">
        <f t="shared" si="8"/>
        <v>51.02</v>
      </c>
      <c r="D177" s="582"/>
      <c r="E177" s="472">
        <v>13439</v>
      </c>
      <c r="F177" s="456">
        <f t="shared" si="7"/>
        <v>4288</v>
      </c>
      <c r="G177" s="469">
        <f t="shared" si="6"/>
        <v>3161</v>
      </c>
      <c r="H177" s="584"/>
    </row>
    <row r="178" spans="1:8" x14ac:dyDescent="0.2">
      <c r="A178" s="447">
        <v>317</v>
      </c>
      <c r="B178" s="454"/>
      <c r="C178" s="449">
        <f t="shared" si="8"/>
        <v>51.06</v>
      </c>
      <c r="D178" s="582"/>
      <c r="E178" s="472">
        <v>13439</v>
      </c>
      <c r="F178" s="456">
        <f t="shared" si="7"/>
        <v>4285</v>
      </c>
      <c r="G178" s="469">
        <f t="shared" si="6"/>
        <v>3158</v>
      </c>
      <c r="H178" s="584"/>
    </row>
    <row r="179" spans="1:8" x14ac:dyDescent="0.2">
      <c r="A179" s="447">
        <v>318</v>
      </c>
      <c r="B179" s="454"/>
      <c r="C179" s="449">
        <f t="shared" si="8"/>
        <v>51.11</v>
      </c>
      <c r="D179" s="582"/>
      <c r="E179" s="472">
        <v>13439</v>
      </c>
      <c r="F179" s="456">
        <f t="shared" si="7"/>
        <v>4280</v>
      </c>
      <c r="G179" s="469">
        <f t="shared" si="6"/>
        <v>3155</v>
      </c>
      <c r="H179" s="584"/>
    </row>
    <row r="180" spans="1:8" x14ac:dyDescent="0.2">
      <c r="A180" s="447">
        <v>319</v>
      </c>
      <c r="B180" s="454"/>
      <c r="C180" s="449">
        <f t="shared" si="8"/>
        <v>51.16</v>
      </c>
      <c r="D180" s="582"/>
      <c r="E180" s="472">
        <v>13439</v>
      </c>
      <c r="F180" s="456">
        <f t="shared" si="7"/>
        <v>4276</v>
      </c>
      <c r="G180" s="469">
        <f t="shared" si="6"/>
        <v>3152</v>
      </c>
      <c r="H180" s="584"/>
    </row>
    <row r="181" spans="1:8" x14ac:dyDescent="0.2">
      <c r="A181" s="447">
        <v>320</v>
      </c>
      <c r="B181" s="454"/>
      <c r="C181" s="449">
        <f t="shared" si="8"/>
        <v>51.21</v>
      </c>
      <c r="D181" s="582"/>
      <c r="E181" s="472">
        <v>13439</v>
      </c>
      <c r="F181" s="456">
        <f t="shared" si="7"/>
        <v>4272</v>
      </c>
      <c r="G181" s="469">
        <f t="shared" si="6"/>
        <v>3149</v>
      </c>
      <c r="H181" s="584"/>
    </row>
    <row r="182" spans="1:8" x14ac:dyDescent="0.2">
      <c r="A182" s="447">
        <v>321</v>
      </c>
      <c r="B182" s="454"/>
      <c r="C182" s="449">
        <f t="shared" si="8"/>
        <v>51.25</v>
      </c>
      <c r="D182" s="582"/>
      <c r="E182" s="472">
        <v>13439</v>
      </c>
      <c r="F182" s="456">
        <f t="shared" si="7"/>
        <v>4269</v>
      </c>
      <c r="G182" s="469">
        <f t="shared" si="6"/>
        <v>3147</v>
      </c>
      <c r="H182" s="584"/>
    </row>
    <row r="183" spans="1:8" x14ac:dyDescent="0.2">
      <c r="A183" s="447">
        <v>322</v>
      </c>
      <c r="B183" s="454"/>
      <c r="C183" s="449">
        <f t="shared" si="8"/>
        <v>51.3</v>
      </c>
      <c r="D183" s="582"/>
      <c r="E183" s="472">
        <v>13439</v>
      </c>
      <c r="F183" s="456">
        <f t="shared" si="7"/>
        <v>4265</v>
      </c>
      <c r="G183" s="469">
        <f t="shared" si="6"/>
        <v>3144</v>
      </c>
      <c r="H183" s="584"/>
    </row>
    <row r="184" spans="1:8" x14ac:dyDescent="0.2">
      <c r="A184" s="447">
        <v>323</v>
      </c>
      <c r="B184" s="454"/>
      <c r="C184" s="449">
        <f t="shared" si="8"/>
        <v>51.35</v>
      </c>
      <c r="D184" s="582"/>
      <c r="E184" s="472">
        <v>13439</v>
      </c>
      <c r="F184" s="456">
        <f t="shared" si="7"/>
        <v>4260</v>
      </c>
      <c r="G184" s="469">
        <f t="shared" si="6"/>
        <v>3141</v>
      </c>
      <c r="H184" s="584"/>
    </row>
    <row r="185" spans="1:8" x14ac:dyDescent="0.2">
      <c r="A185" s="447">
        <v>324</v>
      </c>
      <c r="B185" s="454"/>
      <c r="C185" s="449">
        <f t="shared" si="8"/>
        <v>51.39</v>
      </c>
      <c r="D185" s="582"/>
      <c r="E185" s="472">
        <v>13439</v>
      </c>
      <c r="F185" s="456">
        <f t="shared" si="7"/>
        <v>4257</v>
      </c>
      <c r="G185" s="469">
        <f t="shared" si="6"/>
        <v>3138</v>
      </c>
      <c r="H185" s="584"/>
    </row>
    <row r="186" spans="1:8" x14ac:dyDescent="0.2">
      <c r="A186" s="447">
        <v>325</v>
      </c>
      <c r="B186" s="454"/>
      <c r="C186" s="449">
        <f t="shared" si="8"/>
        <v>51.44</v>
      </c>
      <c r="D186" s="582"/>
      <c r="E186" s="472">
        <v>13439</v>
      </c>
      <c r="F186" s="456">
        <f t="shared" si="7"/>
        <v>4253</v>
      </c>
      <c r="G186" s="469">
        <f t="shared" si="6"/>
        <v>3135</v>
      </c>
      <c r="H186" s="584"/>
    </row>
    <row r="187" spans="1:8" x14ac:dyDescent="0.2">
      <c r="A187" s="447">
        <v>326</v>
      </c>
      <c r="B187" s="454"/>
      <c r="C187" s="449">
        <f t="shared" si="8"/>
        <v>51.48</v>
      </c>
      <c r="D187" s="582"/>
      <c r="E187" s="472">
        <v>13439</v>
      </c>
      <c r="F187" s="456">
        <f t="shared" si="7"/>
        <v>4250</v>
      </c>
      <c r="G187" s="469">
        <f t="shared" si="6"/>
        <v>3133</v>
      </c>
      <c r="H187" s="584"/>
    </row>
    <row r="188" spans="1:8" x14ac:dyDescent="0.2">
      <c r="A188" s="447">
        <v>327</v>
      </c>
      <c r="B188" s="454"/>
      <c r="C188" s="449">
        <f t="shared" si="8"/>
        <v>51.53</v>
      </c>
      <c r="D188" s="582"/>
      <c r="E188" s="472">
        <v>13439</v>
      </c>
      <c r="F188" s="456">
        <f t="shared" si="7"/>
        <v>4246</v>
      </c>
      <c r="G188" s="469">
        <f t="shared" si="6"/>
        <v>3130</v>
      </c>
      <c r="H188" s="584"/>
    </row>
    <row r="189" spans="1:8" x14ac:dyDescent="0.2">
      <c r="A189" s="447">
        <v>328</v>
      </c>
      <c r="B189" s="454"/>
      <c r="C189" s="449">
        <f t="shared" si="8"/>
        <v>51.58</v>
      </c>
      <c r="D189" s="582"/>
      <c r="E189" s="472">
        <v>13439</v>
      </c>
      <c r="F189" s="456">
        <f t="shared" si="7"/>
        <v>4241</v>
      </c>
      <c r="G189" s="469">
        <f t="shared" si="6"/>
        <v>3127</v>
      </c>
      <c r="H189" s="584"/>
    </row>
    <row r="190" spans="1:8" x14ac:dyDescent="0.2">
      <c r="A190" s="447">
        <v>329</v>
      </c>
      <c r="B190" s="454"/>
      <c r="C190" s="449">
        <f t="shared" si="8"/>
        <v>51.62</v>
      </c>
      <c r="D190" s="582"/>
      <c r="E190" s="472">
        <v>13439</v>
      </c>
      <c r="F190" s="456">
        <f t="shared" si="7"/>
        <v>4238</v>
      </c>
      <c r="G190" s="469">
        <f t="shared" si="6"/>
        <v>3124</v>
      </c>
      <c r="H190" s="584"/>
    </row>
    <row r="191" spans="1:8" x14ac:dyDescent="0.2">
      <c r="A191" s="447">
        <v>330</v>
      </c>
      <c r="B191" s="454"/>
      <c r="C191" s="449">
        <f t="shared" si="8"/>
        <v>51.67</v>
      </c>
      <c r="D191" s="582"/>
      <c r="E191" s="472">
        <v>13439</v>
      </c>
      <c r="F191" s="456">
        <f t="shared" si="7"/>
        <v>4234</v>
      </c>
      <c r="G191" s="469">
        <f t="shared" si="6"/>
        <v>3121</v>
      </c>
      <c r="H191" s="584"/>
    </row>
    <row r="192" spans="1:8" x14ac:dyDescent="0.2">
      <c r="A192" s="447">
        <v>331</v>
      </c>
      <c r="B192" s="454"/>
      <c r="C192" s="449">
        <f t="shared" si="8"/>
        <v>51.72</v>
      </c>
      <c r="D192" s="582"/>
      <c r="E192" s="472">
        <v>13439</v>
      </c>
      <c r="F192" s="456">
        <f t="shared" si="7"/>
        <v>4230</v>
      </c>
      <c r="G192" s="469">
        <f t="shared" si="6"/>
        <v>3118</v>
      </c>
      <c r="H192" s="584"/>
    </row>
    <row r="193" spans="1:8" x14ac:dyDescent="0.2">
      <c r="A193" s="447">
        <v>332</v>
      </c>
      <c r="B193" s="454"/>
      <c r="C193" s="449">
        <f t="shared" si="8"/>
        <v>51.76</v>
      </c>
      <c r="D193" s="582"/>
      <c r="E193" s="472">
        <v>13439</v>
      </c>
      <c r="F193" s="456">
        <f t="shared" si="7"/>
        <v>4227</v>
      </c>
      <c r="G193" s="469">
        <f t="shared" si="6"/>
        <v>3116</v>
      </c>
      <c r="H193" s="584"/>
    </row>
    <row r="194" spans="1:8" x14ac:dyDescent="0.2">
      <c r="A194" s="447">
        <v>333</v>
      </c>
      <c r="B194" s="454"/>
      <c r="C194" s="449">
        <f t="shared" si="8"/>
        <v>51.81</v>
      </c>
      <c r="D194" s="582"/>
      <c r="E194" s="472">
        <v>13439</v>
      </c>
      <c r="F194" s="456">
        <f t="shared" si="7"/>
        <v>4223</v>
      </c>
      <c r="G194" s="469">
        <f t="shared" si="6"/>
        <v>3113</v>
      </c>
      <c r="H194" s="584"/>
    </row>
    <row r="195" spans="1:8" x14ac:dyDescent="0.2">
      <c r="A195" s="447">
        <v>334</v>
      </c>
      <c r="B195" s="454"/>
      <c r="C195" s="449">
        <f t="shared" si="8"/>
        <v>51.85</v>
      </c>
      <c r="D195" s="582"/>
      <c r="E195" s="472">
        <v>13439</v>
      </c>
      <c r="F195" s="456">
        <f t="shared" si="7"/>
        <v>4219</v>
      </c>
      <c r="G195" s="469">
        <f t="shared" si="6"/>
        <v>3110</v>
      </c>
      <c r="H195" s="584"/>
    </row>
    <row r="196" spans="1:8" x14ac:dyDescent="0.2">
      <c r="A196" s="447">
        <v>335</v>
      </c>
      <c r="B196" s="454"/>
      <c r="C196" s="449">
        <f t="shared" si="8"/>
        <v>51.9</v>
      </c>
      <c r="D196" s="582"/>
      <c r="E196" s="472">
        <v>13439</v>
      </c>
      <c r="F196" s="456">
        <f t="shared" si="7"/>
        <v>4215</v>
      </c>
      <c r="G196" s="469">
        <f t="shared" si="6"/>
        <v>3107</v>
      </c>
      <c r="H196" s="584"/>
    </row>
    <row r="197" spans="1:8" x14ac:dyDescent="0.2">
      <c r="A197" s="447">
        <v>336</v>
      </c>
      <c r="B197" s="454"/>
      <c r="C197" s="449">
        <f t="shared" si="8"/>
        <v>51.94</v>
      </c>
      <c r="D197" s="582"/>
      <c r="E197" s="472">
        <v>13439</v>
      </c>
      <c r="F197" s="456">
        <f t="shared" si="7"/>
        <v>4212</v>
      </c>
      <c r="G197" s="469">
        <f t="shared" si="6"/>
        <v>3105</v>
      </c>
      <c r="H197" s="584"/>
    </row>
    <row r="198" spans="1:8" x14ac:dyDescent="0.2">
      <c r="A198" s="447">
        <v>337</v>
      </c>
      <c r="B198" s="454"/>
      <c r="C198" s="449">
        <f t="shared" si="8"/>
        <v>51.99</v>
      </c>
      <c r="D198" s="582"/>
      <c r="E198" s="472">
        <v>13439</v>
      </c>
      <c r="F198" s="456">
        <f t="shared" si="7"/>
        <v>4208</v>
      </c>
      <c r="G198" s="469">
        <f t="shared" si="6"/>
        <v>3102</v>
      </c>
      <c r="H198" s="584"/>
    </row>
    <row r="199" spans="1:8" x14ac:dyDescent="0.2">
      <c r="A199" s="447">
        <v>338</v>
      </c>
      <c r="B199" s="454"/>
      <c r="C199" s="449">
        <f t="shared" si="8"/>
        <v>52.03</v>
      </c>
      <c r="D199" s="582"/>
      <c r="E199" s="472">
        <v>13439</v>
      </c>
      <c r="F199" s="456">
        <f t="shared" si="7"/>
        <v>4205</v>
      </c>
      <c r="G199" s="469">
        <f t="shared" si="6"/>
        <v>3100</v>
      </c>
      <c r="H199" s="584"/>
    </row>
    <row r="200" spans="1:8" x14ac:dyDescent="0.2">
      <c r="A200" s="447">
        <v>339</v>
      </c>
      <c r="B200" s="454"/>
      <c r="C200" s="449">
        <f t="shared" si="8"/>
        <v>52.08</v>
      </c>
      <c r="D200" s="582"/>
      <c r="E200" s="472">
        <v>13439</v>
      </c>
      <c r="F200" s="456">
        <f t="shared" si="7"/>
        <v>4201</v>
      </c>
      <c r="G200" s="469">
        <f t="shared" si="6"/>
        <v>3097</v>
      </c>
      <c r="H200" s="584"/>
    </row>
    <row r="201" spans="1:8" x14ac:dyDescent="0.2">
      <c r="A201" s="447">
        <v>340</v>
      </c>
      <c r="B201" s="454"/>
      <c r="C201" s="449">
        <f t="shared" si="8"/>
        <v>52.12</v>
      </c>
      <c r="D201" s="582"/>
      <c r="E201" s="472">
        <v>13439</v>
      </c>
      <c r="F201" s="456">
        <f t="shared" si="7"/>
        <v>4198</v>
      </c>
      <c r="G201" s="469">
        <f t="shared" si="6"/>
        <v>3094</v>
      </c>
      <c r="H201" s="584"/>
    </row>
    <row r="202" spans="1:8" x14ac:dyDescent="0.2">
      <c r="A202" s="447">
        <v>341</v>
      </c>
      <c r="B202" s="454"/>
      <c r="C202" s="449">
        <f t="shared" si="8"/>
        <v>52.17</v>
      </c>
      <c r="D202" s="582"/>
      <c r="E202" s="472">
        <v>13439</v>
      </c>
      <c r="F202" s="456">
        <f t="shared" si="7"/>
        <v>4194</v>
      </c>
      <c r="G202" s="469">
        <f t="shared" si="6"/>
        <v>3091</v>
      </c>
      <c r="H202" s="584"/>
    </row>
    <row r="203" spans="1:8" x14ac:dyDescent="0.2">
      <c r="A203" s="447">
        <v>342</v>
      </c>
      <c r="B203" s="454"/>
      <c r="C203" s="449">
        <f t="shared" si="8"/>
        <v>52.21</v>
      </c>
      <c r="D203" s="582"/>
      <c r="E203" s="472">
        <v>13439</v>
      </c>
      <c r="F203" s="456">
        <f t="shared" si="7"/>
        <v>4190</v>
      </c>
      <c r="G203" s="469">
        <f t="shared" si="6"/>
        <v>3089</v>
      </c>
      <c r="H203" s="584"/>
    </row>
    <row r="204" spans="1:8" x14ac:dyDescent="0.2">
      <c r="A204" s="447">
        <v>343</v>
      </c>
      <c r="B204" s="454"/>
      <c r="C204" s="449">
        <f t="shared" si="8"/>
        <v>52.26</v>
      </c>
      <c r="D204" s="582"/>
      <c r="E204" s="472">
        <v>13439</v>
      </c>
      <c r="F204" s="456">
        <f t="shared" si="7"/>
        <v>4186</v>
      </c>
      <c r="G204" s="469">
        <f t="shared" si="6"/>
        <v>3086</v>
      </c>
      <c r="H204" s="584"/>
    </row>
    <row r="205" spans="1:8" x14ac:dyDescent="0.2">
      <c r="A205" s="447">
        <v>344</v>
      </c>
      <c r="B205" s="454"/>
      <c r="C205" s="449">
        <f t="shared" si="8"/>
        <v>52.3</v>
      </c>
      <c r="D205" s="582"/>
      <c r="E205" s="472">
        <v>13439</v>
      </c>
      <c r="F205" s="456">
        <f t="shared" si="7"/>
        <v>4183</v>
      </c>
      <c r="G205" s="469">
        <f t="shared" ref="G205:G268" si="9">ROUND(12*(1/C205*E205),0)</f>
        <v>3084</v>
      </c>
      <c r="H205" s="584"/>
    </row>
    <row r="206" spans="1:8" x14ac:dyDescent="0.2">
      <c r="A206" s="447">
        <v>345</v>
      </c>
      <c r="B206" s="454"/>
      <c r="C206" s="449">
        <f t="shared" si="8"/>
        <v>52.35</v>
      </c>
      <c r="D206" s="582"/>
      <c r="E206" s="472">
        <v>13439</v>
      </c>
      <c r="F206" s="456">
        <f t="shared" ref="F206:F269" si="10">ROUND(12*1.3566*(1/C206*E206)+H206,0)</f>
        <v>4179</v>
      </c>
      <c r="G206" s="469">
        <f t="shared" si="9"/>
        <v>3081</v>
      </c>
      <c r="H206" s="584"/>
    </row>
    <row r="207" spans="1:8" x14ac:dyDescent="0.2">
      <c r="A207" s="447">
        <v>346</v>
      </c>
      <c r="B207" s="454"/>
      <c r="C207" s="449">
        <f t="shared" ref="C207:C270" si="11">ROUND((-0.0000491*POWER(A207,2)+0.0818939*A207+34)*0.928,2)</f>
        <v>52.39</v>
      </c>
      <c r="D207" s="582"/>
      <c r="E207" s="472">
        <v>13439</v>
      </c>
      <c r="F207" s="456">
        <f t="shared" si="10"/>
        <v>4176</v>
      </c>
      <c r="G207" s="469">
        <f t="shared" si="9"/>
        <v>3078</v>
      </c>
      <c r="H207" s="584"/>
    </row>
    <row r="208" spans="1:8" x14ac:dyDescent="0.2">
      <c r="A208" s="447">
        <v>347</v>
      </c>
      <c r="B208" s="454"/>
      <c r="C208" s="449">
        <f t="shared" si="11"/>
        <v>52.44</v>
      </c>
      <c r="D208" s="582"/>
      <c r="E208" s="472">
        <v>13439</v>
      </c>
      <c r="F208" s="456">
        <f t="shared" si="10"/>
        <v>4172</v>
      </c>
      <c r="G208" s="469">
        <f t="shared" si="9"/>
        <v>3075</v>
      </c>
      <c r="H208" s="584"/>
    </row>
    <row r="209" spans="1:8" x14ac:dyDescent="0.2">
      <c r="A209" s="447">
        <v>348</v>
      </c>
      <c r="B209" s="454"/>
      <c r="C209" s="449">
        <f t="shared" si="11"/>
        <v>52.48</v>
      </c>
      <c r="D209" s="582"/>
      <c r="E209" s="472">
        <v>13439</v>
      </c>
      <c r="F209" s="456">
        <f t="shared" si="10"/>
        <v>4169</v>
      </c>
      <c r="G209" s="469">
        <f t="shared" si="9"/>
        <v>3073</v>
      </c>
      <c r="H209" s="584"/>
    </row>
    <row r="210" spans="1:8" x14ac:dyDescent="0.2">
      <c r="A210" s="447">
        <v>349</v>
      </c>
      <c r="B210" s="454"/>
      <c r="C210" s="449">
        <f t="shared" si="11"/>
        <v>52.53</v>
      </c>
      <c r="D210" s="582"/>
      <c r="E210" s="472">
        <v>13439</v>
      </c>
      <c r="F210" s="456">
        <f t="shared" si="10"/>
        <v>4165</v>
      </c>
      <c r="G210" s="469">
        <f t="shared" si="9"/>
        <v>3070</v>
      </c>
      <c r="H210" s="584"/>
    </row>
    <row r="211" spans="1:8" x14ac:dyDescent="0.2">
      <c r="A211" s="447">
        <v>350</v>
      </c>
      <c r="B211" s="454"/>
      <c r="C211" s="449">
        <f t="shared" si="11"/>
        <v>52.57</v>
      </c>
      <c r="D211" s="582"/>
      <c r="E211" s="472">
        <v>13439</v>
      </c>
      <c r="F211" s="456">
        <f t="shared" si="10"/>
        <v>4162</v>
      </c>
      <c r="G211" s="469">
        <f t="shared" si="9"/>
        <v>3068</v>
      </c>
      <c r="H211" s="584"/>
    </row>
    <row r="212" spans="1:8" x14ac:dyDescent="0.2">
      <c r="A212" s="447">
        <v>351</v>
      </c>
      <c r="B212" s="454"/>
      <c r="C212" s="449">
        <f t="shared" si="11"/>
        <v>52.61</v>
      </c>
      <c r="D212" s="582"/>
      <c r="E212" s="472">
        <v>13439</v>
      </c>
      <c r="F212" s="456">
        <f t="shared" si="10"/>
        <v>4158</v>
      </c>
      <c r="G212" s="469">
        <f t="shared" si="9"/>
        <v>3065</v>
      </c>
      <c r="H212" s="584"/>
    </row>
    <row r="213" spans="1:8" x14ac:dyDescent="0.2">
      <c r="A213" s="447">
        <v>352</v>
      </c>
      <c r="B213" s="454"/>
      <c r="C213" s="449">
        <f t="shared" si="11"/>
        <v>52.66</v>
      </c>
      <c r="D213" s="582"/>
      <c r="E213" s="472">
        <v>13439</v>
      </c>
      <c r="F213" s="456">
        <f t="shared" si="10"/>
        <v>4155</v>
      </c>
      <c r="G213" s="469">
        <f t="shared" si="9"/>
        <v>3062</v>
      </c>
      <c r="H213" s="584"/>
    </row>
    <row r="214" spans="1:8" x14ac:dyDescent="0.2">
      <c r="A214" s="447">
        <v>353</v>
      </c>
      <c r="B214" s="454"/>
      <c r="C214" s="449">
        <f t="shared" si="11"/>
        <v>52.7</v>
      </c>
      <c r="D214" s="582"/>
      <c r="E214" s="472">
        <v>13439</v>
      </c>
      <c r="F214" s="456">
        <f t="shared" si="10"/>
        <v>4151</v>
      </c>
      <c r="G214" s="469">
        <f t="shared" si="9"/>
        <v>3060</v>
      </c>
      <c r="H214" s="584"/>
    </row>
    <row r="215" spans="1:8" x14ac:dyDescent="0.2">
      <c r="A215" s="447">
        <v>354</v>
      </c>
      <c r="B215" s="454"/>
      <c r="C215" s="449">
        <f t="shared" si="11"/>
        <v>52.75</v>
      </c>
      <c r="D215" s="582"/>
      <c r="E215" s="472">
        <v>13439</v>
      </c>
      <c r="F215" s="456">
        <f t="shared" si="10"/>
        <v>4147</v>
      </c>
      <c r="G215" s="469">
        <f t="shared" si="9"/>
        <v>3057</v>
      </c>
      <c r="H215" s="584"/>
    </row>
    <row r="216" spans="1:8" x14ac:dyDescent="0.2">
      <c r="A216" s="447">
        <v>355</v>
      </c>
      <c r="B216" s="454"/>
      <c r="C216" s="449">
        <f t="shared" si="11"/>
        <v>52.79</v>
      </c>
      <c r="D216" s="582"/>
      <c r="E216" s="472">
        <v>13439</v>
      </c>
      <c r="F216" s="456">
        <f t="shared" si="10"/>
        <v>4144</v>
      </c>
      <c r="G216" s="469">
        <f t="shared" si="9"/>
        <v>3055</v>
      </c>
      <c r="H216" s="584"/>
    </row>
    <row r="217" spans="1:8" x14ac:dyDescent="0.2">
      <c r="A217" s="447">
        <v>356</v>
      </c>
      <c r="B217" s="454"/>
      <c r="C217" s="449">
        <f t="shared" si="11"/>
        <v>52.83</v>
      </c>
      <c r="D217" s="582"/>
      <c r="E217" s="472">
        <v>13439</v>
      </c>
      <c r="F217" s="456">
        <f t="shared" si="10"/>
        <v>4141</v>
      </c>
      <c r="G217" s="469">
        <f t="shared" si="9"/>
        <v>3053</v>
      </c>
      <c r="H217" s="584"/>
    </row>
    <row r="218" spans="1:8" x14ac:dyDescent="0.2">
      <c r="A218" s="447">
        <v>357</v>
      </c>
      <c r="B218" s="454"/>
      <c r="C218" s="449">
        <f t="shared" si="11"/>
        <v>52.88</v>
      </c>
      <c r="D218" s="582"/>
      <c r="E218" s="472">
        <v>13439</v>
      </c>
      <c r="F218" s="456">
        <f t="shared" si="10"/>
        <v>4137</v>
      </c>
      <c r="G218" s="469">
        <f t="shared" si="9"/>
        <v>3050</v>
      </c>
      <c r="H218" s="584"/>
    </row>
    <row r="219" spans="1:8" x14ac:dyDescent="0.2">
      <c r="A219" s="447">
        <v>358</v>
      </c>
      <c r="B219" s="454"/>
      <c r="C219" s="449">
        <f t="shared" si="11"/>
        <v>52.92</v>
      </c>
      <c r="D219" s="582"/>
      <c r="E219" s="472">
        <v>13439</v>
      </c>
      <c r="F219" s="456">
        <f t="shared" si="10"/>
        <v>4134</v>
      </c>
      <c r="G219" s="469">
        <f t="shared" si="9"/>
        <v>3047</v>
      </c>
      <c r="H219" s="584"/>
    </row>
    <row r="220" spans="1:8" x14ac:dyDescent="0.2">
      <c r="A220" s="447">
        <v>359</v>
      </c>
      <c r="B220" s="454"/>
      <c r="C220" s="449">
        <f t="shared" si="11"/>
        <v>52.96</v>
      </c>
      <c r="D220" s="582"/>
      <c r="E220" s="472">
        <v>13439</v>
      </c>
      <c r="F220" s="456">
        <f t="shared" si="10"/>
        <v>4131</v>
      </c>
      <c r="G220" s="469">
        <f t="shared" si="9"/>
        <v>3045</v>
      </c>
      <c r="H220" s="584"/>
    </row>
    <row r="221" spans="1:8" x14ac:dyDescent="0.2">
      <c r="A221" s="447">
        <v>360</v>
      </c>
      <c r="B221" s="454"/>
      <c r="C221" s="449">
        <f t="shared" si="11"/>
        <v>53.01</v>
      </c>
      <c r="D221" s="582"/>
      <c r="E221" s="472">
        <v>13439</v>
      </c>
      <c r="F221" s="456">
        <f t="shared" si="10"/>
        <v>4127</v>
      </c>
      <c r="G221" s="469">
        <f t="shared" si="9"/>
        <v>3042</v>
      </c>
      <c r="H221" s="584"/>
    </row>
    <row r="222" spans="1:8" x14ac:dyDescent="0.2">
      <c r="A222" s="447">
        <v>361</v>
      </c>
      <c r="B222" s="454"/>
      <c r="C222" s="449">
        <f t="shared" si="11"/>
        <v>53.05</v>
      </c>
      <c r="D222" s="582"/>
      <c r="E222" s="472">
        <v>13439</v>
      </c>
      <c r="F222" s="456">
        <f t="shared" si="10"/>
        <v>4124</v>
      </c>
      <c r="G222" s="469">
        <f t="shared" si="9"/>
        <v>3040</v>
      </c>
      <c r="H222" s="584"/>
    </row>
    <row r="223" spans="1:8" x14ac:dyDescent="0.2">
      <c r="A223" s="447">
        <v>362</v>
      </c>
      <c r="B223" s="454"/>
      <c r="C223" s="449">
        <f t="shared" si="11"/>
        <v>53.09</v>
      </c>
      <c r="D223" s="582"/>
      <c r="E223" s="472">
        <v>13439</v>
      </c>
      <c r="F223" s="456">
        <f t="shared" si="10"/>
        <v>4121</v>
      </c>
      <c r="G223" s="469">
        <f t="shared" si="9"/>
        <v>3038</v>
      </c>
      <c r="H223" s="584"/>
    </row>
    <row r="224" spans="1:8" x14ac:dyDescent="0.2">
      <c r="A224" s="447">
        <v>363</v>
      </c>
      <c r="B224" s="454"/>
      <c r="C224" s="449">
        <f t="shared" si="11"/>
        <v>53.14</v>
      </c>
      <c r="D224" s="582"/>
      <c r="E224" s="472">
        <v>13439</v>
      </c>
      <c r="F224" s="456">
        <f t="shared" si="10"/>
        <v>4117</v>
      </c>
      <c r="G224" s="469">
        <f t="shared" si="9"/>
        <v>3035</v>
      </c>
      <c r="H224" s="584"/>
    </row>
    <row r="225" spans="1:8" x14ac:dyDescent="0.2">
      <c r="A225" s="447">
        <v>364</v>
      </c>
      <c r="B225" s="454"/>
      <c r="C225" s="449">
        <f t="shared" si="11"/>
        <v>53.18</v>
      </c>
      <c r="D225" s="582"/>
      <c r="E225" s="472">
        <v>13439</v>
      </c>
      <c r="F225" s="456">
        <f t="shared" si="10"/>
        <v>4114</v>
      </c>
      <c r="G225" s="469">
        <f t="shared" si="9"/>
        <v>3032</v>
      </c>
      <c r="H225" s="584"/>
    </row>
    <row r="226" spans="1:8" x14ac:dyDescent="0.2">
      <c r="A226" s="447">
        <v>365</v>
      </c>
      <c r="B226" s="454"/>
      <c r="C226" s="449">
        <f t="shared" si="11"/>
        <v>53.22</v>
      </c>
      <c r="D226" s="582"/>
      <c r="E226" s="472">
        <v>13439</v>
      </c>
      <c r="F226" s="456">
        <f t="shared" si="10"/>
        <v>4111</v>
      </c>
      <c r="G226" s="469">
        <f t="shared" si="9"/>
        <v>3030</v>
      </c>
      <c r="H226" s="584"/>
    </row>
    <row r="227" spans="1:8" x14ac:dyDescent="0.2">
      <c r="A227" s="447">
        <v>366</v>
      </c>
      <c r="B227" s="454"/>
      <c r="C227" s="449">
        <f t="shared" si="11"/>
        <v>53.26</v>
      </c>
      <c r="D227" s="582"/>
      <c r="E227" s="472">
        <v>13439</v>
      </c>
      <c r="F227" s="456">
        <f t="shared" si="10"/>
        <v>4108</v>
      </c>
      <c r="G227" s="469">
        <f t="shared" si="9"/>
        <v>3028</v>
      </c>
      <c r="H227" s="584"/>
    </row>
    <row r="228" spans="1:8" x14ac:dyDescent="0.2">
      <c r="A228" s="447">
        <v>367</v>
      </c>
      <c r="B228" s="454"/>
      <c r="C228" s="449">
        <f t="shared" si="11"/>
        <v>53.31</v>
      </c>
      <c r="D228" s="582"/>
      <c r="E228" s="472">
        <v>13439</v>
      </c>
      <c r="F228" s="456">
        <f t="shared" si="10"/>
        <v>4104</v>
      </c>
      <c r="G228" s="469">
        <f t="shared" si="9"/>
        <v>3025</v>
      </c>
      <c r="H228" s="584"/>
    </row>
    <row r="229" spans="1:8" x14ac:dyDescent="0.2">
      <c r="A229" s="447">
        <v>368</v>
      </c>
      <c r="B229" s="454"/>
      <c r="C229" s="449">
        <f t="shared" si="11"/>
        <v>53.35</v>
      </c>
      <c r="D229" s="582"/>
      <c r="E229" s="472">
        <v>13439</v>
      </c>
      <c r="F229" s="456">
        <f t="shared" si="10"/>
        <v>4101</v>
      </c>
      <c r="G229" s="469">
        <f t="shared" si="9"/>
        <v>3023</v>
      </c>
      <c r="H229" s="584"/>
    </row>
    <row r="230" spans="1:8" x14ac:dyDescent="0.2">
      <c r="A230" s="447">
        <v>369</v>
      </c>
      <c r="B230" s="454"/>
      <c r="C230" s="449">
        <f t="shared" si="11"/>
        <v>53.39</v>
      </c>
      <c r="D230" s="582"/>
      <c r="E230" s="472">
        <v>13439</v>
      </c>
      <c r="F230" s="456">
        <f t="shared" si="10"/>
        <v>4098</v>
      </c>
      <c r="G230" s="469">
        <f t="shared" si="9"/>
        <v>3021</v>
      </c>
      <c r="H230" s="584"/>
    </row>
    <row r="231" spans="1:8" x14ac:dyDescent="0.2">
      <c r="A231" s="447">
        <v>370</v>
      </c>
      <c r="B231" s="454"/>
      <c r="C231" s="449">
        <f t="shared" si="11"/>
        <v>53.43</v>
      </c>
      <c r="D231" s="582"/>
      <c r="E231" s="472">
        <v>13439</v>
      </c>
      <c r="F231" s="456">
        <f t="shared" si="10"/>
        <v>4095</v>
      </c>
      <c r="G231" s="469">
        <f t="shared" si="9"/>
        <v>3018</v>
      </c>
      <c r="H231" s="584"/>
    </row>
    <row r="232" spans="1:8" x14ac:dyDescent="0.2">
      <c r="A232" s="447">
        <v>371</v>
      </c>
      <c r="B232" s="454"/>
      <c r="C232" s="449">
        <f t="shared" si="11"/>
        <v>53.48</v>
      </c>
      <c r="D232" s="582"/>
      <c r="E232" s="472">
        <v>13439</v>
      </c>
      <c r="F232" s="456">
        <f t="shared" si="10"/>
        <v>4091</v>
      </c>
      <c r="G232" s="469">
        <f t="shared" si="9"/>
        <v>3015</v>
      </c>
      <c r="H232" s="584"/>
    </row>
    <row r="233" spans="1:8" x14ac:dyDescent="0.2">
      <c r="A233" s="447">
        <v>372</v>
      </c>
      <c r="B233" s="454"/>
      <c r="C233" s="449">
        <f t="shared" si="11"/>
        <v>53.52</v>
      </c>
      <c r="D233" s="582"/>
      <c r="E233" s="472">
        <v>13439</v>
      </c>
      <c r="F233" s="456">
        <f t="shared" si="10"/>
        <v>4088</v>
      </c>
      <c r="G233" s="469">
        <f t="shared" si="9"/>
        <v>3013</v>
      </c>
      <c r="H233" s="584"/>
    </row>
    <row r="234" spans="1:8" x14ac:dyDescent="0.2">
      <c r="A234" s="447">
        <v>373</v>
      </c>
      <c r="B234" s="454"/>
      <c r="C234" s="449">
        <f t="shared" si="11"/>
        <v>53.56</v>
      </c>
      <c r="D234" s="582"/>
      <c r="E234" s="472">
        <v>13439</v>
      </c>
      <c r="F234" s="456">
        <f t="shared" si="10"/>
        <v>4085</v>
      </c>
      <c r="G234" s="469">
        <f t="shared" si="9"/>
        <v>3011</v>
      </c>
      <c r="H234" s="584"/>
    </row>
    <row r="235" spans="1:8" x14ac:dyDescent="0.2">
      <c r="A235" s="447">
        <v>374</v>
      </c>
      <c r="B235" s="454"/>
      <c r="C235" s="449">
        <f t="shared" si="11"/>
        <v>53.6</v>
      </c>
      <c r="D235" s="582"/>
      <c r="E235" s="472">
        <v>13439</v>
      </c>
      <c r="F235" s="456">
        <f t="shared" si="10"/>
        <v>4082</v>
      </c>
      <c r="G235" s="469">
        <f t="shared" si="9"/>
        <v>3009</v>
      </c>
      <c r="H235" s="584"/>
    </row>
    <row r="236" spans="1:8" x14ac:dyDescent="0.2">
      <c r="A236" s="447">
        <v>375</v>
      </c>
      <c r="B236" s="454"/>
      <c r="C236" s="449">
        <f t="shared" si="11"/>
        <v>53.64</v>
      </c>
      <c r="D236" s="582"/>
      <c r="E236" s="472">
        <v>13439</v>
      </c>
      <c r="F236" s="456">
        <f t="shared" si="10"/>
        <v>4079</v>
      </c>
      <c r="G236" s="469">
        <f t="shared" si="9"/>
        <v>3006</v>
      </c>
      <c r="H236" s="584"/>
    </row>
    <row r="237" spans="1:8" x14ac:dyDescent="0.2">
      <c r="A237" s="447">
        <v>376</v>
      </c>
      <c r="B237" s="454"/>
      <c r="C237" s="449">
        <f t="shared" si="11"/>
        <v>53.69</v>
      </c>
      <c r="D237" s="582"/>
      <c r="E237" s="472">
        <v>13439</v>
      </c>
      <c r="F237" s="456">
        <f t="shared" si="10"/>
        <v>4075</v>
      </c>
      <c r="G237" s="469">
        <f t="shared" si="9"/>
        <v>3004</v>
      </c>
      <c r="H237" s="584"/>
    </row>
    <row r="238" spans="1:8" x14ac:dyDescent="0.2">
      <c r="A238" s="447">
        <v>377</v>
      </c>
      <c r="B238" s="454"/>
      <c r="C238" s="449">
        <f t="shared" si="11"/>
        <v>53.73</v>
      </c>
      <c r="D238" s="582"/>
      <c r="E238" s="472">
        <v>13439</v>
      </c>
      <c r="F238" s="456">
        <f t="shared" si="10"/>
        <v>4072</v>
      </c>
      <c r="G238" s="469">
        <f t="shared" si="9"/>
        <v>3001</v>
      </c>
      <c r="H238" s="584"/>
    </row>
    <row r="239" spans="1:8" x14ac:dyDescent="0.2">
      <c r="A239" s="447">
        <v>378</v>
      </c>
      <c r="B239" s="454"/>
      <c r="C239" s="449">
        <f t="shared" si="11"/>
        <v>53.77</v>
      </c>
      <c r="D239" s="582"/>
      <c r="E239" s="472">
        <v>13439</v>
      </c>
      <c r="F239" s="456">
        <f t="shared" si="10"/>
        <v>4069</v>
      </c>
      <c r="G239" s="469">
        <f t="shared" si="9"/>
        <v>2999</v>
      </c>
      <c r="H239" s="584"/>
    </row>
    <row r="240" spans="1:8" x14ac:dyDescent="0.2">
      <c r="A240" s="447">
        <v>379</v>
      </c>
      <c r="B240" s="454"/>
      <c r="C240" s="449">
        <f t="shared" si="11"/>
        <v>53.81</v>
      </c>
      <c r="D240" s="582"/>
      <c r="E240" s="472">
        <v>13439</v>
      </c>
      <c r="F240" s="456">
        <f t="shared" si="10"/>
        <v>4066</v>
      </c>
      <c r="G240" s="469">
        <f t="shared" si="9"/>
        <v>2997</v>
      </c>
      <c r="H240" s="584"/>
    </row>
    <row r="241" spans="1:8" x14ac:dyDescent="0.2">
      <c r="A241" s="447">
        <v>380</v>
      </c>
      <c r="B241" s="454"/>
      <c r="C241" s="449">
        <f t="shared" si="11"/>
        <v>53.85</v>
      </c>
      <c r="D241" s="582"/>
      <c r="E241" s="472">
        <v>13439</v>
      </c>
      <c r="F241" s="456">
        <f t="shared" si="10"/>
        <v>4063</v>
      </c>
      <c r="G241" s="469">
        <f t="shared" si="9"/>
        <v>2995</v>
      </c>
      <c r="H241" s="584"/>
    </row>
    <row r="242" spans="1:8" x14ac:dyDescent="0.2">
      <c r="A242" s="447">
        <v>381</v>
      </c>
      <c r="B242" s="454"/>
      <c r="C242" s="449">
        <f t="shared" si="11"/>
        <v>53.89</v>
      </c>
      <c r="D242" s="582"/>
      <c r="E242" s="472">
        <v>13439</v>
      </c>
      <c r="F242" s="456">
        <f t="shared" si="10"/>
        <v>4060</v>
      </c>
      <c r="G242" s="469">
        <f t="shared" si="9"/>
        <v>2993</v>
      </c>
      <c r="H242" s="584"/>
    </row>
    <row r="243" spans="1:8" x14ac:dyDescent="0.2">
      <c r="A243" s="447">
        <v>382</v>
      </c>
      <c r="B243" s="454"/>
      <c r="C243" s="449">
        <f t="shared" si="11"/>
        <v>53.93</v>
      </c>
      <c r="D243" s="582"/>
      <c r="E243" s="472">
        <v>13439</v>
      </c>
      <c r="F243" s="456">
        <f t="shared" si="10"/>
        <v>4057</v>
      </c>
      <c r="G243" s="469">
        <f t="shared" si="9"/>
        <v>2990</v>
      </c>
      <c r="H243" s="584"/>
    </row>
    <row r="244" spans="1:8" x14ac:dyDescent="0.2">
      <c r="A244" s="447">
        <v>383</v>
      </c>
      <c r="B244" s="454"/>
      <c r="C244" s="449">
        <f t="shared" si="11"/>
        <v>53.98</v>
      </c>
      <c r="D244" s="582"/>
      <c r="E244" s="472">
        <v>13439</v>
      </c>
      <c r="F244" s="456">
        <f t="shared" si="10"/>
        <v>4053</v>
      </c>
      <c r="G244" s="469">
        <f t="shared" si="9"/>
        <v>2988</v>
      </c>
      <c r="H244" s="584"/>
    </row>
    <row r="245" spans="1:8" x14ac:dyDescent="0.2">
      <c r="A245" s="447">
        <v>384</v>
      </c>
      <c r="B245" s="454"/>
      <c r="C245" s="449">
        <f t="shared" si="11"/>
        <v>54.02</v>
      </c>
      <c r="D245" s="582"/>
      <c r="E245" s="472">
        <v>13439</v>
      </c>
      <c r="F245" s="456">
        <f t="shared" si="10"/>
        <v>4050</v>
      </c>
      <c r="G245" s="469">
        <f t="shared" si="9"/>
        <v>2985</v>
      </c>
      <c r="H245" s="584"/>
    </row>
    <row r="246" spans="1:8" x14ac:dyDescent="0.2">
      <c r="A246" s="447">
        <v>385</v>
      </c>
      <c r="B246" s="454"/>
      <c r="C246" s="449">
        <f t="shared" si="11"/>
        <v>54.06</v>
      </c>
      <c r="D246" s="582"/>
      <c r="E246" s="472">
        <v>13439</v>
      </c>
      <c r="F246" s="456">
        <f t="shared" si="10"/>
        <v>4047</v>
      </c>
      <c r="G246" s="469">
        <f t="shared" si="9"/>
        <v>2983</v>
      </c>
      <c r="H246" s="584"/>
    </row>
    <row r="247" spans="1:8" x14ac:dyDescent="0.2">
      <c r="A247" s="447">
        <v>386</v>
      </c>
      <c r="B247" s="454"/>
      <c r="C247" s="449">
        <f t="shared" si="11"/>
        <v>54.1</v>
      </c>
      <c r="D247" s="582"/>
      <c r="E247" s="472">
        <v>13439</v>
      </c>
      <c r="F247" s="456">
        <f t="shared" si="10"/>
        <v>4044</v>
      </c>
      <c r="G247" s="469">
        <f t="shared" si="9"/>
        <v>2981</v>
      </c>
      <c r="H247" s="584"/>
    </row>
    <row r="248" spans="1:8" x14ac:dyDescent="0.2">
      <c r="A248" s="447">
        <v>387</v>
      </c>
      <c r="B248" s="454"/>
      <c r="C248" s="449">
        <f t="shared" si="11"/>
        <v>54.14</v>
      </c>
      <c r="D248" s="582"/>
      <c r="E248" s="472">
        <v>13439</v>
      </c>
      <c r="F248" s="456">
        <f t="shared" si="10"/>
        <v>4041</v>
      </c>
      <c r="G248" s="469">
        <f t="shared" si="9"/>
        <v>2979</v>
      </c>
      <c r="H248" s="584"/>
    </row>
    <row r="249" spans="1:8" x14ac:dyDescent="0.2">
      <c r="A249" s="447">
        <v>388</v>
      </c>
      <c r="B249" s="454"/>
      <c r="C249" s="449">
        <f t="shared" si="11"/>
        <v>54.18</v>
      </c>
      <c r="D249" s="582"/>
      <c r="E249" s="472">
        <v>13439</v>
      </c>
      <c r="F249" s="456">
        <f t="shared" si="10"/>
        <v>4038</v>
      </c>
      <c r="G249" s="469">
        <f t="shared" si="9"/>
        <v>2977</v>
      </c>
      <c r="H249" s="584"/>
    </row>
    <row r="250" spans="1:8" x14ac:dyDescent="0.2">
      <c r="A250" s="447">
        <v>389</v>
      </c>
      <c r="B250" s="454"/>
      <c r="C250" s="449">
        <f t="shared" si="11"/>
        <v>54.22</v>
      </c>
      <c r="D250" s="582"/>
      <c r="E250" s="472">
        <v>13439</v>
      </c>
      <c r="F250" s="456">
        <f t="shared" si="10"/>
        <v>4035</v>
      </c>
      <c r="G250" s="469">
        <f t="shared" si="9"/>
        <v>2974</v>
      </c>
      <c r="H250" s="584"/>
    </row>
    <row r="251" spans="1:8" x14ac:dyDescent="0.2">
      <c r="A251" s="447">
        <v>390</v>
      </c>
      <c r="B251" s="454"/>
      <c r="C251" s="449">
        <f t="shared" si="11"/>
        <v>54.26</v>
      </c>
      <c r="D251" s="582"/>
      <c r="E251" s="472">
        <v>13439</v>
      </c>
      <c r="F251" s="456">
        <f t="shared" si="10"/>
        <v>4032</v>
      </c>
      <c r="G251" s="469">
        <f t="shared" si="9"/>
        <v>2972</v>
      </c>
      <c r="H251" s="584"/>
    </row>
    <row r="252" spans="1:8" x14ac:dyDescent="0.2">
      <c r="A252" s="447">
        <v>391</v>
      </c>
      <c r="B252" s="454"/>
      <c r="C252" s="449">
        <f t="shared" si="11"/>
        <v>54.3</v>
      </c>
      <c r="D252" s="582"/>
      <c r="E252" s="472">
        <v>13439</v>
      </c>
      <c r="F252" s="456">
        <f t="shared" si="10"/>
        <v>4029</v>
      </c>
      <c r="G252" s="469">
        <f t="shared" si="9"/>
        <v>2970</v>
      </c>
      <c r="H252" s="584"/>
    </row>
    <row r="253" spans="1:8" x14ac:dyDescent="0.2">
      <c r="A253" s="447">
        <v>392</v>
      </c>
      <c r="B253" s="454"/>
      <c r="C253" s="449">
        <f t="shared" si="11"/>
        <v>54.34</v>
      </c>
      <c r="D253" s="582"/>
      <c r="E253" s="472">
        <v>13439</v>
      </c>
      <c r="F253" s="456">
        <f t="shared" si="10"/>
        <v>4026</v>
      </c>
      <c r="G253" s="469">
        <f t="shared" si="9"/>
        <v>2968</v>
      </c>
      <c r="H253" s="584"/>
    </row>
    <row r="254" spans="1:8" x14ac:dyDescent="0.2">
      <c r="A254" s="447">
        <v>393</v>
      </c>
      <c r="B254" s="454"/>
      <c r="C254" s="449">
        <f t="shared" si="11"/>
        <v>54.38</v>
      </c>
      <c r="D254" s="582"/>
      <c r="E254" s="472">
        <v>13439</v>
      </c>
      <c r="F254" s="456">
        <f t="shared" si="10"/>
        <v>4023</v>
      </c>
      <c r="G254" s="469">
        <f t="shared" si="9"/>
        <v>2966</v>
      </c>
      <c r="H254" s="584"/>
    </row>
    <row r="255" spans="1:8" x14ac:dyDescent="0.2">
      <c r="A255" s="447">
        <v>394</v>
      </c>
      <c r="B255" s="454"/>
      <c r="C255" s="449">
        <f t="shared" si="11"/>
        <v>54.42</v>
      </c>
      <c r="D255" s="582"/>
      <c r="E255" s="472">
        <v>13439</v>
      </c>
      <c r="F255" s="456">
        <f t="shared" si="10"/>
        <v>4020</v>
      </c>
      <c r="G255" s="469">
        <f t="shared" si="9"/>
        <v>2963</v>
      </c>
      <c r="H255" s="584"/>
    </row>
    <row r="256" spans="1:8" x14ac:dyDescent="0.2">
      <c r="A256" s="447">
        <v>395</v>
      </c>
      <c r="B256" s="454"/>
      <c r="C256" s="449">
        <f t="shared" si="11"/>
        <v>54.46</v>
      </c>
      <c r="D256" s="582"/>
      <c r="E256" s="472">
        <v>13439</v>
      </c>
      <c r="F256" s="456">
        <f t="shared" si="10"/>
        <v>4017</v>
      </c>
      <c r="G256" s="469">
        <f t="shared" si="9"/>
        <v>2961</v>
      </c>
      <c r="H256" s="584"/>
    </row>
    <row r="257" spans="1:8" x14ac:dyDescent="0.2">
      <c r="A257" s="447">
        <v>396</v>
      </c>
      <c r="B257" s="454"/>
      <c r="C257" s="449">
        <f t="shared" si="11"/>
        <v>54.5</v>
      </c>
      <c r="D257" s="582"/>
      <c r="E257" s="472">
        <v>13439</v>
      </c>
      <c r="F257" s="456">
        <f t="shared" si="10"/>
        <v>4014</v>
      </c>
      <c r="G257" s="469">
        <f t="shared" si="9"/>
        <v>2959</v>
      </c>
      <c r="H257" s="584"/>
    </row>
    <row r="258" spans="1:8" x14ac:dyDescent="0.2">
      <c r="A258" s="447">
        <v>397</v>
      </c>
      <c r="B258" s="454"/>
      <c r="C258" s="449">
        <f t="shared" si="11"/>
        <v>54.54</v>
      </c>
      <c r="D258" s="582"/>
      <c r="E258" s="472">
        <v>13439</v>
      </c>
      <c r="F258" s="456">
        <f t="shared" si="10"/>
        <v>4011</v>
      </c>
      <c r="G258" s="469">
        <f t="shared" si="9"/>
        <v>2957</v>
      </c>
      <c r="H258" s="584"/>
    </row>
    <row r="259" spans="1:8" x14ac:dyDescent="0.2">
      <c r="A259" s="447">
        <v>398</v>
      </c>
      <c r="B259" s="454"/>
      <c r="C259" s="449">
        <f t="shared" si="11"/>
        <v>54.58</v>
      </c>
      <c r="D259" s="582"/>
      <c r="E259" s="472">
        <v>13439</v>
      </c>
      <c r="F259" s="456">
        <f t="shared" si="10"/>
        <v>4008</v>
      </c>
      <c r="G259" s="469">
        <f t="shared" si="9"/>
        <v>2955</v>
      </c>
      <c r="H259" s="584"/>
    </row>
    <row r="260" spans="1:8" x14ac:dyDescent="0.2">
      <c r="A260" s="447">
        <v>399</v>
      </c>
      <c r="B260" s="454"/>
      <c r="C260" s="449">
        <f t="shared" si="11"/>
        <v>54.62</v>
      </c>
      <c r="D260" s="582"/>
      <c r="E260" s="472">
        <v>13439</v>
      </c>
      <c r="F260" s="456">
        <f t="shared" si="10"/>
        <v>4005</v>
      </c>
      <c r="G260" s="469">
        <f t="shared" si="9"/>
        <v>2953</v>
      </c>
      <c r="H260" s="584"/>
    </row>
    <row r="261" spans="1:8" x14ac:dyDescent="0.2">
      <c r="A261" s="447">
        <v>400</v>
      </c>
      <c r="B261" s="454"/>
      <c r="C261" s="449">
        <f t="shared" si="11"/>
        <v>54.66</v>
      </c>
      <c r="D261" s="582"/>
      <c r="E261" s="472">
        <v>13439</v>
      </c>
      <c r="F261" s="456">
        <f t="shared" si="10"/>
        <v>4002</v>
      </c>
      <c r="G261" s="469">
        <f t="shared" si="9"/>
        <v>2950</v>
      </c>
      <c r="H261" s="584"/>
    </row>
    <row r="262" spans="1:8" x14ac:dyDescent="0.2">
      <c r="A262" s="447">
        <v>401</v>
      </c>
      <c r="B262" s="454"/>
      <c r="C262" s="449">
        <f t="shared" si="11"/>
        <v>54.7</v>
      </c>
      <c r="D262" s="582"/>
      <c r="E262" s="472">
        <v>13439</v>
      </c>
      <c r="F262" s="456">
        <f t="shared" si="10"/>
        <v>4000</v>
      </c>
      <c r="G262" s="469">
        <f t="shared" si="9"/>
        <v>2948</v>
      </c>
      <c r="H262" s="584"/>
    </row>
    <row r="263" spans="1:8" x14ac:dyDescent="0.2">
      <c r="A263" s="447">
        <v>402</v>
      </c>
      <c r="B263" s="454"/>
      <c r="C263" s="449">
        <f t="shared" si="11"/>
        <v>54.74</v>
      </c>
      <c r="D263" s="582"/>
      <c r="E263" s="472">
        <v>13439</v>
      </c>
      <c r="F263" s="456">
        <f t="shared" si="10"/>
        <v>3997</v>
      </c>
      <c r="G263" s="469">
        <f t="shared" si="9"/>
        <v>2946</v>
      </c>
      <c r="H263" s="584"/>
    </row>
    <row r="264" spans="1:8" x14ac:dyDescent="0.2">
      <c r="A264" s="447">
        <v>403</v>
      </c>
      <c r="B264" s="454"/>
      <c r="C264" s="449">
        <f t="shared" si="11"/>
        <v>54.78</v>
      </c>
      <c r="D264" s="582"/>
      <c r="E264" s="472">
        <v>13439</v>
      </c>
      <c r="F264" s="456">
        <f t="shared" si="10"/>
        <v>3994</v>
      </c>
      <c r="G264" s="469">
        <f t="shared" si="9"/>
        <v>2944</v>
      </c>
      <c r="H264" s="584"/>
    </row>
    <row r="265" spans="1:8" x14ac:dyDescent="0.2">
      <c r="A265" s="447">
        <v>404</v>
      </c>
      <c r="B265" s="454"/>
      <c r="C265" s="449">
        <f t="shared" si="11"/>
        <v>54.82</v>
      </c>
      <c r="D265" s="582"/>
      <c r="E265" s="472">
        <v>13439</v>
      </c>
      <c r="F265" s="456">
        <f t="shared" si="10"/>
        <v>3991</v>
      </c>
      <c r="G265" s="469">
        <f t="shared" si="9"/>
        <v>2942</v>
      </c>
      <c r="H265" s="584"/>
    </row>
    <row r="266" spans="1:8" x14ac:dyDescent="0.2">
      <c r="A266" s="447">
        <v>405</v>
      </c>
      <c r="B266" s="454"/>
      <c r="C266" s="449">
        <f t="shared" si="11"/>
        <v>54.86</v>
      </c>
      <c r="D266" s="582"/>
      <c r="E266" s="472">
        <v>13439</v>
      </c>
      <c r="F266" s="456">
        <f t="shared" si="10"/>
        <v>3988</v>
      </c>
      <c r="G266" s="469">
        <f t="shared" si="9"/>
        <v>2940</v>
      </c>
      <c r="H266" s="584"/>
    </row>
    <row r="267" spans="1:8" x14ac:dyDescent="0.2">
      <c r="A267" s="447">
        <v>406</v>
      </c>
      <c r="B267" s="454"/>
      <c r="C267" s="449">
        <f t="shared" si="11"/>
        <v>54.9</v>
      </c>
      <c r="D267" s="582"/>
      <c r="E267" s="472">
        <v>13439</v>
      </c>
      <c r="F267" s="456">
        <f t="shared" si="10"/>
        <v>3985</v>
      </c>
      <c r="G267" s="469">
        <f t="shared" si="9"/>
        <v>2937</v>
      </c>
      <c r="H267" s="584"/>
    </row>
    <row r="268" spans="1:8" x14ac:dyDescent="0.2">
      <c r="A268" s="447">
        <v>407</v>
      </c>
      <c r="B268" s="454"/>
      <c r="C268" s="449">
        <f t="shared" si="11"/>
        <v>54.94</v>
      </c>
      <c r="D268" s="582"/>
      <c r="E268" s="472">
        <v>13439</v>
      </c>
      <c r="F268" s="456">
        <f t="shared" si="10"/>
        <v>3982</v>
      </c>
      <c r="G268" s="469">
        <f t="shared" si="9"/>
        <v>2935</v>
      </c>
      <c r="H268" s="584"/>
    </row>
    <row r="269" spans="1:8" x14ac:dyDescent="0.2">
      <c r="A269" s="447">
        <v>408</v>
      </c>
      <c r="B269" s="454"/>
      <c r="C269" s="449">
        <f t="shared" si="11"/>
        <v>54.97</v>
      </c>
      <c r="D269" s="582"/>
      <c r="E269" s="472">
        <v>13439</v>
      </c>
      <c r="F269" s="456">
        <f t="shared" si="10"/>
        <v>3980</v>
      </c>
      <c r="G269" s="469">
        <f t="shared" ref="G269:G332" si="12">ROUND(12*(1/C269*E269),0)</f>
        <v>2934</v>
      </c>
      <c r="H269" s="584"/>
    </row>
    <row r="270" spans="1:8" x14ac:dyDescent="0.2">
      <c r="A270" s="447">
        <v>409</v>
      </c>
      <c r="B270" s="454"/>
      <c r="C270" s="449">
        <f t="shared" si="11"/>
        <v>55.01</v>
      </c>
      <c r="D270" s="582"/>
      <c r="E270" s="472">
        <v>13439</v>
      </c>
      <c r="F270" s="456">
        <f t="shared" ref="F270:F333" si="13">ROUND(12*1.3566*(1/C270*E270)+H270,0)</f>
        <v>3977</v>
      </c>
      <c r="G270" s="469">
        <f t="shared" si="12"/>
        <v>2932</v>
      </c>
      <c r="H270" s="584"/>
    </row>
    <row r="271" spans="1:8" x14ac:dyDescent="0.2">
      <c r="A271" s="447">
        <v>410</v>
      </c>
      <c r="B271" s="454"/>
      <c r="C271" s="449">
        <f t="shared" ref="C271:C334" si="14">ROUND((-0.0000491*POWER(A271,2)+0.0818939*A271+34)*0.928,2)</f>
        <v>55.05</v>
      </c>
      <c r="D271" s="582"/>
      <c r="E271" s="472">
        <v>13439</v>
      </c>
      <c r="F271" s="456">
        <f t="shared" si="13"/>
        <v>3974</v>
      </c>
      <c r="G271" s="469">
        <f t="shared" si="12"/>
        <v>2929</v>
      </c>
      <c r="H271" s="584"/>
    </row>
    <row r="272" spans="1:8" x14ac:dyDescent="0.2">
      <c r="A272" s="447">
        <v>411</v>
      </c>
      <c r="B272" s="454"/>
      <c r="C272" s="449">
        <f t="shared" si="14"/>
        <v>55.09</v>
      </c>
      <c r="D272" s="582"/>
      <c r="E272" s="472">
        <v>13439</v>
      </c>
      <c r="F272" s="456">
        <f t="shared" si="13"/>
        <v>3971</v>
      </c>
      <c r="G272" s="469">
        <f t="shared" si="12"/>
        <v>2927</v>
      </c>
      <c r="H272" s="584"/>
    </row>
    <row r="273" spans="1:8" x14ac:dyDescent="0.2">
      <c r="A273" s="447">
        <v>412</v>
      </c>
      <c r="B273" s="454"/>
      <c r="C273" s="449">
        <f t="shared" si="14"/>
        <v>55.13</v>
      </c>
      <c r="D273" s="582"/>
      <c r="E273" s="472">
        <v>13439</v>
      </c>
      <c r="F273" s="456">
        <f t="shared" si="13"/>
        <v>3968</v>
      </c>
      <c r="G273" s="469">
        <f t="shared" si="12"/>
        <v>2925</v>
      </c>
      <c r="H273" s="584"/>
    </row>
    <row r="274" spans="1:8" x14ac:dyDescent="0.2">
      <c r="A274" s="447">
        <v>413</v>
      </c>
      <c r="B274" s="454"/>
      <c r="C274" s="449">
        <f t="shared" si="14"/>
        <v>55.17</v>
      </c>
      <c r="D274" s="582"/>
      <c r="E274" s="472">
        <v>13439</v>
      </c>
      <c r="F274" s="456">
        <f t="shared" si="13"/>
        <v>3965</v>
      </c>
      <c r="G274" s="469">
        <f t="shared" si="12"/>
        <v>2923</v>
      </c>
      <c r="H274" s="584"/>
    </row>
    <row r="275" spans="1:8" x14ac:dyDescent="0.2">
      <c r="A275" s="447">
        <v>414</v>
      </c>
      <c r="B275" s="454"/>
      <c r="C275" s="449">
        <f t="shared" si="14"/>
        <v>55.21</v>
      </c>
      <c r="D275" s="582"/>
      <c r="E275" s="472">
        <v>13439</v>
      </c>
      <c r="F275" s="456">
        <f t="shared" si="13"/>
        <v>3963</v>
      </c>
      <c r="G275" s="469">
        <f t="shared" si="12"/>
        <v>2921</v>
      </c>
      <c r="H275" s="584"/>
    </row>
    <row r="276" spans="1:8" x14ac:dyDescent="0.2">
      <c r="A276" s="447">
        <v>415</v>
      </c>
      <c r="B276" s="454"/>
      <c r="C276" s="449">
        <f t="shared" si="14"/>
        <v>55.24</v>
      </c>
      <c r="D276" s="582"/>
      <c r="E276" s="472">
        <v>13439</v>
      </c>
      <c r="F276" s="456">
        <f t="shared" si="13"/>
        <v>3960</v>
      </c>
      <c r="G276" s="469">
        <f t="shared" si="12"/>
        <v>2919</v>
      </c>
      <c r="H276" s="584"/>
    </row>
    <row r="277" spans="1:8" x14ac:dyDescent="0.2">
      <c r="A277" s="447">
        <v>416</v>
      </c>
      <c r="B277" s="454"/>
      <c r="C277" s="449">
        <f t="shared" si="14"/>
        <v>55.28</v>
      </c>
      <c r="D277" s="582"/>
      <c r="E277" s="472">
        <v>13439</v>
      </c>
      <c r="F277" s="456">
        <f t="shared" si="13"/>
        <v>3958</v>
      </c>
      <c r="G277" s="469">
        <f t="shared" si="12"/>
        <v>2917</v>
      </c>
      <c r="H277" s="584"/>
    </row>
    <row r="278" spans="1:8" x14ac:dyDescent="0.2">
      <c r="A278" s="447">
        <v>417</v>
      </c>
      <c r="B278" s="454"/>
      <c r="C278" s="449">
        <f t="shared" si="14"/>
        <v>55.32</v>
      </c>
      <c r="D278" s="582"/>
      <c r="E278" s="472">
        <v>13439</v>
      </c>
      <c r="F278" s="456">
        <f t="shared" si="13"/>
        <v>3955</v>
      </c>
      <c r="G278" s="469">
        <f t="shared" si="12"/>
        <v>2915</v>
      </c>
      <c r="H278" s="584"/>
    </row>
    <row r="279" spans="1:8" x14ac:dyDescent="0.2">
      <c r="A279" s="447">
        <v>418</v>
      </c>
      <c r="B279" s="454"/>
      <c r="C279" s="449">
        <f t="shared" si="14"/>
        <v>55.36</v>
      </c>
      <c r="D279" s="582"/>
      <c r="E279" s="472">
        <v>13439</v>
      </c>
      <c r="F279" s="456">
        <f t="shared" si="13"/>
        <v>3952</v>
      </c>
      <c r="G279" s="469">
        <f t="shared" si="12"/>
        <v>2913</v>
      </c>
      <c r="H279" s="584"/>
    </row>
    <row r="280" spans="1:8" x14ac:dyDescent="0.2">
      <c r="A280" s="447">
        <v>419</v>
      </c>
      <c r="B280" s="454"/>
      <c r="C280" s="449">
        <f t="shared" si="14"/>
        <v>55.4</v>
      </c>
      <c r="D280" s="582"/>
      <c r="E280" s="472">
        <v>13439</v>
      </c>
      <c r="F280" s="456">
        <f t="shared" si="13"/>
        <v>3949</v>
      </c>
      <c r="G280" s="469">
        <f t="shared" si="12"/>
        <v>2911</v>
      </c>
      <c r="H280" s="584"/>
    </row>
    <row r="281" spans="1:8" x14ac:dyDescent="0.2">
      <c r="A281" s="447">
        <v>420</v>
      </c>
      <c r="B281" s="454"/>
      <c r="C281" s="449">
        <f t="shared" si="14"/>
        <v>55.43</v>
      </c>
      <c r="D281" s="582"/>
      <c r="E281" s="472">
        <v>13439</v>
      </c>
      <c r="F281" s="456">
        <f t="shared" si="13"/>
        <v>3947</v>
      </c>
      <c r="G281" s="469">
        <f t="shared" si="12"/>
        <v>2909</v>
      </c>
      <c r="H281" s="584"/>
    </row>
    <row r="282" spans="1:8" x14ac:dyDescent="0.2">
      <c r="A282" s="447">
        <v>421</v>
      </c>
      <c r="B282" s="454"/>
      <c r="C282" s="449">
        <f t="shared" si="14"/>
        <v>55.47</v>
      </c>
      <c r="D282" s="582"/>
      <c r="E282" s="472">
        <v>13439</v>
      </c>
      <c r="F282" s="456">
        <f t="shared" si="13"/>
        <v>3944</v>
      </c>
      <c r="G282" s="469">
        <f t="shared" si="12"/>
        <v>2907</v>
      </c>
      <c r="H282" s="584"/>
    </row>
    <row r="283" spans="1:8" x14ac:dyDescent="0.2">
      <c r="A283" s="447">
        <v>422</v>
      </c>
      <c r="B283" s="454"/>
      <c r="C283" s="449">
        <f t="shared" si="14"/>
        <v>55.51</v>
      </c>
      <c r="D283" s="582"/>
      <c r="E283" s="472">
        <v>13439</v>
      </c>
      <c r="F283" s="456">
        <f t="shared" si="13"/>
        <v>3941</v>
      </c>
      <c r="G283" s="469">
        <f t="shared" si="12"/>
        <v>2905</v>
      </c>
      <c r="H283" s="584"/>
    </row>
    <row r="284" spans="1:8" x14ac:dyDescent="0.2">
      <c r="A284" s="447">
        <v>423</v>
      </c>
      <c r="B284" s="454"/>
      <c r="C284" s="449">
        <f t="shared" si="14"/>
        <v>55.55</v>
      </c>
      <c r="D284" s="582"/>
      <c r="E284" s="472">
        <v>13439</v>
      </c>
      <c r="F284" s="456">
        <f t="shared" si="13"/>
        <v>3938</v>
      </c>
      <c r="G284" s="469">
        <f t="shared" si="12"/>
        <v>2903</v>
      </c>
      <c r="H284" s="584"/>
    </row>
    <row r="285" spans="1:8" x14ac:dyDescent="0.2">
      <c r="A285" s="447">
        <v>424</v>
      </c>
      <c r="B285" s="454"/>
      <c r="C285" s="449">
        <f t="shared" si="14"/>
        <v>55.58</v>
      </c>
      <c r="D285" s="582"/>
      <c r="E285" s="472">
        <v>13439</v>
      </c>
      <c r="F285" s="456">
        <f t="shared" si="13"/>
        <v>3936</v>
      </c>
      <c r="G285" s="469">
        <f t="shared" si="12"/>
        <v>2902</v>
      </c>
      <c r="H285" s="584"/>
    </row>
    <row r="286" spans="1:8" x14ac:dyDescent="0.2">
      <c r="A286" s="447">
        <v>425</v>
      </c>
      <c r="B286" s="454"/>
      <c r="C286" s="449">
        <f t="shared" si="14"/>
        <v>55.62</v>
      </c>
      <c r="D286" s="582"/>
      <c r="E286" s="472">
        <v>13439</v>
      </c>
      <c r="F286" s="456">
        <f t="shared" si="13"/>
        <v>3933</v>
      </c>
      <c r="G286" s="469">
        <f t="shared" si="12"/>
        <v>2899</v>
      </c>
      <c r="H286" s="584"/>
    </row>
    <row r="287" spans="1:8" x14ac:dyDescent="0.2">
      <c r="A287" s="447">
        <v>426</v>
      </c>
      <c r="B287" s="454"/>
      <c r="C287" s="449">
        <f t="shared" si="14"/>
        <v>55.66</v>
      </c>
      <c r="D287" s="582"/>
      <c r="E287" s="472">
        <v>13439</v>
      </c>
      <c r="F287" s="456">
        <f t="shared" si="13"/>
        <v>3931</v>
      </c>
      <c r="G287" s="469">
        <f t="shared" si="12"/>
        <v>2897</v>
      </c>
      <c r="H287" s="584"/>
    </row>
    <row r="288" spans="1:8" x14ac:dyDescent="0.2">
      <c r="A288" s="447">
        <v>427</v>
      </c>
      <c r="B288" s="454"/>
      <c r="C288" s="449">
        <f t="shared" si="14"/>
        <v>55.7</v>
      </c>
      <c r="D288" s="582"/>
      <c r="E288" s="472">
        <v>13439</v>
      </c>
      <c r="F288" s="456">
        <f t="shared" si="13"/>
        <v>3928</v>
      </c>
      <c r="G288" s="469">
        <f t="shared" si="12"/>
        <v>2895</v>
      </c>
      <c r="H288" s="584"/>
    </row>
    <row r="289" spans="1:8" x14ac:dyDescent="0.2">
      <c r="A289" s="447">
        <v>428</v>
      </c>
      <c r="B289" s="454"/>
      <c r="C289" s="449">
        <f t="shared" si="14"/>
        <v>55.73</v>
      </c>
      <c r="D289" s="582"/>
      <c r="E289" s="472">
        <v>13439</v>
      </c>
      <c r="F289" s="456">
        <f t="shared" si="13"/>
        <v>3926</v>
      </c>
      <c r="G289" s="469">
        <f t="shared" si="12"/>
        <v>2894</v>
      </c>
      <c r="H289" s="584"/>
    </row>
    <row r="290" spans="1:8" x14ac:dyDescent="0.2">
      <c r="A290" s="447">
        <v>429</v>
      </c>
      <c r="B290" s="454"/>
      <c r="C290" s="449">
        <f t="shared" si="14"/>
        <v>55.77</v>
      </c>
      <c r="D290" s="582"/>
      <c r="E290" s="472">
        <v>13439</v>
      </c>
      <c r="F290" s="456">
        <f t="shared" si="13"/>
        <v>3923</v>
      </c>
      <c r="G290" s="469">
        <f t="shared" si="12"/>
        <v>2892</v>
      </c>
      <c r="H290" s="584"/>
    </row>
    <row r="291" spans="1:8" x14ac:dyDescent="0.2">
      <c r="A291" s="447">
        <v>430</v>
      </c>
      <c r="B291" s="454"/>
      <c r="C291" s="449">
        <f t="shared" si="14"/>
        <v>55.81</v>
      </c>
      <c r="D291" s="582"/>
      <c r="E291" s="472">
        <v>13439</v>
      </c>
      <c r="F291" s="456">
        <f t="shared" si="13"/>
        <v>3920</v>
      </c>
      <c r="G291" s="469">
        <f t="shared" si="12"/>
        <v>2890</v>
      </c>
      <c r="H291" s="584"/>
    </row>
    <row r="292" spans="1:8" x14ac:dyDescent="0.2">
      <c r="A292" s="447">
        <v>431</v>
      </c>
      <c r="B292" s="454"/>
      <c r="C292" s="449">
        <f t="shared" si="14"/>
        <v>55.84</v>
      </c>
      <c r="D292" s="582"/>
      <c r="E292" s="472">
        <v>13439</v>
      </c>
      <c r="F292" s="456">
        <f t="shared" si="13"/>
        <v>3918</v>
      </c>
      <c r="G292" s="469">
        <f t="shared" si="12"/>
        <v>2888</v>
      </c>
      <c r="H292" s="584"/>
    </row>
    <row r="293" spans="1:8" x14ac:dyDescent="0.2">
      <c r="A293" s="447">
        <v>432</v>
      </c>
      <c r="B293" s="454"/>
      <c r="C293" s="449">
        <f t="shared" si="14"/>
        <v>55.88</v>
      </c>
      <c r="D293" s="582"/>
      <c r="E293" s="472">
        <v>13439</v>
      </c>
      <c r="F293" s="456">
        <f t="shared" si="13"/>
        <v>3915</v>
      </c>
      <c r="G293" s="469">
        <f t="shared" si="12"/>
        <v>2886</v>
      </c>
      <c r="H293" s="584"/>
    </row>
    <row r="294" spans="1:8" x14ac:dyDescent="0.2">
      <c r="A294" s="447">
        <v>433</v>
      </c>
      <c r="B294" s="454"/>
      <c r="C294" s="449">
        <f t="shared" si="14"/>
        <v>55.92</v>
      </c>
      <c r="D294" s="582"/>
      <c r="E294" s="472">
        <v>13439</v>
      </c>
      <c r="F294" s="456">
        <f t="shared" si="13"/>
        <v>3912</v>
      </c>
      <c r="G294" s="469">
        <f t="shared" si="12"/>
        <v>2884</v>
      </c>
      <c r="H294" s="584"/>
    </row>
    <row r="295" spans="1:8" x14ac:dyDescent="0.2">
      <c r="A295" s="447">
        <v>434</v>
      </c>
      <c r="B295" s="454"/>
      <c r="C295" s="449">
        <f t="shared" si="14"/>
        <v>55.95</v>
      </c>
      <c r="D295" s="582"/>
      <c r="E295" s="472">
        <v>13439</v>
      </c>
      <c r="F295" s="456">
        <f t="shared" si="13"/>
        <v>3910</v>
      </c>
      <c r="G295" s="469">
        <f t="shared" si="12"/>
        <v>2882</v>
      </c>
      <c r="H295" s="584"/>
    </row>
    <row r="296" spans="1:8" x14ac:dyDescent="0.2">
      <c r="A296" s="447">
        <v>435</v>
      </c>
      <c r="B296" s="454"/>
      <c r="C296" s="449">
        <f t="shared" si="14"/>
        <v>55.99</v>
      </c>
      <c r="D296" s="582"/>
      <c r="E296" s="472">
        <v>13439</v>
      </c>
      <c r="F296" s="456">
        <f t="shared" si="13"/>
        <v>3907</v>
      </c>
      <c r="G296" s="469">
        <f t="shared" si="12"/>
        <v>2880</v>
      </c>
      <c r="H296" s="584"/>
    </row>
    <row r="297" spans="1:8" x14ac:dyDescent="0.2">
      <c r="A297" s="447">
        <v>436</v>
      </c>
      <c r="B297" s="454"/>
      <c r="C297" s="449">
        <f t="shared" si="14"/>
        <v>56.03</v>
      </c>
      <c r="D297" s="582"/>
      <c r="E297" s="472">
        <v>13439</v>
      </c>
      <c r="F297" s="456">
        <f t="shared" si="13"/>
        <v>3905</v>
      </c>
      <c r="G297" s="469">
        <f t="shared" si="12"/>
        <v>2878</v>
      </c>
      <c r="H297" s="584"/>
    </row>
    <row r="298" spans="1:8" x14ac:dyDescent="0.2">
      <c r="A298" s="447">
        <v>437</v>
      </c>
      <c r="B298" s="454"/>
      <c r="C298" s="449">
        <f t="shared" si="14"/>
        <v>56.06</v>
      </c>
      <c r="D298" s="582"/>
      <c r="E298" s="472">
        <v>13439</v>
      </c>
      <c r="F298" s="456">
        <f t="shared" si="13"/>
        <v>3903</v>
      </c>
      <c r="G298" s="469">
        <f t="shared" si="12"/>
        <v>2877</v>
      </c>
      <c r="H298" s="584"/>
    </row>
    <row r="299" spans="1:8" x14ac:dyDescent="0.2">
      <c r="A299" s="447">
        <v>438</v>
      </c>
      <c r="B299" s="454"/>
      <c r="C299" s="449">
        <f t="shared" si="14"/>
        <v>56.1</v>
      </c>
      <c r="D299" s="582"/>
      <c r="E299" s="472">
        <v>13439</v>
      </c>
      <c r="F299" s="456">
        <f t="shared" si="13"/>
        <v>3900</v>
      </c>
      <c r="G299" s="469">
        <f t="shared" si="12"/>
        <v>2875</v>
      </c>
      <c r="H299" s="584"/>
    </row>
    <row r="300" spans="1:8" x14ac:dyDescent="0.2">
      <c r="A300" s="447">
        <v>439</v>
      </c>
      <c r="B300" s="454"/>
      <c r="C300" s="449">
        <f t="shared" si="14"/>
        <v>56.13</v>
      </c>
      <c r="D300" s="582"/>
      <c r="E300" s="472">
        <v>13439</v>
      </c>
      <c r="F300" s="456">
        <f t="shared" si="13"/>
        <v>3898</v>
      </c>
      <c r="G300" s="469">
        <f t="shared" si="12"/>
        <v>2873</v>
      </c>
      <c r="H300" s="584"/>
    </row>
    <row r="301" spans="1:8" x14ac:dyDescent="0.2">
      <c r="A301" s="447">
        <v>440</v>
      </c>
      <c r="B301" s="454"/>
      <c r="C301" s="449">
        <f t="shared" si="14"/>
        <v>56.17</v>
      </c>
      <c r="D301" s="582"/>
      <c r="E301" s="472">
        <v>13439</v>
      </c>
      <c r="F301" s="456">
        <f t="shared" si="13"/>
        <v>3895</v>
      </c>
      <c r="G301" s="469">
        <f t="shared" si="12"/>
        <v>2871</v>
      </c>
      <c r="H301" s="584"/>
    </row>
    <row r="302" spans="1:8" x14ac:dyDescent="0.2">
      <c r="A302" s="447">
        <v>441</v>
      </c>
      <c r="B302" s="454"/>
      <c r="C302" s="449">
        <f t="shared" si="14"/>
        <v>56.21</v>
      </c>
      <c r="D302" s="582"/>
      <c r="E302" s="472">
        <v>13439</v>
      </c>
      <c r="F302" s="456">
        <f t="shared" si="13"/>
        <v>3892</v>
      </c>
      <c r="G302" s="469">
        <f t="shared" si="12"/>
        <v>2869</v>
      </c>
      <c r="H302" s="584"/>
    </row>
    <row r="303" spans="1:8" x14ac:dyDescent="0.2">
      <c r="A303" s="447">
        <v>442</v>
      </c>
      <c r="B303" s="454"/>
      <c r="C303" s="449">
        <f t="shared" si="14"/>
        <v>56.24</v>
      </c>
      <c r="D303" s="582"/>
      <c r="E303" s="472">
        <v>13439</v>
      </c>
      <c r="F303" s="456">
        <f t="shared" si="13"/>
        <v>3890</v>
      </c>
      <c r="G303" s="469">
        <f t="shared" si="12"/>
        <v>2867</v>
      </c>
      <c r="H303" s="584"/>
    </row>
    <row r="304" spans="1:8" x14ac:dyDescent="0.2">
      <c r="A304" s="447">
        <v>443</v>
      </c>
      <c r="B304" s="454"/>
      <c r="C304" s="449">
        <f t="shared" si="14"/>
        <v>56.28</v>
      </c>
      <c r="D304" s="582"/>
      <c r="E304" s="472">
        <v>13439</v>
      </c>
      <c r="F304" s="456">
        <f t="shared" si="13"/>
        <v>3887</v>
      </c>
      <c r="G304" s="469">
        <f t="shared" si="12"/>
        <v>2865</v>
      </c>
      <c r="H304" s="584"/>
    </row>
    <row r="305" spans="1:8" x14ac:dyDescent="0.2">
      <c r="A305" s="447">
        <v>444</v>
      </c>
      <c r="B305" s="454"/>
      <c r="C305" s="449">
        <f t="shared" si="14"/>
        <v>56.31</v>
      </c>
      <c r="D305" s="582"/>
      <c r="E305" s="472">
        <v>13439</v>
      </c>
      <c r="F305" s="456">
        <f t="shared" si="13"/>
        <v>3885</v>
      </c>
      <c r="G305" s="469">
        <f t="shared" si="12"/>
        <v>2864</v>
      </c>
      <c r="H305" s="584"/>
    </row>
    <row r="306" spans="1:8" x14ac:dyDescent="0.2">
      <c r="A306" s="447">
        <v>445</v>
      </c>
      <c r="B306" s="454"/>
      <c r="C306" s="449">
        <f t="shared" si="14"/>
        <v>56.35</v>
      </c>
      <c r="D306" s="582"/>
      <c r="E306" s="472">
        <v>13439</v>
      </c>
      <c r="F306" s="456">
        <f t="shared" si="13"/>
        <v>3882</v>
      </c>
      <c r="G306" s="469">
        <f t="shared" si="12"/>
        <v>2862</v>
      </c>
      <c r="H306" s="584"/>
    </row>
    <row r="307" spans="1:8" x14ac:dyDescent="0.2">
      <c r="A307" s="447">
        <v>446</v>
      </c>
      <c r="B307" s="454"/>
      <c r="C307" s="449">
        <f t="shared" si="14"/>
        <v>56.38</v>
      </c>
      <c r="D307" s="582"/>
      <c r="E307" s="472">
        <v>13439</v>
      </c>
      <c r="F307" s="456">
        <f t="shared" si="13"/>
        <v>3880</v>
      </c>
      <c r="G307" s="469">
        <f t="shared" si="12"/>
        <v>2860</v>
      </c>
      <c r="H307" s="584"/>
    </row>
    <row r="308" spans="1:8" x14ac:dyDescent="0.2">
      <c r="A308" s="447">
        <v>447</v>
      </c>
      <c r="B308" s="454"/>
      <c r="C308" s="449">
        <f t="shared" si="14"/>
        <v>56.42</v>
      </c>
      <c r="D308" s="582"/>
      <c r="E308" s="472">
        <v>13439</v>
      </c>
      <c r="F308" s="456">
        <f t="shared" si="13"/>
        <v>3878</v>
      </c>
      <c r="G308" s="469">
        <f t="shared" si="12"/>
        <v>2858</v>
      </c>
      <c r="H308" s="584"/>
    </row>
    <row r="309" spans="1:8" x14ac:dyDescent="0.2">
      <c r="A309" s="447">
        <v>448</v>
      </c>
      <c r="B309" s="454"/>
      <c r="C309" s="449">
        <f t="shared" si="14"/>
        <v>56.45</v>
      </c>
      <c r="D309" s="582"/>
      <c r="E309" s="472">
        <v>13439</v>
      </c>
      <c r="F309" s="456">
        <f t="shared" si="13"/>
        <v>3876</v>
      </c>
      <c r="G309" s="469">
        <f t="shared" si="12"/>
        <v>2857</v>
      </c>
      <c r="H309" s="584"/>
    </row>
    <row r="310" spans="1:8" x14ac:dyDescent="0.2">
      <c r="A310" s="447">
        <v>449</v>
      </c>
      <c r="B310" s="454"/>
      <c r="C310" s="449">
        <f t="shared" si="14"/>
        <v>56.49</v>
      </c>
      <c r="D310" s="582"/>
      <c r="E310" s="472">
        <v>13439</v>
      </c>
      <c r="F310" s="456">
        <f t="shared" si="13"/>
        <v>3873</v>
      </c>
      <c r="G310" s="469">
        <f t="shared" si="12"/>
        <v>2855</v>
      </c>
      <c r="H310" s="584"/>
    </row>
    <row r="311" spans="1:8" x14ac:dyDescent="0.2">
      <c r="A311" s="447">
        <v>450</v>
      </c>
      <c r="B311" s="454"/>
      <c r="C311" s="449">
        <f t="shared" si="14"/>
        <v>56.52</v>
      </c>
      <c r="D311" s="582"/>
      <c r="E311" s="472">
        <v>13439</v>
      </c>
      <c r="F311" s="456">
        <f t="shared" si="13"/>
        <v>3871</v>
      </c>
      <c r="G311" s="469">
        <f t="shared" si="12"/>
        <v>2853</v>
      </c>
      <c r="H311" s="584"/>
    </row>
    <row r="312" spans="1:8" x14ac:dyDescent="0.2">
      <c r="A312" s="447">
        <v>451</v>
      </c>
      <c r="B312" s="454"/>
      <c r="C312" s="449">
        <f t="shared" si="14"/>
        <v>56.56</v>
      </c>
      <c r="D312" s="582"/>
      <c r="E312" s="472">
        <v>13439</v>
      </c>
      <c r="F312" s="456">
        <f t="shared" si="13"/>
        <v>3868</v>
      </c>
      <c r="G312" s="469">
        <f t="shared" si="12"/>
        <v>2851</v>
      </c>
      <c r="H312" s="584"/>
    </row>
    <row r="313" spans="1:8" x14ac:dyDescent="0.2">
      <c r="A313" s="447">
        <v>452</v>
      </c>
      <c r="B313" s="454"/>
      <c r="C313" s="449">
        <f t="shared" si="14"/>
        <v>56.59</v>
      </c>
      <c r="D313" s="582"/>
      <c r="E313" s="472">
        <v>13439</v>
      </c>
      <c r="F313" s="456">
        <f t="shared" si="13"/>
        <v>3866</v>
      </c>
      <c r="G313" s="469">
        <f t="shared" si="12"/>
        <v>2850</v>
      </c>
      <c r="H313" s="584"/>
    </row>
    <row r="314" spans="1:8" x14ac:dyDescent="0.2">
      <c r="A314" s="447">
        <v>453</v>
      </c>
      <c r="B314" s="454"/>
      <c r="C314" s="449">
        <f t="shared" si="14"/>
        <v>56.63</v>
      </c>
      <c r="D314" s="582"/>
      <c r="E314" s="472">
        <v>13439</v>
      </c>
      <c r="F314" s="456">
        <f t="shared" si="13"/>
        <v>3863</v>
      </c>
      <c r="G314" s="469">
        <f t="shared" si="12"/>
        <v>2848</v>
      </c>
      <c r="H314" s="584"/>
    </row>
    <row r="315" spans="1:8" x14ac:dyDescent="0.2">
      <c r="A315" s="447">
        <v>454</v>
      </c>
      <c r="B315" s="454"/>
      <c r="C315" s="449">
        <f t="shared" si="14"/>
        <v>56.66</v>
      </c>
      <c r="D315" s="582"/>
      <c r="E315" s="472">
        <v>13439</v>
      </c>
      <c r="F315" s="456">
        <f t="shared" si="13"/>
        <v>3861</v>
      </c>
      <c r="G315" s="469">
        <f t="shared" si="12"/>
        <v>2846</v>
      </c>
      <c r="H315" s="584"/>
    </row>
    <row r="316" spans="1:8" x14ac:dyDescent="0.2">
      <c r="A316" s="447">
        <v>455</v>
      </c>
      <c r="B316" s="454"/>
      <c r="C316" s="449">
        <f t="shared" si="14"/>
        <v>56.7</v>
      </c>
      <c r="D316" s="582"/>
      <c r="E316" s="472">
        <v>13439</v>
      </c>
      <c r="F316" s="456">
        <f t="shared" si="13"/>
        <v>3858</v>
      </c>
      <c r="G316" s="469">
        <f t="shared" si="12"/>
        <v>2844</v>
      </c>
      <c r="H316" s="584"/>
    </row>
    <row r="317" spans="1:8" x14ac:dyDescent="0.2">
      <c r="A317" s="447">
        <v>456</v>
      </c>
      <c r="B317" s="454"/>
      <c r="C317" s="449">
        <f t="shared" si="14"/>
        <v>56.73</v>
      </c>
      <c r="D317" s="582"/>
      <c r="E317" s="472">
        <v>13439</v>
      </c>
      <c r="F317" s="456">
        <f t="shared" si="13"/>
        <v>3856</v>
      </c>
      <c r="G317" s="469">
        <f t="shared" si="12"/>
        <v>2843</v>
      </c>
      <c r="H317" s="584"/>
    </row>
    <row r="318" spans="1:8" x14ac:dyDescent="0.2">
      <c r="A318" s="447">
        <v>457</v>
      </c>
      <c r="B318" s="454"/>
      <c r="C318" s="449">
        <f t="shared" si="14"/>
        <v>56.77</v>
      </c>
      <c r="D318" s="582"/>
      <c r="E318" s="472">
        <v>13439</v>
      </c>
      <c r="F318" s="456">
        <f t="shared" si="13"/>
        <v>3854</v>
      </c>
      <c r="G318" s="469">
        <f t="shared" si="12"/>
        <v>2841</v>
      </c>
      <c r="H318" s="584"/>
    </row>
    <row r="319" spans="1:8" x14ac:dyDescent="0.2">
      <c r="A319" s="447">
        <v>458</v>
      </c>
      <c r="B319" s="454"/>
      <c r="C319" s="449">
        <f t="shared" si="14"/>
        <v>56.8</v>
      </c>
      <c r="D319" s="582"/>
      <c r="E319" s="472">
        <v>13439</v>
      </c>
      <c r="F319" s="456">
        <f t="shared" si="13"/>
        <v>3852</v>
      </c>
      <c r="G319" s="469">
        <f t="shared" si="12"/>
        <v>2839</v>
      </c>
      <c r="H319" s="584"/>
    </row>
    <row r="320" spans="1:8" x14ac:dyDescent="0.2">
      <c r="A320" s="447">
        <v>459</v>
      </c>
      <c r="B320" s="454"/>
      <c r="C320" s="449">
        <f t="shared" si="14"/>
        <v>56.84</v>
      </c>
      <c r="D320" s="582"/>
      <c r="E320" s="472">
        <v>13439</v>
      </c>
      <c r="F320" s="456">
        <f t="shared" si="13"/>
        <v>3849</v>
      </c>
      <c r="G320" s="469">
        <f t="shared" si="12"/>
        <v>2837</v>
      </c>
      <c r="H320" s="584"/>
    </row>
    <row r="321" spans="1:8" x14ac:dyDescent="0.2">
      <c r="A321" s="447">
        <v>460</v>
      </c>
      <c r="B321" s="454"/>
      <c r="C321" s="449">
        <f t="shared" si="14"/>
        <v>56.87</v>
      </c>
      <c r="D321" s="582"/>
      <c r="E321" s="472">
        <v>13439</v>
      </c>
      <c r="F321" s="456">
        <f t="shared" si="13"/>
        <v>3847</v>
      </c>
      <c r="G321" s="469">
        <f t="shared" si="12"/>
        <v>2836</v>
      </c>
      <c r="H321" s="584"/>
    </row>
    <row r="322" spans="1:8" x14ac:dyDescent="0.2">
      <c r="A322" s="447">
        <v>461</v>
      </c>
      <c r="B322" s="454"/>
      <c r="C322" s="449">
        <f t="shared" si="14"/>
        <v>56.9</v>
      </c>
      <c r="D322" s="582"/>
      <c r="E322" s="472">
        <v>13439</v>
      </c>
      <c r="F322" s="456">
        <f t="shared" si="13"/>
        <v>3845</v>
      </c>
      <c r="G322" s="469">
        <f t="shared" si="12"/>
        <v>2834</v>
      </c>
      <c r="H322" s="584"/>
    </row>
    <row r="323" spans="1:8" x14ac:dyDescent="0.2">
      <c r="A323" s="447">
        <v>462</v>
      </c>
      <c r="B323" s="454"/>
      <c r="C323" s="449">
        <f t="shared" si="14"/>
        <v>56.94</v>
      </c>
      <c r="D323" s="582"/>
      <c r="E323" s="472">
        <v>13439</v>
      </c>
      <c r="F323" s="456">
        <f t="shared" si="13"/>
        <v>3842</v>
      </c>
      <c r="G323" s="469">
        <f t="shared" si="12"/>
        <v>2832</v>
      </c>
      <c r="H323" s="584"/>
    </row>
    <row r="324" spans="1:8" x14ac:dyDescent="0.2">
      <c r="A324" s="447">
        <v>463</v>
      </c>
      <c r="B324" s="454"/>
      <c r="C324" s="449">
        <f t="shared" si="14"/>
        <v>56.97</v>
      </c>
      <c r="D324" s="582"/>
      <c r="E324" s="472">
        <v>13439</v>
      </c>
      <c r="F324" s="456">
        <f t="shared" si="13"/>
        <v>3840</v>
      </c>
      <c r="G324" s="469">
        <f t="shared" si="12"/>
        <v>2831</v>
      </c>
      <c r="H324" s="584"/>
    </row>
    <row r="325" spans="1:8" x14ac:dyDescent="0.2">
      <c r="A325" s="447">
        <v>464</v>
      </c>
      <c r="B325" s="454"/>
      <c r="C325" s="449">
        <f t="shared" si="14"/>
        <v>57</v>
      </c>
      <c r="D325" s="582"/>
      <c r="E325" s="472">
        <v>13439</v>
      </c>
      <c r="F325" s="456">
        <f t="shared" si="13"/>
        <v>3838</v>
      </c>
      <c r="G325" s="469">
        <f t="shared" si="12"/>
        <v>2829</v>
      </c>
      <c r="H325" s="584"/>
    </row>
    <row r="326" spans="1:8" x14ac:dyDescent="0.2">
      <c r="A326" s="447">
        <v>465</v>
      </c>
      <c r="B326" s="454"/>
      <c r="C326" s="449">
        <f t="shared" si="14"/>
        <v>57.04</v>
      </c>
      <c r="D326" s="582"/>
      <c r="E326" s="472">
        <v>13439</v>
      </c>
      <c r="F326" s="456">
        <f t="shared" si="13"/>
        <v>3835</v>
      </c>
      <c r="G326" s="469">
        <f t="shared" si="12"/>
        <v>2827</v>
      </c>
      <c r="H326" s="584"/>
    </row>
    <row r="327" spans="1:8" x14ac:dyDescent="0.2">
      <c r="A327" s="447">
        <v>466</v>
      </c>
      <c r="B327" s="454"/>
      <c r="C327" s="449">
        <f t="shared" si="14"/>
        <v>57.07</v>
      </c>
      <c r="D327" s="582"/>
      <c r="E327" s="472">
        <v>13439</v>
      </c>
      <c r="F327" s="456">
        <f t="shared" si="13"/>
        <v>3833</v>
      </c>
      <c r="G327" s="469">
        <f t="shared" si="12"/>
        <v>2826</v>
      </c>
      <c r="H327" s="584"/>
    </row>
    <row r="328" spans="1:8" x14ac:dyDescent="0.2">
      <c r="A328" s="447">
        <v>467</v>
      </c>
      <c r="B328" s="454"/>
      <c r="C328" s="449">
        <f t="shared" si="14"/>
        <v>57.11</v>
      </c>
      <c r="D328" s="582"/>
      <c r="E328" s="472">
        <v>13439</v>
      </c>
      <c r="F328" s="456">
        <f t="shared" si="13"/>
        <v>3831</v>
      </c>
      <c r="G328" s="469">
        <f t="shared" si="12"/>
        <v>2824</v>
      </c>
      <c r="H328" s="584"/>
    </row>
    <row r="329" spans="1:8" x14ac:dyDescent="0.2">
      <c r="A329" s="447">
        <v>468</v>
      </c>
      <c r="B329" s="454"/>
      <c r="C329" s="449">
        <f t="shared" si="14"/>
        <v>57.14</v>
      </c>
      <c r="D329" s="582"/>
      <c r="E329" s="472">
        <v>13439</v>
      </c>
      <c r="F329" s="456">
        <f t="shared" si="13"/>
        <v>3829</v>
      </c>
      <c r="G329" s="469">
        <f t="shared" si="12"/>
        <v>2822</v>
      </c>
      <c r="H329" s="584"/>
    </row>
    <row r="330" spans="1:8" x14ac:dyDescent="0.2">
      <c r="A330" s="447">
        <v>469</v>
      </c>
      <c r="B330" s="454"/>
      <c r="C330" s="449">
        <f t="shared" si="14"/>
        <v>57.17</v>
      </c>
      <c r="D330" s="582"/>
      <c r="E330" s="472">
        <v>13439</v>
      </c>
      <c r="F330" s="456">
        <f t="shared" si="13"/>
        <v>3827</v>
      </c>
      <c r="G330" s="469">
        <f t="shared" si="12"/>
        <v>2821</v>
      </c>
      <c r="H330" s="584"/>
    </row>
    <row r="331" spans="1:8" x14ac:dyDescent="0.2">
      <c r="A331" s="447">
        <v>470</v>
      </c>
      <c r="B331" s="454"/>
      <c r="C331" s="449">
        <f t="shared" si="14"/>
        <v>57.21</v>
      </c>
      <c r="D331" s="582"/>
      <c r="E331" s="472">
        <v>13439</v>
      </c>
      <c r="F331" s="456">
        <f t="shared" si="13"/>
        <v>3824</v>
      </c>
      <c r="G331" s="469">
        <f t="shared" si="12"/>
        <v>2819</v>
      </c>
      <c r="H331" s="584"/>
    </row>
    <row r="332" spans="1:8" x14ac:dyDescent="0.2">
      <c r="A332" s="447">
        <v>471</v>
      </c>
      <c r="B332" s="454"/>
      <c r="C332" s="449">
        <f t="shared" si="14"/>
        <v>57.24</v>
      </c>
      <c r="D332" s="582"/>
      <c r="E332" s="472">
        <v>13439</v>
      </c>
      <c r="F332" s="456">
        <f t="shared" si="13"/>
        <v>3822</v>
      </c>
      <c r="G332" s="469">
        <f t="shared" si="12"/>
        <v>2817</v>
      </c>
      <c r="H332" s="584"/>
    </row>
    <row r="333" spans="1:8" x14ac:dyDescent="0.2">
      <c r="A333" s="447">
        <v>472</v>
      </c>
      <c r="B333" s="454"/>
      <c r="C333" s="449">
        <f t="shared" si="14"/>
        <v>57.27</v>
      </c>
      <c r="D333" s="582"/>
      <c r="E333" s="472">
        <v>13439</v>
      </c>
      <c r="F333" s="456">
        <f t="shared" si="13"/>
        <v>3820</v>
      </c>
      <c r="G333" s="469">
        <f t="shared" ref="G333:G396" si="15">ROUND(12*(1/C333*E333),0)</f>
        <v>2816</v>
      </c>
      <c r="H333" s="584"/>
    </row>
    <row r="334" spans="1:8" x14ac:dyDescent="0.2">
      <c r="A334" s="447">
        <v>473</v>
      </c>
      <c r="B334" s="454"/>
      <c r="C334" s="449">
        <f t="shared" si="14"/>
        <v>57.3</v>
      </c>
      <c r="D334" s="582"/>
      <c r="E334" s="472">
        <v>13439</v>
      </c>
      <c r="F334" s="456">
        <f t="shared" ref="F334:F397" si="16">ROUND(12*1.3566*(1/C334*E334)+H334,0)</f>
        <v>3818</v>
      </c>
      <c r="G334" s="469">
        <f t="shared" si="15"/>
        <v>2814</v>
      </c>
      <c r="H334" s="584"/>
    </row>
    <row r="335" spans="1:8" x14ac:dyDescent="0.2">
      <c r="A335" s="447">
        <v>474</v>
      </c>
      <c r="B335" s="454"/>
      <c r="C335" s="449">
        <f t="shared" ref="C335:C398" si="17">ROUND((-0.0000491*POWER(A335,2)+0.0818939*A335+34)*0.928,2)</f>
        <v>57.34</v>
      </c>
      <c r="D335" s="582"/>
      <c r="E335" s="472">
        <v>13439</v>
      </c>
      <c r="F335" s="456">
        <f t="shared" si="16"/>
        <v>3815</v>
      </c>
      <c r="G335" s="469">
        <f t="shared" si="15"/>
        <v>2812</v>
      </c>
      <c r="H335" s="584"/>
    </row>
    <row r="336" spans="1:8" x14ac:dyDescent="0.2">
      <c r="A336" s="447">
        <v>475</v>
      </c>
      <c r="B336" s="454"/>
      <c r="C336" s="449">
        <f t="shared" si="17"/>
        <v>57.37</v>
      </c>
      <c r="D336" s="582"/>
      <c r="E336" s="472">
        <v>13439</v>
      </c>
      <c r="F336" s="456">
        <f t="shared" si="16"/>
        <v>3813</v>
      </c>
      <c r="G336" s="469">
        <f t="shared" si="15"/>
        <v>2811</v>
      </c>
      <c r="H336" s="584"/>
    </row>
    <row r="337" spans="1:8" x14ac:dyDescent="0.2">
      <c r="A337" s="447">
        <v>476</v>
      </c>
      <c r="B337" s="454"/>
      <c r="C337" s="449">
        <f t="shared" si="17"/>
        <v>57.4</v>
      </c>
      <c r="D337" s="582"/>
      <c r="E337" s="472">
        <v>13439</v>
      </c>
      <c r="F337" s="456">
        <f t="shared" si="16"/>
        <v>3811</v>
      </c>
      <c r="G337" s="469">
        <f t="shared" si="15"/>
        <v>2810</v>
      </c>
      <c r="H337" s="584"/>
    </row>
    <row r="338" spans="1:8" x14ac:dyDescent="0.2">
      <c r="A338" s="447">
        <v>477</v>
      </c>
      <c r="B338" s="454"/>
      <c r="C338" s="449">
        <f t="shared" si="17"/>
        <v>57.44</v>
      </c>
      <c r="D338" s="582"/>
      <c r="E338" s="472">
        <v>13439</v>
      </c>
      <c r="F338" s="456">
        <f t="shared" si="16"/>
        <v>3809</v>
      </c>
      <c r="G338" s="469">
        <f t="shared" si="15"/>
        <v>2808</v>
      </c>
      <c r="H338" s="584"/>
    </row>
    <row r="339" spans="1:8" x14ac:dyDescent="0.2">
      <c r="A339" s="447">
        <v>478</v>
      </c>
      <c r="B339" s="454"/>
      <c r="C339" s="449">
        <f t="shared" si="17"/>
        <v>57.47</v>
      </c>
      <c r="D339" s="582"/>
      <c r="E339" s="472">
        <v>13439</v>
      </c>
      <c r="F339" s="456">
        <f t="shared" si="16"/>
        <v>3807</v>
      </c>
      <c r="G339" s="469">
        <f t="shared" si="15"/>
        <v>2806</v>
      </c>
      <c r="H339" s="584"/>
    </row>
    <row r="340" spans="1:8" x14ac:dyDescent="0.2">
      <c r="A340" s="447">
        <v>479</v>
      </c>
      <c r="B340" s="454"/>
      <c r="C340" s="449">
        <f t="shared" si="17"/>
        <v>57.5</v>
      </c>
      <c r="D340" s="582"/>
      <c r="E340" s="472">
        <v>13439</v>
      </c>
      <c r="F340" s="456">
        <f t="shared" si="16"/>
        <v>3805</v>
      </c>
      <c r="G340" s="469">
        <f t="shared" si="15"/>
        <v>2805</v>
      </c>
      <c r="H340" s="584"/>
    </row>
    <row r="341" spans="1:8" x14ac:dyDescent="0.2">
      <c r="A341" s="447">
        <v>480</v>
      </c>
      <c r="B341" s="454"/>
      <c r="C341" s="449">
        <f t="shared" si="17"/>
        <v>57.53</v>
      </c>
      <c r="D341" s="582"/>
      <c r="E341" s="472">
        <v>13439</v>
      </c>
      <c r="F341" s="456">
        <f t="shared" si="16"/>
        <v>3803</v>
      </c>
      <c r="G341" s="469">
        <f t="shared" si="15"/>
        <v>2803</v>
      </c>
      <c r="H341" s="584"/>
    </row>
    <row r="342" spans="1:8" x14ac:dyDescent="0.2">
      <c r="A342" s="447">
        <v>481</v>
      </c>
      <c r="B342" s="454"/>
      <c r="C342" s="449">
        <f t="shared" si="17"/>
        <v>57.56</v>
      </c>
      <c r="D342" s="582"/>
      <c r="E342" s="472">
        <v>13439</v>
      </c>
      <c r="F342" s="456">
        <f t="shared" si="16"/>
        <v>3801</v>
      </c>
      <c r="G342" s="469">
        <f t="shared" si="15"/>
        <v>2802</v>
      </c>
      <c r="H342" s="584"/>
    </row>
    <row r="343" spans="1:8" x14ac:dyDescent="0.2">
      <c r="A343" s="447">
        <v>482</v>
      </c>
      <c r="B343" s="454"/>
      <c r="C343" s="449">
        <f t="shared" si="17"/>
        <v>57.6</v>
      </c>
      <c r="D343" s="582"/>
      <c r="E343" s="472">
        <v>13439</v>
      </c>
      <c r="F343" s="456">
        <f t="shared" si="16"/>
        <v>3798</v>
      </c>
      <c r="G343" s="469">
        <f t="shared" si="15"/>
        <v>2800</v>
      </c>
      <c r="H343" s="584"/>
    </row>
    <row r="344" spans="1:8" x14ac:dyDescent="0.2">
      <c r="A344" s="447">
        <v>483</v>
      </c>
      <c r="B344" s="454"/>
      <c r="C344" s="449">
        <f t="shared" si="17"/>
        <v>57.63</v>
      </c>
      <c r="D344" s="582"/>
      <c r="E344" s="472">
        <v>13439</v>
      </c>
      <c r="F344" s="456">
        <f t="shared" si="16"/>
        <v>3796</v>
      </c>
      <c r="G344" s="469">
        <f t="shared" si="15"/>
        <v>2798</v>
      </c>
      <c r="H344" s="584"/>
    </row>
    <row r="345" spans="1:8" x14ac:dyDescent="0.2">
      <c r="A345" s="447">
        <v>484</v>
      </c>
      <c r="B345" s="454"/>
      <c r="C345" s="449">
        <f t="shared" si="17"/>
        <v>57.66</v>
      </c>
      <c r="D345" s="582"/>
      <c r="E345" s="472">
        <v>13439</v>
      </c>
      <c r="F345" s="456">
        <f t="shared" si="16"/>
        <v>3794</v>
      </c>
      <c r="G345" s="469">
        <f t="shared" si="15"/>
        <v>2797</v>
      </c>
      <c r="H345" s="584"/>
    </row>
    <row r="346" spans="1:8" x14ac:dyDescent="0.2">
      <c r="A346" s="447">
        <v>485</v>
      </c>
      <c r="B346" s="454"/>
      <c r="C346" s="449">
        <f t="shared" si="17"/>
        <v>57.69</v>
      </c>
      <c r="D346" s="582"/>
      <c r="E346" s="472">
        <v>13439</v>
      </c>
      <c r="F346" s="456">
        <f t="shared" si="16"/>
        <v>3792</v>
      </c>
      <c r="G346" s="469">
        <f t="shared" si="15"/>
        <v>2795</v>
      </c>
      <c r="H346" s="584"/>
    </row>
    <row r="347" spans="1:8" x14ac:dyDescent="0.2">
      <c r="A347" s="447">
        <v>486</v>
      </c>
      <c r="B347" s="454"/>
      <c r="C347" s="449">
        <f t="shared" si="17"/>
        <v>57.72</v>
      </c>
      <c r="D347" s="582"/>
      <c r="E347" s="472">
        <v>13439</v>
      </c>
      <c r="F347" s="456">
        <f t="shared" si="16"/>
        <v>3790</v>
      </c>
      <c r="G347" s="469">
        <f t="shared" si="15"/>
        <v>2794</v>
      </c>
      <c r="H347" s="584"/>
    </row>
    <row r="348" spans="1:8" x14ac:dyDescent="0.2">
      <c r="A348" s="447">
        <v>487</v>
      </c>
      <c r="B348" s="454"/>
      <c r="C348" s="449">
        <f t="shared" si="17"/>
        <v>57.76</v>
      </c>
      <c r="D348" s="582"/>
      <c r="E348" s="472">
        <v>13439</v>
      </c>
      <c r="F348" s="456">
        <f t="shared" si="16"/>
        <v>3788</v>
      </c>
      <c r="G348" s="469">
        <f t="shared" si="15"/>
        <v>2792</v>
      </c>
      <c r="H348" s="584"/>
    </row>
    <row r="349" spans="1:8" x14ac:dyDescent="0.2">
      <c r="A349" s="447">
        <v>488</v>
      </c>
      <c r="B349" s="454"/>
      <c r="C349" s="449">
        <f t="shared" si="17"/>
        <v>57.79</v>
      </c>
      <c r="D349" s="582"/>
      <c r="E349" s="472">
        <v>13439</v>
      </c>
      <c r="F349" s="456">
        <f t="shared" si="16"/>
        <v>3786</v>
      </c>
      <c r="G349" s="469">
        <f t="shared" si="15"/>
        <v>2791</v>
      </c>
      <c r="H349" s="584"/>
    </row>
    <row r="350" spans="1:8" x14ac:dyDescent="0.2">
      <c r="A350" s="447">
        <v>489</v>
      </c>
      <c r="B350" s="454"/>
      <c r="C350" s="449">
        <f t="shared" si="17"/>
        <v>57.82</v>
      </c>
      <c r="D350" s="582"/>
      <c r="E350" s="472">
        <v>13439</v>
      </c>
      <c r="F350" s="456">
        <f t="shared" si="16"/>
        <v>3784</v>
      </c>
      <c r="G350" s="469">
        <f t="shared" si="15"/>
        <v>2789</v>
      </c>
      <c r="H350" s="584"/>
    </row>
    <row r="351" spans="1:8" x14ac:dyDescent="0.2">
      <c r="A351" s="447">
        <v>490</v>
      </c>
      <c r="B351" s="454"/>
      <c r="C351" s="449">
        <f t="shared" si="17"/>
        <v>57.85</v>
      </c>
      <c r="D351" s="582"/>
      <c r="E351" s="472">
        <v>13439</v>
      </c>
      <c r="F351" s="456">
        <f t="shared" si="16"/>
        <v>3782</v>
      </c>
      <c r="G351" s="469">
        <f t="shared" si="15"/>
        <v>2788</v>
      </c>
      <c r="H351" s="584"/>
    </row>
    <row r="352" spans="1:8" x14ac:dyDescent="0.2">
      <c r="A352" s="447">
        <v>491</v>
      </c>
      <c r="B352" s="454"/>
      <c r="C352" s="449">
        <f t="shared" si="17"/>
        <v>57.88</v>
      </c>
      <c r="D352" s="582"/>
      <c r="E352" s="472">
        <v>13439</v>
      </c>
      <c r="F352" s="456">
        <f t="shared" si="16"/>
        <v>3780</v>
      </c>
      <c r="G352" s="469">
        <f t="shared" si="15"/>
        <v>2786</v>
      </c>
      <c r="H352" s="584"/>
    </row>
    <row r="353" spans="1:8" x14ac:dyDescent="0.2">
      <c r="A353" s="447">
        <v>492</v>
      </c>
      <c r="B353" s="454"/>
      <c r="C353" s="449">
        <f t="shared" si="17"/>
        <v>57.91</v>
      </c>
      <c r="D353" s="582"/>
      <c r="E353" s="472">
        <v>13439</v>
      </c>
      <c r="F353" s="456">
        <f t="shared" si="16"/>
        <v>3778</v>
      </c>
      <c r="G353" s="469">
        <f t="shared" si="15"/>
        <v>2785</v>
      </c>
      <c r="H353" s="584"/>
    </row>
    <row r="354" spans="1:8" x14ac:dyDescent="0.2">
      <c r="A354" s="447">
        <v>493</v>
      </c>
      <c r="B354" s="454"/>
      <c r="C354" s="449">
        <f t="shared" si="17"/>
        <v>57.94</v>
      </c>
      <c r="D354" s="582"/>
      <c r="E354" s="472">
        <v>13439</v>
      </c>
      <c r="F354" s="456">
        <f t="shared" si="16"/>
        <v>3776</v>
      </c>
      <c r="G354" s="469">
        <f t="shared" si="15"/>
        <v>2783</v>
      </c>
      <c r="H354" s="584"/>
    </row>
    <row r="355" spans="1:8" x14ac:dyDescent="0.2">
      <c r="A355" s="447">
        <v>494</v>
      </c>
      <c r="B355" s="454"/>
      <c r="C355" s="449">
        <f t="shared" si="17"/>
        <v>57.98</v>
      </c>
      <c r="D355" s="582"/>
      <c r="E355" s="472">
        <v>13439</v>
      </c>
      <c r="F355" s="456">
        <f t="shared" si="16"/>
        <v>3773</v>
      </c>
      <c r="G355" s="469">
        <f t="shared" si="15"/>
        <v>2781</v>
      </c>
      <c r="H355" s="584"/>
    </row>
    <row r="356" spans="1:8" x14ac:dyDescent="0.2">
      <c r="A356" s="447">
        <v>495</v>
      </c>
      <c r="B356" s="454"/>
      <c r="C356" s="449">
        <f t="shared" si="17"/>
        <v>58.01</v>
      </c>
      <c r="D356" s="582"/>
      <c r="E356" s="472">
        <v>13439</v>
      </c>
      <c r="F356" s="456">
        <f t="shared" si="16"/>
        <v>3771</v>
      </c>
      <c r="G356" s="469">
        <f t="shared" si="15"/>
        <v>2780</v>
      </c>
      <c r="H356" s="584"/>
    </row>
    <row r="357" spans="1:8" x14ac:dyDescent="0.2">
      <c r="A357" s="447">
        <v>496</v>
      </c>
      <c r="B357" s="454"/>
      <c r="C357" s="449">
        <f t="shared" si="17"/>
        <v>58.04</v>
      </c>
      <c r="D357" s="582"/>
      <c r="E357" s="472">
        <v>13439</v>
      </c>
      <c r="F357" s="456">
        <f t="shared" si="16"/>
        <v>3769</v>
      </c>
      <c r="G357" s="469">
        <f t="shared" si="15"/>
        <v>2779</v>
      </c>
      <c r="H357" s="584"/>
    </row>
    <row r="358" spans="1:8" x14ac:dyDescent="0.2">
      <c r="A358" s="447">
        <v>497</v>
      </c>
      <c r="B358" s="454"/>
      <c r="C358" s="449">
        <f t="shared" si="17"/>
        <v>58.07</v>
      </c>
      <c r="D358" s="582"/>
      <c r="E358" s="472">
        <v>13439</v>
      </c>
      <c r="F358" s="456">
        <f t="shared" si="16"/>
        <v>3767</v>
      </c>
      <c r="G358" s="469">
        <f t="shared" si="15"/>
        <v>2777</v>
      </c>
      <c r="H358" s="584"/>
    </row>
    <row r="359" spans="1:8" x14ac:dyDescent="0.2">
      <c r="A359" s="447">
        <v>498</v>
      </c>
      <c r="B359" s="454"/>
      <c r="C359" s="449">
        <f t="shared" si="17"/>
        <v>58.1</v>
      </c>
      <c r="D359" s="582"/>
      <c r="E359" s="472">
        <v>13439</v>
      </c>
      <c r="F359" s="456">
        <f t="shared" si="16"/>
        <v>3766</v>
      </c>
      <c r="G359" s="469">
        <f t="shared" si="15"/>
        <v>2776</v>
      </c>
      <c r="H359" s="584"/>
    </row>
    <row r="360" spans="1:8" x14ac:dyDescent="0.2">
      <c r="A360" s="447">
        <v>499</v>
      </c>
      <c r="B360" s="454"/>
      <c r="C360" s="449">
        <f t="shared" si="17"/>
        <v>58.13</v>
      </c>
      <c r="D360" s="582"/>
      <c r="E360" s="472">
        <v>13439</v>
      </c>
      <c r="F360" s="456">
        <f t="shared" si="16"/>
        <v>3764</v>
      </c>
      <c r="G360" s="469">
        <f t="shared" si="15"/>
        <v>2774</v>
      </c>
      <c r="H360" s="584"/>
    </row>
    <row r="361" spans="1:8" x14ac:dyDescent="0.2">
      <c r="A361" s="447">
        <v>500</v>
      </c>
      <c r="B361" s="454"/>
      <c r="C361" s="449">
        <f t="shared" si="17"/>
        <v>58.16</v>
      </c>
      <c r="D361" s="582"/>
      <c r="E361" s="472">
        <v>13439</v>
      </c>
      <c r="F361" s="456">
        <f t="shared" si="16"/>
        <v>3762</v>
      </c>
      <c r="G361" s="469">
        <f t="shared" si="15"/>
        <v>2773</v>
      </c>
      <c r="H361" s="584"/>
    </row>
    <row r="362" spans="1:8" x14ac:dyDescent="0.2">
      <c r="A362" s="447">
        <v>501</v>
      </c>
      <c r="B362" s="454"/>
      <c r="C362" s="449">
        <f t="shared" si="17"/>
        <v>58.19</v>
      </c>
      <c r="D362" s="582"/>
      <c r="E362" s="472">
        <v>13439</v>
      </c>
      <c r="F362" s="456">
        <f t="shared" si="16"/>
        <v>3760</v>
      </c>
      <c r="G362" s="469">
        <f t="shared" si="15"/>
        <v>2771</v>
      </c>
      <c r="H362" s="584"/>
    </row>
    <row r="363" spans="1:8" x14ac:dyDescent="0.2">
      <c r="A363" s="447">
        <v>502</v>
      </c>
      <c r="B363" s="454"/>
      <c r="C363" s="449">
        <f t="shared" si="17"/>
        <v>58.22</v>
      </c>
      <c r="D363" s="582"/>
      <c r="E363" s="472">
        <v>13439</v>
      </c>
      <c r="F363" s="456">
        <f t="shared" si="16"/>
        <v>3758</v>
      </c>
      <c r="G363" s="469">
        <f t="shared" si="15"/>
        <v>2770</v>
      </c>
      <c r="H363" s="584"/>
    </row>
    <row r="364" spans="1:8" x14ac:dyDescent="0.2">
      <c r="A364" s="447">
        <v>503</v>
      </c>
      <c r="B364" s="454"/>
      <c r="C364" s="449">
        <f t="shared" si="17"/>
        <v>58.25</v>
      </c>
      <c r="D364" s="582"/>
      <c r="E364" s="472">
        <v>13439</v>
      </c>
      <c r="F364" s="456">
        <f t="shared" si="16"/>
        <v>3756</v>
      </c>
      <c r="G364" s="469">
        <f t="shared" si="15"/>
        <v>2769</v>
      </c>
      <c r="H364" s="584"/>
    </row>
    <row r="365" spans="1:8" x14ac:dyDescent="0.2">
      <c r="A365" s="447">
        <v>504</v>
      </c>
      <c r="B365" s="454"/>
      <c r="C365" s="449">
        <f t="shared" si="17"/>
        <v>58.28</v>
      </c>
      <c r="D365" s="582"/>
      <c r="E365" s="472">
        <v>13439</v>
      </c>
      <c r="F365" s="456">
        <f t="shared" si="16"/>
        <v>3754</v>
      </c>
      <c r="G365" s="469">
        <f t="shared" si="15"/>
        <v>2767</v>
      </c>
      <c r="H365" s="584"/>
    </row>
    <row r="366" spans="1:8" x14ac:dyDescent="0.2">
      <c r="A366" s="447">
        <v>505</v>
      </c>
      <c r="B366" s="454"/>
      <c r="C366" s="449">
        <f t="shared" si="17"/>
        <v>58.31</v>
      </c>
      <c r="D366" s="582"/>
      <c r="E366" s="472">
        <v>13439</v>
      </c>
      <c r="F366" s="456">
        <f t="shared" si="16"/>
        <v>3752</v>
      </c>
      <c r="G366" s="469">
        <f t="shared" si="15"/>
        <v>2766</v>
      </c>
      <c r="H366" s="584"/>
    </row>
    <row r="367" spans="1:8" x14ac:dyDescent="0.2">
      <c r="A367" s="447">
        <v>506</v>
      </c>
      <c r="B367" s="454"/>
      <c r="C367" s="449">
        <f t="shared" si="17"/>
        <v>58.34</v>
      </c>
      <c r="D367" s="582"/>
      <c r="E367" s="472">
        <v>13439</v>
      </c>
      <c r="F367" s="456">
        <f t="shared" si="16"/>
        <v>3750</v>
      </c>
      <c r="G367" s="469">
        <f t="shared" si="15"/>
        <v>2764</v>
      </c>
      <c r="H367" s="584"/>
    </row>
    <row r="368" spans="1:8" x14ac:dyDescent="0.2">
      <c r="A368" s="447">
        <v>507</v>
      </c>
      <c r="B368" s="454"/>
      <c r="C368" s="449">
        <f t="shared" si="17"/>
        <v>58.37</v>
      </c>
      <c r="D368" s="582"/>
      <c r="E368" s="472">
        <v>13439</v>
      </c>
      <c r="F368" s="456">
        <f t="shared" si="16"/>
        <v>3748</v>
      </c>
      <c r="G368" s="469">
        <f t="shared" si="15"/>
        <v>2763</v>
      </c>
      <c r="H368" s="584"/>
    </row>
    <row r="369" spans="1:8" x14ac:dyDescent="0.2">
      <c r="A369" s="447">
        <v>508</v>
      </c>
      <c r="B369" s="454"/>
      <c r="C369" s="449">
        <f t="shared" si="17"/>
        <v>58.4</v>
      </c>
      <c r="D369" s="582"/>
      <c r="E369" s="472">
        <v>13439</v>
      </c>
      <c r="F369" s="456">
        <f t="shared" si="16"/>
        <v>3746</v>
      </c>
      <c r="G369" s="469">
        <f t="shared" si="15"/>
        <v>2761</v>
      </c>
      <c r="H369" s="584"/>
    </row>
    <row r="370" spans="1:8" x14ac:dyDescent="0.2">
      <c r="A370" s="447">
        <v>509</v>
      </c>
      <c r="B370" s="454"/>
      <c r="C370" s="449">
        <f t="shared" si="17"/>
        <v>58.43</v>
      </c>
      <c r="D370" s="582"/>
      <c r="E370" s="472">
        <v>13439</v>
      </c>
      <c r="F370" s="456">
        <f t="shared" si="16"/>
        <v>3744</v>
      </c>
      <c r="G370" s="469">
        <f t="shared" si="15"/>
        <v>2760</v>
      </c>
      <c r="H370" s="584"/>
    </row>
    <row r="371" spans="1:8" x14ac:dyDescent="0.2">
      <c r="A371" s="447">
        <v>510</v>
      </c>
      <c r="B371" s="454"/>
      <c r="C371" s="449">
        <f t="shared" si="17"/>
        <v>58.46</v>
      </c>
      <c r="D371" s="582"/>
      <c r="E371" s="472">
        <v>13439</v>
      </c>
      <c r="F371" s="456">
        <f t="shared" si="16"/>
        <v>3742</v>
      </c>
      <c r="G371" s="469">
        <f t="shared" si="15"/>
        <v>2759</v>
      </c>
      <c r="H371" s="584"/>
    </row>
    <row r="372" spans="1:8" x14ac:dyDescent="0.2">
      <c r="A372" s="447">
        <v>511</v>
      </c>
      <c r="B372" s="454"/>
      <c r="C372" s="449">
        <f t="shared" si="17"/>
        <v>58.49</v>
      </c>
      <c r="D372" s="582"/>
      <c r="E372" s="472">
        <v>13439</v>
      </c>
      <c r="F372" s="456">
        <f t="shared" si="16"/>
        <v>3740</v>
      </c>
      <c r="G372" s="469">
        <f t="shared" si="15"/>
        <v>2757</v>
      </c>
      <c r="H372" s="584"/>
    </row>
    <row r="373" spans="1:8" x14ac:dyDescent="0.2">
      <c r="A373" s="447">
        <v>512</v>
      </c>
      <c r="B373" s="454"/>
      <c r="C373" s="449">
        <f t="shared" si="17"/>
        <v>58.52</v>
      </c>
      <c r="D373" s="582"/>
      <c r="E373" s="472">
        <v>13439</v>
      </c>
      <c r="F373" s="456">
        <f t="shared" si="16"/>
        <v>3738</v>
      </c>
      <c r="G373" s="469">
        <f t="shared" si="15"/>
        <v>2756</v>
      </c>
      <c r="H373" s="584"/>
    </row>
    <row r="374" spans="1:8" x14ac:dyDescent="0.2">
      <c r="A374" s="447">
        <v>513</v>
      </c>
      <c r="B374" s="454"/>
      <c r="C374" s="449">
        <f t="shared" si="17"/>
        <v>58.55</v>
      </c>
      <c r="D374" s="582"/>
      <c r="E374" s="472">
        <v>13439</v>
      </c>
      <c r="F374" s="456">
        <f t="shared" si="16"/>
        <v>3737</v>
      </c>
      <c r="G374" s="469">
        <f t="shared" si="15"/>
        <v>2754</v>
      </c>
      <c r="H374" s="584"/>
    </row>
    <row r="375" spans="1:8" x14ac:dyDescent="0.2">
      <c r="A375" s="447">
        <v>514</v>
      </c>
      <c r="B375" s="454"/>
      <c r="C375" s="449">
        <f t="shared" si="17"/>
        <v>58.58</v>
      </c>
      <c r="D375" s="582"/>
      <c r="E375" s="472">
        <v>13439</v>
      </c>
      <c r="F375" s="456">
        <f t="shared" si="16"/>
        <v>3735</v>
      </c>
      <c r="G375" s="469">
        <f t="shared" si="15"/>
        <v>2753</v>
      </c>
      <c r="H375" s="584"/>
    </row>
    <row r="376" spans="1:8" x14ac:dyDescent="0.2">
      <c r="A376" s="447">
        <v>515</v>
      </c>
      <c r="B376" s="454"/>
      <c r="C376" s="449">
        <f t="shared" si="17"/>
        <v>58.61</v>
      </c>
      <c r="D376" s="582"/>
      <c r="E376" s="472">
        <v>13439</v>
      </c>
      <c r="F376" s="456">
        <f t="shared" si="16"/>
        <v>3733</v>
      </c>
      <c r="G376" s="469">
        <f t="shared" si="15"/>
        <v>2752</v>
      </c>
      <c r="H376" s="584"/>
    </row>
    <row r="377" spans="1:8" x14ac:dyDescent="0.2">
      <c r="A377" s="447">
        <v>516</v>
      </c>
      <c r="B377" s="454"/>
      <c r="C377" s="449">
        <f t="shared" si="17"/>
        <v>58.63</v>
      </c>
      <c r="D377" s="582"/>
      <c r="E377" s="472">
        <v>13439</v>
      </c>
      <c r="F377" s="456">
        <f t="shared" si="16"/>
        <v>3731</v>
      </c>
      <c r="G377" s="469">
        <f t="shared" si="15"/>
        <v>2751</v>
      </c>
      <c r="H377" s="584"/>
    </row>
    <row r="378" spans="1:8" x14ac:dyDescent="0.2">
      <c r="A378" s="447">
        <v>517</v>
      </c>
      <c r="B378" s="454"/>
      <c r="C378" s="449">
        <f t="shared" si="17"/>
        <v>58.66</v>
      </c>
      <c r="D378" s="582"/>
      <c r="E378" s="472">
        <v>13439</v>
      </c>
      <c r="F378" s="456">
        <f t="shared" si="16"/>
        <v>3730</v>
      </c>
      <c r="G378" s="469">
        <f t="shared" si="15"/>
        <v>2749</v>
      </c>
      <c r="H378" s="584"/>
    </row>
    <row r="379" spans="1:8" x14ac:dyDescent="0.2">
      <c r="A379" s="447">
        <v>518</v>
      </c>
      <c r="B379" s="454"/>
      <c r="C379" s="449">
        <f t="shared" si="17"/>
        <v>58.69</v>
      </c>
      <c r="D379" s="582"/>
      <c r="E379" s="472">
        <v>13439</v>
      </c>
      <c r="F379" s="456">
        <f t="shared" si="16"/>
        <v>3728</v>
      </c>
      <c r="G379" s="469">
        <f t="shared" si="15"/>
        <v>2748</v>
      </c>
      <c r="H379" s="584"/>
    </row>
    <row r="380" spans="1:8" x14ac:dyDescent="0.2">
      <c r="A380" s="447">
        <v>519</v>
      </c>
      <c r="B380" s="454"/>
      <c r="C380" s="449">
        <f t="shared" si="17"/>
        <v>58.72</v>
      </c>
      <c r="D380" s="582"/>
      <c r="E380" s="472">
        <v>13439</v>
      </c>
      <c r="F380" s="456">
        <f t="shared" si="16"/>
        <v>3726</v>
      </c>
      <c r="G380" s="469">
        <f t="shared" si="15"/>
        <v>2746</v>
      </c>
      <c r="H380" s="584"/>
    </row>
    <row r="381" spans="1:8" x14ac:dyDescent="0.2">
      <c r="A381" s="447">
        <v>520</v>
      </c>
      <c r="B381" s="454"/>
      <c r="C381" s="449">
        <f t="shared" si="17"/>
        <v>58.75</v>
      </c>
      <c r="D381" s="582"/>
      <c r="E381" s="472">
        <v>13439</v>
      </c>
      <c r="F381" s="456">
        <f t="shared" si="16"/>
        <v>3724</v>
      </c>
      <c r="G381" s="469">
        <f t="shared" si="15"/>
        <v>2745</v>
      </c>
      <c r="H381" s="584"/>
    </row>
    <row r="382" spans="1:8" x14ac:dyDescent="0.2">
      <c r="A382" s="447">
        <v>521</v>
      </c>
      <c r="B382" s="454"/>
      <c r="C382" s="449">
        <f t="shared" si="17"/>
        <v>58.78</v>
      </c>
      <c r="D382" s="582"/>
      <c r="E382" s="472">
        <v>13439</v>
      </c>
      <c r="F382" s="456">
        <f t="shared" si="16"/>
        <v>3722</v>
      </c>
      <c r="G382" s="469">
        <f t="shared" si="15"/>
        <v>2744</v>
      </c>
      <c r="H382" s="584"/>
    </row>
    <row r="383" spans="1:8" x14ac:dyDescent="0.2">
      <c r="A383" s="447">
        <v>522</v>
      </c>
      <c r="B383" s="454"/>
      <c r="C383" s="449">
        <f t="shared" si="17"/>
        <v>58.81</v>
      </c>
      <c r="D383" s="582"/>
      <c r="E383" s="472">
        <v>13439</v>
      </c>
      <c r="F383" s="456">
        <f t="shared" si="16"/>
        <v>3720</v>
      </c>
      <c r="G383" s="469">
        <f t="shared" si="15"/>
        <v>2742</v>
      </c>
      <c r="H383" s="584"/>
    </row>
    <row r="384" spans="1:8" x14ac:dyDescent="0.2">
      <c r="A384" s="447">
        <v>523</v>
      </c>
      <c r="B384" s="454"/>
      <c r="C384" s="449">
        <f t="shared" si="17"/>
        <v>58.84</v>
      </c>
      <c r="D384" s="582"/>
      <c r="E384" s="472">
        <v>13439</v>
      </c>
      <c r="F384" s="456">
        <f t="shared" si="16"/>
        <v>3718</v>
      </c>
      <c r="G384" s="469">
        <f t="shared" si="15"/>
        <v>2741</v>
      </c>
      <c r="H384" s="584"/>
    </row>
    <row r="385" spans="1:8" x14ac:dyDescent="0.2">
      <c r="A385" s="447">
        <v>524</v>
      </c>
      <c r="B385" s="454"/>
      <c r="C385" s="449">
        <f t="shared" si="17"/>
        <v>58.86</v>
      </c>
      <c r="D385" s="582"/>
      <c r="E385" s="472">
        <v>13439</v>
      </c>
      <c r="F385" s="456">
        <f t="shared" si="16"/>
        <v>3717</v>
      </c>
      <c r="G385" s="469">
        <f t="shared" si="15"/>
        <v>2740</v>
      </c>
      <c r="H385" s="584"/>
    </row>
    <row r="386" spans="1:8" x14ac:dyDescent="0.2">
      <c r="A386" s="447">
        <v>525</v>
      </c>
      <c r="B386" s="454"/>
      <c r="C386" s="449">
        <f t="shared" si="17"/>
        <v>58.89</v>
      </c>
      <c r="D386" s="582"/>
      <c r="E386" s="472">
        <v>13439</v>
      </c>
      <c r="F386" s="456">
        <f t="shared" si="16"/>
        <v>3715</v>
      </c>
      <c r="G386" s="469">
        <f t="shared" si="15"/>
        <v>2738</v>
      </c>
      <c r="H386" s="584"/>
    </row>
    <row r="387" spans="1:8" x14ac:dyDescent="0.2">
      <c r="A387" s="447">
        <v>526</v>
      </c>
      <c r="B387" s="454"/>
      <c r="C387" s="449">
        <f t="shared" si="17"/>
        <v>58.92</v>
      </c>
      <c r="D387" s="582"/>
      <c r="E387" s="472">
        <v>13439</v>
      </c>
      <c r="F387" s="456">
        <f t="shared" si="16"/>
        <v>3713</v>
      </c>
      <c r="G387" s="469">
        <f t="shared" si="15"/>
        <v>2737</v>
      </c>
      <c r="H387" s="584"/>
    </row>
    <row r="388" spans="1:8" x14ac:dyDescent="0.2">
      <c r="A388" s="447">
        <v>527</v>
      </c>
      <c r="B388" s="454"/>
      <c r="C388" s="449">
        <f t="shared" si="17"/>
        <v>58.95</v>
      </c>
      <c r="D388" s="582"/>
      <c r="E388" s="472">
        <v>13439</v>
      </c>
      <c r="F388" s="456">
        <f t="shared" si="16"/>
        <v>3711</v>
      </c>
      <c r="G388" s="469">
        <f t="shared" si="15"/>
        <v>2736</v>
      </c>
      <c r="H388" s="584"/>
    </row>
    <row r="389" spans="1:8" x14ac:dyDescent="0.2">
      <c r="A389" s="447">
        <v>528</v>
      </c>
      <c r="B389" s="454"/>
      <c r="C389" s="449">
        <f t="shared" si="17"/>
        <v>58.98</v>
      </c>
      <c r="D389" s="582"/>
      <c r="E389" s="472">
        <v>13439</v>
      </c>
      <c r="F389" s="456">
        <f t="shared" si="16"/>
        <v>3709</v>
      </c>
      <c r="G389" s="469">
        <f t="shared" si="15"/>
        <v>2734</v>
      </c>
      <c r="H389" s="584"/>
    </row>
    <row r="390" spans="1:8" x14ac:dyDescent="0.2">
      <c r="A390" s="447">
        <v>529</v>
      </c>
      <c r="B390" s="454"/>
      <c r="C390" s="449">
        <f t="shared" si="17"/>
        <v>59</v>
      </c>
      <c r="D390" s="582"/>
      <c r="E390" s="472">
        <v>13439</v>
      </c>
      <c r="F390" s="456">
        <f t="shared" si="16"/>
        <v>3708</v>
      </c>
      <c r="G390" s="469">
        <f t="shared" si="15"/>
        <v>2733</v>
      </c>
      <c r="H390" s="584"/>
    </row>
    <row r="391" spans="1:8" x14ac:dyDescent="0.2">
      <c r="A391" s="447">
        <v>530</v>
      </c>
      <c r="B391" s="454"/>
      <c r="C391" s="449">
        <f t="shared" si="17"/>
        <v>59.03</v>
      </c>
      <c r="D391" s="582"/>
      <c r="E391" s="472">
        <v>13439</v>
      </c>
      <c r="F391" s="456">
        <f t="shared" si="16"/>
        <v>3706</v>
      </c>
      <c r="G391" s="469">
        <f t="shared" si="15"/>
        <v>2732</v>
      </c>
      <c r="H391" s="584"/>
    </row>
    <row r="392" spans="1:8" x14ac:dyDescent="0.2">
      <c r="A392" s="447">
        <v>531</v>
      </c>
      <c r="B392" s="454"/>
      <c r="C392" s="449">
        <f t="shared" si="17"/>
        <v>59.06</v>
      </c>
      <c r="D392" s="582"/>
      <c r="E392" s="472">
        <v>13439</v>
      </c>
      <c r="F392" s="456">
        <f t="shared" si="16"/>
        <v>3704</v>
      </c>
      <c r="G392" s="469">
        <f t="shared" si="15"/>
        <v>2731</v>
      </c>
      <c r="H392" s="584"/>
    </row>
    <row r="393" spans="1:8" x14ac:dyDescent="0.2">
      <c r="A393" s="447">
        <v>532</v>
      </c>
      <c r="B393" s="454"/>
      <c r="C393" s="449">
        <f t="shared" si="17"/>
        <v>59.09</v>
      </c>
      <c r="D393" s="582"/>
      <c r="E393" s="472">
        <v>13439</v>
      </c>
      <c r="F393" s="456">
        <f t="shared" si="16"/>
        <v>3702</v>
      </c>
      <c r="G393" s="469">
        <f t="shared" si="15"/>
        <v>2729</v>
      </c>
      <c r="H393" s="584"/>
    </row>
    <row r="394" spans="1:8" x14ac:dyDescent="0.2">
      <c r="A394" s="447">
        <v>533</v>
      </c>
      <c r="B394" s="454"/>
      <c r="C394" s="449">
        <f t="shared" si="17"/>
        <v>59.11</v>
      </c>
      <c r="D394" s="582"/>
      <c r="E394" s="472">
        <v>13439</v>
      </c>
      <c r="F394" s="456">
        <f t="shared" si="16"/>
        <v>3701</v>
      </c>
      <c r="G394" s="469">
        <f t="shared" si="15"/>
        <v>2728</v>
      </c>
      <c r="H394" s="584"/>
    </row>
    <row r="395" spans="1:8" x14ac:dyDescent="0.2">
      <c r="A395" s="447">
        <v>534</v>
      </c>
      <c r="B395" s="454"/>
      <c r="C395" s="449">
        <f t="shared" si="17"/>
        <v>59.14</v>
      </c>
      <c r="D395" s="582"/>
      <c r="E395" s="472">
        <v>13439</v>
      </c>
      <c r="F395" s="456">
        <f t="shared" si="16"/>
        <v>3699</v>
      </c>
      <c r="G395" s="469">
        <f t="shared" si="15"/>
        <v>2727</v>
      </c>
      <c r="H395" s="584"/>
    </row>
    <row r="396" spans="1:8" x14ac:dyDescent="0.2">
      <c r="A396" s="447">
        <v>535</v>
      </c>
      <c r="B396" s="454"/>
      <c r="C396" s="449">
        <f t="shared" si="17"/>
        <v>59.17</v>
      </c>
      <c r="D396" s="582"/>
      <c r="E396" s="472">
        <v>13439</v>
      </c>
      <c r="F396" s="456">
        <f t="shared" si="16"/>
        <v>3697</v>
      </c>
      <c r="G396" s="469">
        <f t="shared" si="15"/>
        <v>2726</v>
      </c>
      <c r="H396" s="584"/>
    </row>
    <row r="397" spans="1:8" x14ac:dyDescent="0.2">
      <c r="A397" s="447">
        <v>536</v>
      </c>
      <c r="B397" s="454"/>
      <c r="C397" s="449">
        <f t="shared" si="17"/>
        <v>59.2</v>
      </c>
      <c r="D397" s="582"/>
      <c r="E397" s="472">
        <v>13439</v>
      </c>
      <c r="F397" s="456">
        <f t="shared" si="16"/>
        <v>3696</v>
      </c>
      <c r="G397" s="469">
        <f t="shared" ref="G397:G460" si="18">ROUND(12*(1/C397*E397),0)</f>
        <v>2724</v>
      </c>
      <c r="H397" s="584"/>
    </row>
    <row r="398" spans="1:8" x14ac:dyDescent="0.2">
      <c r="A398" s="447">
        <v>537</v>
      </c>
      <c r="B398" s="454"/>
      <c r="C398" s="449">
        <f t="shared" si="17"/>
        <v>59.22</v>
      </c>
      <c r="D398" s="582"/>
      <c r="E398" s="472">
        <v>13439</v>
      </c>
      <c r="F398" s="456">
        <f t="shared" ref="F398:F461" si="19">ROUND(12*1.3566*(1/C398*E398)+H398,0)</f>
        <v>3694</v>
      </c>
      <c r="G398" s="469">
        <f t="shared" si="18"/>
        <v>2723</v>
      </c>
      <c r="H398" s="584"/>
    </row>
    <row r="399" spans="1:8" x14ac:dyDescent="0.2">
      <c r="A399" s="447">
        <v>538</v>
      </c>
      <c r="B399" s="454"/>
      <c r="C399" s="449">
        <f t="shared" ref="C399:C462" si="20">ROUND((-0.0000491*POWER(A399,2)+0.0818939*A399+34)*0.928,2)</f>
        <v>59.25</v>
      </c>
      <c r="D399" s="582"/>
      <c r="E399" s="472">
        <v>13439</v>
      </c>
      <c r="F399" s="456">
        <f t="shared" si="19"/>
        <v>3692</v>
      </c>
      <c r="G399" s="469">
        <f t="shared" si="18"/>
        <v>2722</v>
      </c>
      <c r="H399" s="584"/>
    </row>
    <row r="400" spans="1:8" x14ac:dyDescent="0.2">
      <c r="A400" s="447">
        <v>539</v>
      </c>
      <c r="B400" s="454"/>
      <c r="C400" s="449">
        <f t="shared" si="20"/>
        <v>59.28</v>
      </c>
      <c r="D400" s="582"/>
      <c r="E400" s="472">
        <v>13439</v>
      </c>
      <c r="F400" s="456">
        <f t="shared" si="19"/>
        <v>3691</v>
      </c>
      <c r="G400" s="469">
        <f t="shared" si="18"/>
        <v>2720</v>
      </c>
      <c r="H400" s="584"/>
    </row>
    <row r="401" spans="1:8" x14ac:dyDescent="0.2">
      <c r="A401" s="447">
        <v>540</v>
      </c>
      <c r="B401" s="454"/>
      <c r="C401" s="449">
        <f t="shared" si="20"/>
        <v>59.3</v>
      </c>
      <c r="D401" s="582"/>
      <c r="E401" s="472">
        <v>13439</v>
      </c>
      <c r="F401" s="456">
        <f t="shared" si="19"/>
        <v>3689</v>
      </c>
      <c r="G401" s="469">
        <f t="shared" si="18"/>
        <v>2720</v>
      </c>
      <c r="H401" s="584"/>
    </row>
    <row r="402" spans="1:8" x14ac:dyDescent="0.2">
      <c r="A402" s="447">
        <v>541</v>
      </c>
      <c r="B402" s="454"/>
      <c r="C402" s="449">
        <f t="shared" si="20"/>
        <v>59.33</v>
      </c>
      <c r="D402" s="582"/>
      <c r="E402" s="472">
        <v>13439</v>
      </c>
      <c r="F402" s="456">
        <f t="shared" si="19"/>
        <v>3687</v>
      </c>
      <c r="G402" s="469">
        <f t="shared" si="18"/>
        <v>2718</v>
      </c>
      <c r="H402" s="584"/>
    </row>
    <row r="403" spans="1:8" x14ac:dyDescent="0.2">
      <c r="A403" s="447">
        <v>542</v>
      </c>
      <c r="B403" s="454"/>
      <c r="C403" s="449">
        <f t="shared" si="20"/>
        <v>59.36</v>
      </c>
      <c r="D403" s="582"/>
      <c r="E403" s="472">
        <v>13439</v>
      </c>
      <c r="F403" s="456">
        <f t="shared" si="19"/>
        <v>3686</v>
      </c>
      <c r="G403" s="469">
        <f t="shared" si="18"/>
        <v>2717</v>
      </c>
      <c r="H403" s="584"/>
    </row>
    <row r="404" spans="1:8" x14ac:dyDescent="0.2">
      <c r="A404" s="447">
        <v>543</v>
      </c>
      <c r="B404" s="454"/>
      <c r="C404" s="449">
        <f t="shared" si="20"/>
        <v>59.38</v>
      </c>
      <c r="D404" s="582"/>
      <c r="E404" s="472">
        <v>13439</v>
      </c>
      <c r="F404" s="456">
        <f t="shared" si="19"/>
        <v>3684</v>
      </c>
      <c r="G404" s="469">
        <f t="shared" si="18"/>
        <v>2716</v>
      </c>
      <c r="H404" s="584"/>
    </row>
    <row r="405" spans="1:8" x14ac:dyDescent="0.2">
      <c r="A405" s="447">
        <v>544</v>
      </c>
      <c r="B405" s="454"/>
      <c r="C405" s="449">
        <f t="shared" si="20"/>
        <v>59.41</v>
      </c>
      <c r="D405" s="582"/>
      <c r="E405" s="472">
        <v>13439</v>
      </c>
      <c r="F405" s="456">
        <f t="shared" si="19"/>
        <v>3682</v>
      </c>
      <c r="G405" s="469">
        <f t="shared" si="18"/>
        <v>2714</v>
      </c>
      <c r="H405" s="584"/>
    </row>
    <row r="406" spans="1:8" x14ac:dyDescent="0.2">
      <c r="A406" s="447">
        <v>545</v>
      </c>
      <c r="B406" s="454"/>
      <c r="C406" s="449">
        <f t="shared" si="20"/>
        <v>59.44</v>
      </c>
      <c r="D406" s="582"/>
      <c r="E406" s="472">
        <v>13439</v>
      </c>
      <c r="F406" s="456">
        <f t="shared" si="19"/>
        <v>3681</v>
      </c>
      <c r="G406" s="469">
        <f t="shared" si="18"/>
        <v>2713</v>
      </c>
      <c r="H406" s="584"/>
    </row>
    <row r="407" spans="1:8" x14ac:dyDescent="0.2">
      <c r="A407" s="447">
        <v>546</v>
      </c>
      <c r="B407" s="454"/>
      <c r="C407" s="449">
        <f t="shared" si="20"/>
        <v>59.46</v>
      </c>
      <c r="D407" s="582"/>
      <c r="E407" s="472">
        <v>13439</v>
      </c>
      <c r="F407" s="456">
        <f t="shared" si="19"/>
        <v>3679</v>
      </c>
      <c r="G407" s="469">
        <f t="shared" si="18"/>
        <v>2712</v>
      </c>
      <c r="H407" s="584"/>
    </row>
    <row r="408" spans="1:8" x14ac:dyDescent="0.2">
      <c r="A408" s="447">
        <v>547</v>
      </c>
      <c r="B408" s="454"/>
      <c r="C408" s="449">
        <f t="shared" si="20"/>
        <v>59.49</v>
      </c>
      <c r="D408" s="582"/>
      <c r="E408" s="472">
        <v>13439</v>
      </c>
      <c r="F408" s="456">
        <f t="shared" si="19"/>
        <v>3678</v>
      </c>
      <c r="G408" s="469">
        <f t="shared" si="18"/>
        <v>2711</v>
      </c>
      <c r="H408" s="584"/>
    </row>
    <row r="409" spans="1:8" x14ac:dyDescent="0.2">
      <c r="A409" s="447">
        <v>548</v>
      </c>
      <c r="B409" s="454"/>
      <c r="C409" s="449">
        <f t="shared" si="20"/>
        <v>59.52</v>
      </c>
      <c r="D409" s="582"/>
      <c r="E409" s="472">
        <v>13439</v>
      </c>
      <c r="F409" s="456">
        <f t="shared" si="19"/>
        <v>3676</v>
      </c>
      <c r="G409" s="469">
        <f t="shared" si="18"/>
        <v>2709</v>
      </c>
      <c r="H409" s="584"/>
    </row>
    <row r="410" spans="1:8" x14ac:dyDescent="0.2">
      <c r="A410" s="447">
        <v>549</v>
      </c>
      <c r="B410" s="454"/>
      <c r="C410" s="449">
        <f t="shared" si="20"/>
        <v>59.54</v>
      </c>
      <c r="D410" s="582"/>
      <c r="E410" s="472">
        <v>13439</v>
      </c>
      <c r="F410" s="456">
        <f t="shared" si="19"/>
        <v>3674</v>
      </c>
      <c r="G410" s="469">
        <f t="shared" si="18"/>
        <v>2709</v>
      </c>
      <c r="H410" s="584"/>
    </row>
    <row r="411" spans="1:8" x14ac:dyDescent="0.2">
      <c r="A411" s="447">
        <v>550</v>
      </c>
      <c r="B411" s="454"/>
      <c r="C411" s="449">
        <f t="shared" si="20"/>
        <v>59.57</v>
      </c>
      <c r="D411" s="582"/>
      <c r="E411" s="472">
        <v>13439</v>
      </c>
      <c r="F411" s="456">
        <f t="shared" si="19"/>
        <v>3673</v>
      </c>
      <c r="G411" s="469">
        <f t="shared" si="18"/>
        <v>2707</v>
      </c>
      <c r="H411" s="584"/>
    </row>
    <row r="412" spans="1:8" x14ac:dyDescent="0.2">
      <c r="A412" s="447">
        <v>551</v>
      </c>
      <c r="B412" s="454"/>
      <c r="C412" s="449">
        <f t="shared" si="20"/>
        <v>59.59</v>
      </c>
      <c r="D412" s="582"/>
      <c r="E412" s="472">
        <v>13439</v>
      </c>
      <c r="F412" s="456">
        <f t="shared" si="19"/>
        <v>3671</v>
      </c>
      <c r="G412" s="469">
        <f t="shared" si="18"/>
        <v>2706</v>
      </c>
      <c r="H412" s="584"/>
    </row>
    <row r="413" spans="1:8" x14ac:dyDescent="0.2">
      <c r="A413" s="447">
        <v>552</v>
      </c>
      <c r="B413" s="454"/>
      <c r="C413" s="449">
        <f t="shared" si="20"/>
        <v>59.62</v>
      </c>
      <c r="D413" s="582"/>
      <c r="E413" s="472">
        <v>13439</v>
      </c>
      <c r="F413" s="456">
        <f t="shared" si="19"/>
        <v>3670</v>
      </c>
      <c r="G413" s="469">
        <f t="shared" si="18"/>
        <v>2705</v>
      </c>
      <c r="H413" s="584"/>
    </row>
    <row r="414" spans="1:8" x14ac:dyDescent="0.2">
      <c r="A414" s="447">
        <v>553</v>
      </c>
      <c r="B414" s="454"/>
      <c r="C414" s="449">
        <f t="shared" si="20"/>
        <v>59.64</v>
      </c>
      <c r="D414" s="582"/>
      <c r="E414" s="472">
        <v>13439</v>
      </c>
      <c r="F414" s="456">
        <f t="shared" si="19"/>
        <v>3668</v>
      </c>
      <c r="G414" s="469">
        <f t="shared" si="18"/>
        <v>2704</v>
      </c>
      <c r="H414" s="584"/>
    </row>
    <row r="415" spans="1:8" x14ac:dyDescent="0.2">
      <c r="A415" s="447">
        <v>554</v>
      </c>
      <c r="B415" s="454"/>
      <c r="C415" s="449">
        <f t="shared" si="20"/>
        <v>59.67</v>
      </c>
      <c r="D415" s="582"/>
      <c r="E415" s="472">
        <v>13439</v>
      </c>
      <c r="F415" s="456">
        <f t="shared" si="19"/>
        <v>3666</v>
      </c>
      <c r="G415" s="469">
        <f t="shared" si="18"/>
        <v>2703</v>
      </c>
      <c r="H415" s="584"/>
    </row>
    <row r="416" spans="1:8" x14ac:dyDescent="0.2">
      <c r="A416" s="447">
        <v>555</v>
      </c>
      <c r="B416" s="454"/>
      <c r="C416" s="449">
        <f t="shared" si="20"/>
        <v>59.7</v>
      </c>
      <c r="D416" s="582"/>
      <c r="E416" s="472">
        <v>13439</v>
      </c>
      <c r="F416" s="456">
        <f t="shared" si="19"/>
        <v>3665</v>
      </c>
      <c r="G416" s="469">
        <f t="shared" si="18"/>
        <v>2701</v>
      </c>
      <c r="H416" s="584"/>
    </row>
    <row r="417" spans="1:8" x14ac:dyDescent="0.2">
      <c r="A417" s="447">
        <v>556</v>
      </c>
      <c r="B417" s="454"/>
      <c r="C417" s="449">
        <f t="shared" si="20"/>
        <v>59.72</v>
      </c>
      <c r="D417" s="582"/>
      <c r="E417" s="472">
        <v>13439</v>
      </c>
      <c r="F417" s="456">
        <f t="shared" si="19"/>
        <v>3663</v>
      </c>
      <c r="G417" s="469">
        <f t="shared" si="18"/>
        <v>2700</v>
      </c>
      <c r="H417" s="584"/>
    </row>
    <row r="418" spans="1:8" x14ac:dyDescent="0.2">
      <c r="A418" s="447">
        <v>557</v>
      </c>
      <c r="B418" s="454"/>
      <c r="C418" s="449">
        <f t="shared" si="20"/>
        <v>59.75</v>
      </c>
      <c r="D418" s="582"/>
      <c r="E418" s="472">
        <v>13439</v>
      </c>
      <c r="F418" s="456">
        <f t="shared" si="19"/>
        <v>3662</v>
      </c>
      <c r="G418" s="469">
        <f t="shared" si="18"/>
        <v>2699</v>
      </c>
      <c r="H418" s="584"/>
    </row>
    <row r="419" spans="1:8" x14ac:dyDescent="0.2">
      <c r="A419" s="447">
        <v>558</v>
      </c>
      <c r="B419" s="454"/>
      <c r="C419" s="449">
        <f t="shared" si="20"/>
        <v>59.77</v>
      </c>
      <c r="D419" s="582"/>
      <c r="E419" s="472">
        <v>13439</v>
      </c>
      <c r="F419" s="456">
        <f t="shared" si="19"/>
        <v>3660</v>
      </c>
      <c r="G419" s="469">
        <f t="shared" si="18"/>
        <v>2698</v>
      </c>
      <c r="H419" s="584"/>
    </row>
    <row r="420" spans="1:8" x14ac:dyDescent="0.2">
      <c r="A420" s="447">
        <v>559</v>
      </c>
      <c r="B420" s="454"/>
      <c r="C420" s="449">
        <f t="shared" si="20"/>
        <v>59.8</v>
      </c>
      <c r="D420" s="582"/>
      <c r="E420" s="472">
        <v>13439</v>
      </c>
      <c r="F420" s="456">
        <f t="shared" si="19"/>
        <v>3658</v>
      </c>
      <c r="G420" s="469">
        <f t="shared" si="18"/>
        <v>2697</v>
      </c>
      <c r="H420" s="584"/>
    </row>
    <row r="421" spans="1:8" x14ac:dyDescent="0.2">
      <c r="A421" s="447">
        <v>560</v>
      </c>
      <c r="B421" s="454"/>
      <c r="C421" s="449">
        <f t="shared" si="20"/>
        <v>59.82</v>
      </c>
      <c r="D421" s="582"/>
      <c r="E421" s="472">
        <v>13439</v>
      </c>
      <c r="F421" s="456">
        <f t="shared" si="19"/>
        <v>3657</v>
      </c>
      <c r="G421" s="469">
        <f t="shared" si="18"/>
        <v>2696</v>
      </c>
      <c r="H421" s="584"/>
    </row>
    <row r="422" spans="1:8" x14ac:dyDescent="0.2">
      <c r="A422" s="447">
        <v>561</v>
      </c>
      <c r="B422" s="454"/>
      <c r="C422" s="449">
        <f t="shared" si="20"/>
        <v>59.85</v>
      </c>
      <c r="D422" s="582"/>
      <c r="E422" s="472">
        <v>13439</v>
      </c>
      <c r="F422" s="456">
        <f t="shared" si="19"/>
        <v>3655</v>
      </c>
      <c r="G422" s="469">
        <f t="shared" si="18"/>
        <v>2695</v>
      </c>
      <c r="H422" s="584"/>
    </row>
    <row r="423" spans="1:8" x14ac:dyDescent="0.2">
      <c r="A423" s="447">
        <v>562</v>
      </c>
      <c r="B423" s="454"/>
      <c r="C423" s="449">
        <f t="shared" si="20"/>
        <v>59.87</v>
      </c>
      <c r="D423" s="582"/>
      <c r="E423" s="472">
        <v>13439</v>
      </c>
      <c r="F423" s="456">
        <f t="shared" si="19"/>
        <v>3654</v>
      </c>
      <c r="G423" s="469">
        <f t="shared" si="18"/>
        <v>2694</v>
      </c>
      <c r="H423" s="584"/>
    </row>
    <row r="424" spans="1:8" x14ac:dyDescent="0.2">
      <c r="A424" s="447">
        <v>563</v>
      </c>
      <c r="B424" s="454"/>
      <c r="C424" s="449">
        <f t="shared" si="20"/>
        <v>59.9</v>
      </c>
      <c r="D424" s="582"/>
      <c r="E424" s="472">
        <v>13439</v>
      </c>
      <c r="F424" s="456">
        <f t="shared" si="19"/>
        <v>3652</v>
      </c>
      <c r="G424" s="469">
        <f t="shared" si="18"/>
        <v>2692</v>
      </c>
      <c r="H424" s="584"/>
    </row>
    <row r="425" spans="1:8" x14ac:dyDescent="0.2">
      <c r="A425" s="447">
        <v>564</v>
      </c>
      <c r="B425" s="454"/>
      <c r="C425" s="449">
        <f t="shared" si="20"/>
        <v>59.92</v>
      </c>
      <c r="D425" s="582"/>
      <c r="E425" s="472">
        <v>13439</v>
      </c>
      <c r="F425" s="456">
        <f t="shared" si="19"/>
        <v>3651</v>
      </c>
      <c r="G425" s="469">
        <f t="shared" si="18"/>
        <v>2691</v>
      </c>
      <c r="H425" s="584"/>
    </row>
    <row r="426" spans="1:8" x14ac:dyDescent="0.2">
      <c r="A426" s="447">
        <v>565</v>
      </c>
      <c r="B426" s="454"/>
      <c r="C426" s="449">
        <f t="shared" si="20"/>
        <v>59.95</v>
      </c>
      <c r="D426" s="582"/>
      <c r="E426" s="472">
        <v>13439</v>
      </c>
      <c r="F426" s="456">
        <f t="shared" si="19"/>
        <v>3649</v>
      </c>
      <c r="G426" s="469">
        <f t="shared" si="18"/>
        <v>2690</v>
      </c>
      <c r="H426" s="584"/>
    </row>
    <row r="427" spans="1:8" x14ac:dyDescent="0.2">
      <c r="A427" s="447">
        <v>566</v>
      </c>
      <c r="B427" s="454"/>
      <c r="C427" s="449">
        <f t="shared" si="20"/>
        <v>59.97</v>
      </c>
      <c r="D427" s="582"/>
      <c r="E427" s="472">
        <v>13439</v>
      </c>
      <c r="F427" s="456">
        <f t="shared" si="19"/>
        <v>3648</v>
      </c>
      <c r="G427" s="469">
        <f t="shared" si="18"/>
        <v>2689</v>
      </c>
      <c r="H427" s="584"/>
    </row>
    <row r="428" spans="1:8" x14ac:dyDescent="0.2">
      <c r="A428" s="447">
        <v>567</v>
      </c>
      <c r="B428" s="454"/>
      <c r="C428" s="449">
        <f t="shared" si="20"/>
        <v>59.99</v>
      </c>
      <c r="D428" s="582"/>
      <c r="E428" s="472">
        <v>13439</v>
      </c>
      <c r="F428" s="456">
        <f t="shared" si="19"/>
        <v>3647</v>
      </c>
      <c r="G428" s="469">
        <f t="shared" si="18"/>
        <v>2688</v>
      </c>
      <c r="H428" s="584"/>
    </row>
    <row r="429" spans="1:8" x14ac:dyDescent="0.2">
      <c r="A429" s="447">
        <v>568</v>
      </c>
      <c r="B429" s="454"/>
      <c r="C429" s="449">
        <f t="shared" si="20"/>
        <v>60.02</v>
      </c>
      <c r="D429" s="582"/>
      <c r="E429" s="472">
        <v>13439</v>
      </c>
      <c r="F429" s="456">
        <f t="shared" si="19"/>
        <v>3645</v>
      </c>
      <c r="G429" s="469">
        <f t="shared" si="18"/>
        <v>2687</v>
      </c>
      <c r="H429" s="584"/>
    </row>
    <row r="430" spans="1:8" x14ac:dyDescent="0.2">
      <c r="A430" s="447">
        <v>569</v>
      </c>
      <c r="B430" s="454"/>
      <c r="C430" s="449">
        <f t="shared" si="20"/>
        <v>60.04</v>
      </c>
      <c r="D430" s="582"/>
      <c r="E430" s="472">
        <v>13439</v>
      </c>
      <c r="F430" s="456">
        <f t="shared" si="19"/>
        <v>3644</v>
      </c>
      <c r="G430" s="469">
        <f t="shared" si="18"/>
        <v>2686</v>
      </c>
      <c r="H430" s="584"/>
    </row>
    <row r="431" spans="1:8" x14ac:dyDescent="0.2">
      <c r="A431" s="447">
        <v>570</v>
      </c>
      <c r="B431" s="454"/>
      <c r="C431" s="449">
        <f t="shared" si="20"/>
        <v>60.07</v>
      </c>
      <c r="D431" s="582"/>
      <c r="E431" s="472">
        <v>13439</v>
      </c>
      <c r="F431" s="456">
        <f t="shared" si="19"/>
        <v>3642</v>
      </c>
      <c r="G431" s="469">
        <f t="shared" si="18"/>
        <v>2685</v>
      </c>
      <c r="H431" s="584"/>
    </row>
    <row r="432" spans="1:8" x14ac:dyDescent="0.2">
      <c r="A432" s="447">
        <v>571</v>
      </c>
      <c r="B432" s="454"/>
      <c r="C432" s="449">
        <f t="shared" si="20"/>
        <v>60.09</v>
      </c>
      <c r="D432" s="582"/>
      <c r="E432" s="472">
        <v>13439</v>
      </c>
      <c r="F432" s="456">
        <f t="shared" si="19"/>
        <v>3641</v>
      </c>
      <c r="G432" s="469">
        <f t="shared" si="18"/>
        <v>2684</v>
      </c>
      <c r="H432" s="584"/>
    </row>
    <row r="433" spans="1:8" x14ac:dyDescent="0.2">
      <c r="A433" s="447">
        <v>572</v>
      </c>
      <c r="B433" s="454"/>
      <c r="C433" s="449">
        <f t="shared" si="20"/>
        <v>60.11</v>
      </c>
      <c r="D433" s="582"/>
      <c r="E433" s="472">
        <v>13439</v>
      </c>
      <c r="F433" s="456">
        <f t="shared" si="19"/>
        <v>3640</v>
      </c>
      <c r="G433" s="469">
        <f t="shared" si="18"/>
        <v>2683</v>
      </c>
      <c r="H433" s="584"/>
    </row>
    <row r="434" spans="1:8" x14ac:dyDescent="0.2">
      <c r="A434" s="447">
        <v>573</v>
      </c>
      <c r="B434" s="454"/>
      <c r="C434" s="449">
        <f t="shared" si="20"/>
        <v>60.14</v>
      </c>
      <c r="D434" s="582"/>
      <c r="E434" s="472">
        <v>13439</v>
      </c>
      <c r="F434" s="456">
        <f t="shared" si="19"/>
        <v>3638</v>
      </c>
      <c r="G434" s="469">
        <f t="shared" si="18"/>
        <v>2682</v>
      </c>
      <c r="H434" s="584"/>
    </row>
    <row r="435" spans="1:8" x14ac:dyDescent="0.2">
      <c r="A435" s="447">
        <v>574</v>
      </c>
      <c r="B435" s="454"/>
      <c r="C435" s="449">
        <f t="shared" si="20"/>
        <v>60.16</v>
      </c>
      <c r="D435" s="582"/>
      <c r="E435" s="472">
        <v>13439</v>
      </c>
      <c r="F435" s="456">
        <f t="shared" si="19"/>
        <v>3637</v>
      </c>
      <c r="G435" s="469">
        <f t="shared" si="18"/>
        <v>2681</v>
      </c>
      <c r="H435" s="584"/>
    </row>
    <row r="436" spans="1:8" x14ac:dyDescent="0.2">
      <c r="A436" s="447">
        <v>575</v>
      </c>
      <c r="B436" s="454"/>
      <c r="C436" s="449">
        <f t="shared" si="20"/>
        <v>60.19</v>
      </c>
      <c r="D436" s="582"/>
      <c r="E436" s="472">
        <v>13439</v>
      </c>
      <c r="F436" s="456">
        <f t="shared" si="19"/>
        <v>3635</v>
      </c>
      <c r="G436" s="469">
        <f t="shared" si="18"/>
        <v>2679</v>
      </c>
      <c r="H436" s="584"/>
    </row>
    <row r="437" spans="1:8" x14ac:dyDescent="0.2">
      <c r="A437" s="447">
        <v>576</v>
      </c>
      <c r="B437" s="454"/>
      <c r="C437" s="449">
        <f t="shared" si="20"/>
        <v>60.21</v>
      </c>
      <c r="D437" s="582"/>
      <c r="E437" s="472">
        <v>13439</v>
      </c>
      <c r="F437" s="456">
        <f t="shared" si="19"/>
        <v>3634</v>
      </c>
      <c r="G437" s="469">
        <f t="shared" si="18"/>
        <v>2678</v>
      </c>
      <c r="H437" s="584"/>
    </row>
    <row r="438" spans="1:8" x14ac:dyDescent="0.2">
      <c r="A438" s="447">
        <v>577</v>
      </c>
      <c r="B438" s="454"/>
      <c r="C438" s="449">
        <f t="shared" si="20"/>
        <v>60.23</v>
      </c>
      <c r="D438" s="582"/>
      <c r="E438" s="472">
        <v>13439</v>
      </c>
      <c r="F438" s="456">
        <f t="shared" si="19"/>
        <v>3632</v>
      </c>
      <c r="G438" s="469">
        <f t="shared" si="18"/>
        <v>2678</v>
      </c>
      <c r="H438" s="584"/>
    </row>
    <row r="439" spans="1:8" x14ac:dyDescent="0.2">
      <c r="A439" s="447">
        <v>578</v>
      </c>
      <c r="B439" s="454"/>
      <c r="C439" s="449">
        <f t="shared" si="20"/>
        <v>60.26</v>
      </c>
      <c r="D439" s="582"/>
      <c r="E439" s="472">
        <v>13439</v>
      </c>
      <c r="F439" s="456">
        <f t="shared" si="19"/>
        <v>3631</v>
      </c>
      <c r="G439" s="469">
        <f t="shared" si="18"/>
        <v>2676</v>
      </c>
      <c r="H439" s="584"/>
    </row>
    <row r="440" spans="1:8" x14ac:dyDescent="0.2">
      <c r="A440" s="447">
        <v>579</v>
      </c>
      <c r="B440" s="454"/>
      <c r="C440" s="449">
        <f t="shared" si="20"/>
        <v>60.28</v>
      </c>
      <c r="D440" s="582"/>
      <c r="E440" s="472">
        <v>13439</v>
      </c>
      <c r="F440" s="456">
        <f t="shared" si="19"/>
        <v>3629</v>
      </c>
      <c r="G440" s="469">
        <f t="shared" si="18"/>
        <v>2675</v>
      </c>
      <c r="H440" s="584"/>
    </row>
    <row r="441" spans="1:8" x14ac:dyDescent="0.2">
      <c r="A441" s="447">
        <v>580</v>
      </c>
      <c r="B441" s="454"/>
      <c r="C441" s="449">
        <f t="shared" si="20"/>
        <v>60.3</v>
      </c>
      <c r="D441" s="582"/>
      <c r="E441" s="472">
        <v>13439</v>
      </c>
      <c r="F441" s="456">
        <f t="shared" si="19"/>
        <v>3628</v>
      </c>
      <c r="G441" s="469">
        <f t="shared" si="18"/>
        <v>2674</v>
      </c>
      <c r="H441" s="584"/>
    </row>
    <row r="442" spans="1:8" x14ac:dyDescent="0.2">
      <c r="A442" s="447">
        <v>581</v>
      </c>
      <c r="B442" s="454"/>
      <c r="C442" s="449">
        <f t="shared" si="20"/>
        <v>60.33</v>
      </c>
      <c r="D442" s="582"/>
      <c r="E442" s="472">
        <v>13439</v>
      </c>
      <c r="F442" s="456">
        <f t="shared" si="19"/>
        <v>3626</v>
      </c>
      <c r="G442" s="469">
        <f t="shared" si="18"/>
        <v>2673</v>
      </c>
      <c r="H442" s="584"/>
    </row>
    <row r="443" spans="1:8" x14ac:dyDescent="0.2">
      <c r="A443" s="447">
        <v>582</v>
      </c>
      <c r="B443" s="454"/>
      <c r="C443" s="449">
        <f t="shared" si="20"/>
        <v>60.35</v>
      </c>
      <c r="D443" s="582"/>
      <c r="E443" s="472">
        <v>13439</v>
      </c>
      <c r="F443" s="456">
        <f t="shared" si="19"/>
        <v>3625</v>
      </c>
      <c r="G443" s="469">
        <f t="shared" si="18"/>
        <v>2672</v>
      </c>
      <c r="H443" s="584"/>
    </row>
    <row r="444" spans="1:8" x14ac:dyDescent="0.2">
      <c r="A444" s="447">
        <v>583</v>
      </c>
      <c r="B444" s="454"/>
      <c r="C444" s="449">
        <f t="shared" si="20"/>
        <v>60.37</v>
      </c>
      <c r="D444" s="582"/>
      <c r="E444" s="472">
        <v>13439</v>
      </c>
      <c r="F444" s="456">
        <f t="shared" si="19"/>
        <v>3624</v>
      </c>
      <c r="G444" s="469">
        <f t="shared" si="18"/>
        <v>2671</v>
      </c>
      <c r="H444" s="584"/>
    </row>
    <row r="445" spans="1:8" x14ac:dyDescent="0.2">
      <c r="A445" s="447">
        <v>584</v>
      </c>
      <c r="B445" s="454"/>
      <c r="C445" s="449">
        <f t="shared" si="20"/>
        <v>60.39</v>
      </c>
      <c r="D445" s="582"/>
      <c r="E445" s="472">
        <v>13439</v>
      </c>
      <c r="F445" s="456">
        <f t="shared" si="19"/>
        <v>3623</v>
      </c>
      <c r="G445" s="469">
        <f t="shared" si="18"/>
        <v>2670</v>
      </c>
      <c r="H445" s="584"/>
    </row>
    <row r="446" spans="1:8" x14ac:dyDescent="0.2">
      <c r="A446" s="447">
        <v>585</v>
      </c>
      <c r="B446" s="454"/>
      <c r="C446" s="449">
        <f t="shared" si="20"/>
        <v>60.42</v>
      </c>
      <c r="D446" s="582"/>
      <c r="E446" s="472">
        <v>13439</v>
      </c>
      <c r="F446" s="456">
        <f t="shared" si="19"/>
        <v>3621</v>
      </c>
      <c r="G446" s="469">
        <f t="shared" si="18"/>
        <v>2669</v>
      </c>
      <c r="H446" s="584"/>
    </row>
    <row r="447" spans="1:8" x14ac:dyDescent="0.2">
      <c r="A447" s="447">
        <v>586</v>
      </c>
      <c r="B447" s="454"/>
      <c r="C447" s="449">
        <f t="shared" si="20"/>
        <v>60.44</v>
      </c>
      <c r="D447" s="582"/>
      <c r="E447" s="472">
        <v>13439</v>
      </c>
      <c r="F447" s="456">
        <f t="shared" si="19"/>
        <v>3620</v>
      </c>
      <c r="G447" s="469">
        <f t="shared" si="18"/>
        <v>2668</v>
      </c>
      <c r="H447" s="584"/>
    </row>
    <row r="448" spans="1:8" x14ac:dyDescent="0.2">
      <c r="A448" s="447">
        <v>587</v>
      </c>
      <c r="B448" s="454"/>
      <c r="C448" s="449">
        <f t="shared" si="20"/>
        <v>60.46</v>
      </c>
      <c r="D448" s="582"/>
      <c r="E448" s="472">
        <v>13439</v>
      </c>
      <c r="F448" s="456">
        <f t="shared" si="19"/>
        <v>3619</v>
      </c>
      <c r="G448" s="469">
        <f t="shared" si="18"/>
        <v>2667</v>
      </c>
      <c r="H448" s="584"/>
    </row>
    <row r="449" spans="1:8" x14ac:dyDescent="0.2">
      <c r="A449" s="447">
        <v>588</v>
      </c>
      <c r="B449" s="454"/>
      <c r="C449" s="449">
        <f t="shared" si="20"/>
        <v>60.48</v>
      </c>
      <c r="D449" s="582"/>
      <c r="E449" s="472">
        <v>13439</v>
      </c>
      <c r="F449" s="456">
        <f t="shared" si="19"/>
        <v>3617</v>
      </c>
      <c r="G449" s="469">
        <f t="shared" si="18"/>
        <v>2666</v>
      </c>
      <c r="H449" s="584"/>
    </row>
    <row r="450" spans="1:8" x14ac:dyDescent="0.2">
      <c r="A450" s="447">
        <v>589</v>
      </c>
      <c r="B450" s="454"/>
      <c r="C450" s="449">
        <f t="shared" si="20"/>
        <v>60.51</v>
      </c>
      <c r="D450" s="582"/>
      <c r="E450" s="472">
        <v>13439</v>
      </c>
      <c r="F450" s="456">
        <f t="shared" si="19"/>
        <v>3616</v>
      </c>
      <c r="G450" s="469">
        <f t="shared" si="18"/>
        <v>2665</v>
      </c>
      <c r="H450" s="584"/>
    </row>
    <row r="451" spans="1:8" x14ac:dyDescent="0.2">
      <c r="A451" s="447">
        <v>590</v>
      </c>
      <c r="B451" s="454"/>
      <c r="C451" s="449">
        <f t="shared" si="20"/>
        <v>60.53</v>
      </c>
      <c r="D451" s="582"/>
      <c r="E451" s="472">
        <v>13439</v>
      </c>
      <c r="F451" s="456">
        <f t="shared" si="19"/>
        <v>3614</v>
      </c>
      <c r="G451" s="469">
        <f t="shared" si="18"/>
        <v>2664</v>
      </c>
      <c r="H451" s="584"/>
    </row>
    <row r="452" spans="1:8" x14ac:dyDescent="0.2">
      <c r="A452" s="447">
        <v>591</v>
      </c>
      <c r="B452" s="454"/>
      <c r="C452" s="449">
        <f t="shared" si="20"/>
        <v>60.55</v>
      </c>
      <c r="D452" s="582"/>
      <c r="E452" s="472">
        <v>13439</v>
      </c>
      <c r="F452" s="456">
        <f t="shared" si="19"/>
        <v>3613</v>
      </c>
      <c r="G452" s="469">
        <f t="shared" si="18"/>
        <v>2663</v>
      </c>
      <c r="H452" s="584"/>
    </row>
    <row r="453" spans="1:8" x14ac:dyDescent="0.2">
      <c r="A453" s="447">
        <v>592</v>
      </c>
      <c r="B453" s="454"/>
      <c r="C453" s="449">
        <f t="shared" si="20"/>
        <v>60.57</v>
      </c>
      <c r="D453" s="582"/>
      <c r="E453" s="472">
        <v>13439</v>
      </c>
      <c r="F453" s="456">
        <f t="shared" si="19"/>
        <v>3612</v>
      </c>
      <c r="G453" s="469">
        <f t="shared" si="18"/>
        <v>2663</v>
      </c>
      <c r="H453" s="584"/>
    </row>
    <row r="454" spans="1:8" x14ac:dyDescent="0.2">
      <c r="A454" s="447">
        <v>593</v>
      </c>
      <c r="B454" s="454"/>
      <c r="C454" s="449">
        <f t="shared" si="20"/>
        <v>60.6</v>
      </c>
      <c r="D454" s="582"/>
      <c r="E454" s="472">
        <v>13439</v>
      </c>
      <c r="F454" s="456">
        <f t="shared" si="19"/>
        <v>3610</v>
      </c>
      <c r="G454" s="469">
        <f t="shared" si="18"/>
        <v>2661</v>
      </c>
      <c r="H454" s="584"/>
    </row>
    <row r="455" spans="1:8" x14ac:dyDescent="0.2">
      <c r="A455" s="447">
        <v>594</v>
      </c>
      <c r="B455" s="454"/>
      <c r="C455" s="449">
        <f t="shared" si="20"/>
        <v>60.62</v>
      </c>
      <c r="D455" s="582"/>
      <c r="E455" s="472">
        <v>13439</v>
      </c>
      <c r="F455" s="456">
        <f t="shared" si="19"/>
        <v>3609</v>
      </c>
      <c r="G455" s="469">
        <f t="shared" si="18"/>
        <v>2660</v>
      </c>
      <c r="H455" s="584"/>
    </row>
    <row r="456" spans="1:8" x14ac:dyDescent="0.2">
      <c r="A456" s="447">
        <v>595</v>
      </c>
      <c r="B456" s="454"/>
      <c r="C456" s="449">
        <f t="shared" si="20"/>
        <v>60.64</v>
      </c>
      <c r="D456" s="582"/>
      <c r="E456" s="472">
        <v>13439</v>
      </c>
      <c r="F456" s="456">
        <f t="shared" si="19"/>
        <v>3608</v>
      </c>
      <c r="G456" s="469">
        <f t="shared" si="18"/>
        <v>2659</v>
      </c>
      <c r="H456" s="584"/>
    </row>
    <row r="457" spans="1:8" x14ac:dyDescent="0.2">
      <c r="A457" s="447">
        <v>596</v>
      </c>
      <c r="B457" s="454"/>
      <c r="C457" s="449">
        <f t="shared" si="20"/>
        <v>60.66</v>
      </c>
      <c r="D457" s="582"/>
      <c r="E457" s="472">
        <v>13439</v>
      </c>
      <c r="F457" s="456">
        <f t="shared" si="19"/>
        <v>3607</v>
      </c>
      <c r="G457" s="469">
        <f t="shared" si="18"/>
        <v>2659</v>
      </c>
      <c r="H457" s="584"/>
    </row>
    <row r="458" spans="1:8" x14ac:dyDescent="0.2">
      <c r="A458" s="447">
        <v>597</v>
      </c>
      <c r="B458" s="454"/>
      <c r="C458" s="449">
        <f t="shared" si="20"/>
        <v>60.68</v>
      </c>
      <c r="D458" s="582"/>
      <c r="E458" s="472">
        <v>13439</v>
      </c>
      <c r="F458" s="456">
        <f t="shared" si="19"/>
        <v>3605</v>
      </c>
      <c r="G458" s="469">
        <f t="shared" si="18"/>
        <v>2658</v>
      </c>
      <c r="H458" s="584"/>
    </row>
    <row r="459" spans="1:8" x14ac:dyDescent="0.2">
      <c r="A459" s="447">
        <v>598</v>
      </c>
      <c r="B459" s="454"/>
      <c r="C459" s="449">
        <f t="shared" si="20"/>
        <v>60.7</v>
      </c>
      <c r="D459" s="582"/>
      <c r="E459" s="472">
        <v>13439</v>
      </c>
      <c r="F459" s="456">
        <f t="shared" si="19"/>
        <v>3604</v>
      </c>
      <c r="G459" s="469">
        <f t="shared" si="18"/>
        <v>2657</v>
      </c>
      <c r="H459" s="584"/>
    </row>
    <row r="460" spans="1:8" x14ac:dyDescent="0.2">
      <c r="A460" s="447">
        <v>599</v>
      </c>
      <c r="B460" s="454"/>
      <c r="C460" s="449">
        <f t="shared" si="20"/>
        <v>60.73</v>
      </c>
      <c r="D460" s="582"/>
      <c r="E460" s="472">
        <v>13439</v>
      </c>
      <c r="F460" s="456">
        <f t="shared" si="19"/>
        <v>3602</v>
      </c>
      <c r="G460" s="469">
        <f t="shared" si="18"/>
        <v>2655</v>
      </c>
      <c r="H460" s="584"/>
    </row>
    <row r="461" spans="1:8" x14ac:dyDescent="0.2">
      <c r="A461" s="447">
        <v>600</v>
      </c>
      <c r="B461" s="454"/>
      <c r="C461" s="449">
        <f t="shared" si="20"/>
        <v>60.75</v>
      </c>
      <c r="D461" s="582"/>
      <c r="E461" s="472">
        <v>13439</v>
      </c>
      <c r="F461" s="456">
        <f t="shared" si="19"/>
        <v>3601</v>
      </c>
      <c r="G461" s="469">
        <f t="shared" ref="G461:G524" si="21">ROUND(12*(1/C461*E461),0)</f>
        <v>2655</v>
      </c>
      <c r="H461" s="584"/>
    </row>
    <row r="462" spans="1:8" x14ac:dyDescent="0.2">
      <c r="A462" s="447">
        <v>601</v>
      </c>
      <c r="B462" s="454"/>
      <c r="C462" s="449">
        <f t="shared" si="20"/>
        <v>60.77</v>
      </c>
      <c r="D462" s="582"/>
      <c r="E462" s="472">
        <v>13439</v>
      </c>
      <c r="F462" s="456">
        <f t="shared" ref="F462:F525" si="22">ROUND(12*1.3566*(1/C462*E462)+H462,0)</f>
        <v>3600</v>
      </c>
      <c r="G462" s="469">
        <f t="shared" si="21"/>
        <v>2654</v>
      </c>
      <c r="H462" s="584"/>
    </row>
    <row r="463" spans="1:8" x14ac:dyDescent="0.2">
      <c r="A463" s="447">
        <v>602</v>
      </c>
      <c r="B463" s="454"/>
      <c r="C463" s="449">
        <f t="shared" ref="C463:C526" si="23">ROUND((-0.0000491*POWER(A463,2)+0.0818939*A463+34)*0.928,2)</f>
        <v>60.79</v>
      </c>
      <c r="D463" s="582"/>
      <c r="E463" s="472">
        <v>13439</v>
      </c>
      <c r="F463" s="456">
        <f t="shared" si="22"/>
        <v>3599</v>
      </c>
      <c r="G463" s="469">
        <f t="shared" si="21"/>
        <v>2653</v>
      </c>
      <c r="H463" s="584"/>
    </row>
    <row r="464" spans="1:8" x14ac:dyDescent="0.2">
      <c r="A464" s="447">
        <v>603</v>
      </c>
      <c r="B464" s="454"/>
      <c r="C464" s="449">
        <f t="shared" si="23"/>
        <v>60.81</v>
      </c>
      <c r="D464" s="582"/>
      <c r="E464" s="472">
        <v>13439</v>
      </c>
      <c r="F464" s="456">
        <f t="shared" si="22"/>
        <v>3598</v>
      </c>
      <c r="G464" s="469">
        <f t="shared" si="21"/>
        <v>2652</v>
      </c>
      <c r="H464" s="584"/>
    </row>
    <row r="465" spans="1:8" x14ac:dyDescent="0.2">
      <c r="A465" s="447">
        <v>604</v>
      </c>
      <c r="B465" s="454"/>
      <c r="C465" s="449">
        <f t="shared" si="23"/>
        <v>60.83</v>
      </c>
      <c r="D465" s="582"/>
      <c r="E465" s="472">
        <v>13439</v>
      </c>
      <c r="F465" s="456">
        <f t="shared" si="22"/>
        <v>3597</v>
      </c>
      <c r="G465" s="469">
        <f t="shared" si="21"/>
        <v>2651</v>
      </c>
      <c r="H465" s="584"/>
    </row>
    <row r="466" spans="1:8" x14ac:dyDescent="0.2">
      <c r="A466" s="447">
        <v>605</v>
      </c>
      <c r="B466" s="454"/>
      <c r="C466" s="449">
        <f t="shared" si="23"/>
        <v>60.85</v>
      </c>
      <c r="D466" s="582"/>
      <c r="E466" s="472">
        <v>13439</v>
      </c>
      <c r="F466" s="456">
        <f t="shared" si="22"/>
        <v>3595</v>
      </c>
      <c r="G466" s="469">
        <f t="shared" si="21"/>
        <v>2650</v>
      </c>
      <c r="H466" s="584"/>
    </row>
    <row r="467" spans="1:8" x14ac:dyDescent="0.2">
      <c r="A467" s="447">
        <v>606</v>
      </c>
      <c r="B467" s="454"/>
      <c r="C467" s="449">
        <f t="shared" si="23"/>
        <v>60.87</v>
      </c>
      <c r="D467" s="582"/>
      <c r="E467" s="472">
        <v>13439</v>
      </c>
      <c r="F467" s="456">
        <f t="shared" si="22"/>
        <v>3594</v>
      </c>
      <c r="G467" s="469">
        <f t="shared" si="21"/>
        <v>2649</v>
      </c>
      <c r="H467" s="584"/>
    </row>
    <row r="468" spans="1:8" x14ac:dyDescent="0.2">
      <c r="A468" s="447">
        <v>607</v>
      </c>
      <c r="B468" s="454"/>
      <c r="C468" s="449">
        <f t="shared" si="23"/>
        <v>60.89</v>
      </c>
      <c r="D468" s="582"/>
      <c r="E468" s="472">
        <v>13439</v>
      </c>
      <c r="F468" s="456">
        <f t="shared" si="22"/>
        <v>3593</v>
      </c>
      <c r="G468" s="469">
        <f t="shared" si="21"/>
        <v>2649</v>
      </c>
      <c r="H468" s="584"/>
    </row>
    <row r="469" spans="1:8" x14ac:dyDescent="0.2">
      <c r="A469" s="447">
        <v>608</v>
      </c>
      <c r="B469" s="454"/>
      <c r="C469" s="449">
        <f t="shared" si="23"/>
        <v>60.91</v>
      </c>
      <c r="D469" s="582"/>
      <c r="E469" s="472">
        <v>13439</v>
      </c>
      <c r="F469" s="456">
        <f t="shared" si="22"/>
        <v>3592</v>
      </c>
      <c r="G469" s="469">
        <f t="shared" si="21"/>
        <v>2648</v>
      </c>
      <c r="H469" s="584"/>
    </row>
    <row r="470" spans="1:8" x14ac:dyDescent="0.2">
      <c r="A470" s="447">
        <v>609</v>
      </c>
      <c r="B470" s="454"/>
      <c r="C470" s="449">
        <f t="shared" si="23"/>
        <v>60.94</v>
      </c>
      <c r="D470" s="582"/>
      <c r="E470" s="472">
        <v>13439</v>
      </c>
      <c r="F470" s="456">
        <f t="shared" si="22"/>
        <v>3590</v>
      </c>
      <c r="G470" s="469">
        <f t="shared" si="21"/>
        <v>2646</v>
      </c>
      <c r="H470" s="584"/>
    </row>
    <row r="471" spans="1:8" x14ac:dyDescent="0.2">
      <c r="A471" s="447">
        <v>610</v>
      </c>
      <c r="B471" s="454"/>
      <c r="C471" s="449">
        <f t="shared" si="23"/>
        <v>60.96</v>
      </c>
      <c r="D471" s="582"/>
      <c r="E471" s="472">
        <v>13439</v>
      </c>
      <c r="F471" s="456">
        <f t="shared" si="22"/>
        <v>3589</v>
      </c>
      <c r="G471" s="469">
        <f t="shared" si="21"/>
        <v>2645</v>
      </c>
      <c r="H471" s="584"/>
    </row>
    <row r="472" spans="1:8" x14ac:dyDescent="0.2">
      <c r="A472" s="447">
        <v>611</v>
      </c>
      <c r="B472" s="454"/>
      <c r="C472" s="449">
        <f t="shared" si="23"/>
        <v>60.98</v>
      </c>
      <c r="D472" s="582"/>
      <c r="E472" s="472">
        <v>13439</v>
      </c>
      <c r="F472" s="456">
        <f t="shared" si="22"/>
        <v>3588</v>
      </c>
      <c r="G472" s="469">
        <f t="shared" si="21"/>
        <v>2645</v>
      </c>
      <c r="H472" s="584"/>
    </row>
    <row r="473" spans="1:8" x14ac:dyDescent="0.2">
      <c r="A473" s="447">
        <v>612</v>
      </c>
      <c r="B473" s="454"/>
      <c r="C473" s="449">
        <f t="shared" si="23"/>
        <v>61</v>
      </c>
      <c r="D473" s="582"/>
      <c r="E473" s="472">
        <v>13439</v>
      </c>
      <c r="F473" s="456">
        <f t="shared" si="22"/>
        <v>3586</v>
      </c>
      <c r="G473" s="469">
        <f t="shared" si="21"/>
        <v>2644</v>
      </c>
      <c r="H473" s="584"/>
    </row>
    <row r="474" spans="1:8" x14ac:dyDescent="0.2">
      <c r="A474" s="447">
        <v>613</v>
      </c>
      <c r="B474" s="454"/>
      <c r="C474" s="449">
        <f t="shared" si="23"/>
        <v>61.02</v>
      </c>
      <c r="D474" s="582"/>
      <c r="E474" s="472">
        <v>13439</v>
      </c>
      <c r="F474" s="456">
        <f t="shared" si="22"/>
        <v>3585</v>
      </c>
      <c r="G474" s="469">
        <f t="shared" si="21"/>
        <v>2643</v>
      </c>
      <c r="H474" s="584"/>
    </row>
    <row r="475" spans="1:8" x14ac:dyDescent="0.2">
      <c r="A475" s="447">
        <v>614</v>
      </c>
      <c r="B475" s="454"/>
      <c r="C475" s="449">
        <f t="shared" si="23"/>
        <v>61.04</v>
      </c>
      <c r="D475" s="582"/>
      <c r="E475" s="472">
        <v>13439</v>
      </c>
      <c r="F475" s="456">
        <f t="shared" si="22"/>
        <v>3584</v>
      </c>
      <c r="G475" s="469">
        <f t="shared" si="21"/>
        <v>2642</v>
      </c>
      <c r="H475" s="584"/>
    </row>
    <row r="476" spans="1:8" x14ac:dyDescent="0.2">
      <c r="A476" s="447">
        <v>615</v>
      </c>
      <c r="B476" s="454"/>
      <c r="C476" s="449">
        <f t="shared" si="23"/>
        <v>61.06</v>
      </c>
      <c r="D476" s="582"/>
      <c r="E476" s="472">
        <v>13439</v>
      </c>
      <c r="F476" s="456">
        <f t="shared" si="22"/>
        <v>3583</v>
      </c>
      <c r="G476" s="469">
        <f t="shared" si="21"/>
        <v>2641</v>
      </c>
      <c r="H476" s="584"/>
    </row>
    <row r="477" spans="1:8" x14ac:dyDescent="0.2">
      <c r="A477" s="447">
        <v>616</v>
      </c>
      <c r="B477" s="454"/>
      <c r="C477" s="449">
        <f t="shared" si="23"/>
        <v>61.08</v>
      </c>
      <c r="D477" s="582"/>
      <c r="E477" s="472">
        <v>13439</v>
      </c>
      <c r="F477" s="456">
        <f t="shared" si="22"/>
        <v>3582</v>
      </c>
      <c r="G477" s="469">
        <f t="shared" si="21"/>
        <v>2640</v>
      </c>
      <c r="H477" s="584"/>
    </row>
    <row r="478" spans="1:8" x14ac:dyDescent="0.2">
      <c r="A478" s="447">
        <v>617</v>
      </c>
      <c r="B478" s="454"/>
      <c r="C478" s="449">
        <f t="shared" si="23"/>
        <v>61.1</v>
      </c>
      <c r="D478" s="582"/>
      <c r="E478" s="472">
        <v>13439</v>
      </c>
      <c r="F478" s="456">
        <f t="shared" si="22"/>
        <v>3581</v>
      </c>
      <c r="G478" s="469">
        <f t="shared" si="21"/>
        <v>2639</v>
      </c>
      <c r="H478" s="584"/>
    </row>
    <row r="479" spans="1:8" x14ac:dyDescent="0.2">
      <c r="A479" s="447">
        <v>618</v>
      </c>
      <c r="B479" s="454"/>
      <c r="C479" s="449">
        <f t="shared" si="23"/>
        <v>61.12</v>
      </c>
      <c r="D479" s="582"/>
      <c r="E479" s="472">
        <v>13439</v>
      </c>
      <c r="F479" s="456">
        <f t="shared" si="22"/>
        <v>3579</v>
      </c>
      <c r="G479" s="469">
        <f t="shared" si="21"/>
        <v>2639</v>
      </c>
      <c r="H479" s="584"/>
    </row>
    <row r="480" spans="1:8" x14ac:dyDescent="0.2">
      <c r="A480" s="447">
        <v>619</v>
      </c>
      <c r="B480" s="454"/>
      <c r="C480" s="449">
        <f t="shared" si="23"/>
        <v>61.14</v>
      </c>
      <c r="D480" s="582"/>
      <c r="E480" s="472">
        <v>13439</v>
      </c>
      <c r="F480" s="456">
        <f t="shared" si="22"/>
        <v>3578</v>
      </c>
      <c r="G480" s="469">
        <f t="shared" si="21"/>
        <v>2638</v>
      </c>
      <c r="H480" s="584"/>
    </row>
    <row r="481" spans="1:8" x14ac:dyDescent="0.2">
      <c r="A481" s="447">
        <v>620</v>
      </c>
      <c r="B481" s="454"/>
      <c r="C481" s="449">
        <f t="shared" si="23"/>
        <v>61.16</v>
      </c>
      <c r="D481" s="582"/>
      <c r="E481" s="472">
        <v>13439</v>
      </c>
      <c r="F481" s="456">
        <f t="shared" si="22"/>
        <v>3577</v>
      </c>
      <c r="G481" s="469">
        <f t="shared" si="21"/>
        <v>2637</v>
      </c>
      <c r="H481" s="584"/>
    </row>
    <row r="482" spans="1:8" x14ac:dyDescent="0.2">
      <c r="A482" s="447">
        <v>621</v>
      </c>
      <c r="B482" s="454"/>
      <c r="C482" s="449">
        <f t="shared" si="23"/>
        <v>61.17</v>
      </c>
      <c r="D482" s="582"/>
      <c r="E482" s="472">
        <v>13439</v>
      </c>
      <c r="F482" s="456">
        <f t="shared" si="22"/>
        <v>3577</v>
      </c>
      <c r="G482" s="469">
        <f t="shared" si="21"/>
        <v>2636</v>
      </c>
      <c r="H482" s="584"/>
    </row>
    <row r="483" spans="1:8" x14ac:dyDescent="0.2">
      <c r="A483" s="447">
        <v>622</v>
      </c>
      <c r="B483" s="454"/>
      <c r="C483" s="449">
        <f t="shared" si="23"/>
        <v>61.19</v>
      </c>
      <c r="D483" s="582"/>
      <c r="E483" s="472">
        <v>13439</v>
      </c>
      <c r="F483" s="456">
        <f t="shared" si="22"/>
        <v>3575</v>
      </c>
      <c r="G483" s="469">
        <f t="shared" si="21"/>
        <v>2636</v>
      </c>
      <c r="H483" s="584"/>
    </row>
    <row r="484" spans="1:8" x14ac:dyDescent="0.2">
      <c r="A484" s="447">
        <v>623</v>
      </c>
      <c r="B484" s="454"/>
      <c r="C484" s="449">
        <f t="shared" si="23"/>
        <v>61.21</v>
      </c>
      <c r="D484" s="582"/>
      <c r="E484" s="472">
        <v>13439</v>
      </c>
      <c r="F484" s="456">
        <f t="shared" si="22"/>
        <v>3574</v>
      </c>
      <c r="G484" s="469">
        <f t="shared" si="21"/>
        <v>2635</v>
      </c>
      <c r="H484" s="584"/>
    </row>
    <row r="485" spans="1:8" x14ac:dyDescent="0.2">
      <c r="A485" s="447">
        <v>624</v>
      </c>
      <c r="B485" s="454"/>
      <c r="C485" s="449">
        <f t="shared" si="23"/>
        <v>61.23</v>
      </c>
      <c r="D485" s="582"/>
      <c r="E485" s="472">
        <v>13439</v>
      </c>
      <c r="F485" s="456">
        <f t="shared" si="22"/>
        <v>3573</v>
      </c>
      <c r="G485" s="469">
        <f t="shared" si="21"/>
        <v>2634</v>
      </c>
      <c r="H485" s="584"/>
    </row>
    <row r="486" spans="1:8" x14ac:dyDescent="0.2">
      <c r="A486" s="447">
        <v>625</v>
      </c>
      <c r="B486" s="454"/>
      <c r="C486" s="449">
        <f t="shared" si="23"/>
        <v>61.25</v>
      </c>
      <c r="D486" s="582"/>
      <c r="E486" s="472">
        <v>13439</v>
      </c>
      <c r="F486" s="456">
        <f t="shared" si="22"/>
        <v>3572</v>
      </c>
      <c r="G486" s="469">
        <f t="shared" si="21"/>
        <v>2633</v>
      </c>
      <c r="H486" s="584"/>
    </row>
    <row r="487" spans="1:8" x14ac:dyDescent="0.2">
      <c r="A487" s="447">
        <v>626</v>
      </c>
      <c r="B487" s="454"/>
      <c r="C487" s="449">
        <f t="shared" si="23"/>
        <v>61.27</v>
      </c>
      <c r="D487" s="582"/>
      <c r="E487" s="472">
        <v>13439</v>
      </c>
      <c r="F487" s="456">
        <f t="shared" si="22"/>
        <v>3571</v>
      </c>
      <c r="G487" s="469">
        <f t="shared" si="21"/>
        <v>2632</v>
      </c>
      <c r="H487" s="584"/>
    </row>
    <row r="488" spans="1:8" x14ac:dyDescent="0.2">
      <c r="A488" s="447">
        <v>627</v>
      </c>
      <c r="B488" s="454"/>
      <c r="C488" s="449">
        <f t="shared" si="23"/>
        <v>61.29</v>
      </c>
      <c r="D488" s="582"/>
      <c r="E488" s="472">
        <v>13439</v>
      </c>
      <c r="F488" s="456">
        <f t="shared" si="22"/>
        <v>3570</v>
      </c>
      <c r="G488" s="469">
        <f t="shared" si="21"/>
        <v>2631</v>
      </c>
      <c r="H488" s="584"/>
    </row>
    <row r="489" spans="1:8" x14ac:dyDescent="0.2">
      <c r="A489" s="447">
        <v>628</v>
      </c>
      <c r="B489" s="454"/>
      <c r="C489" s="449">
        <f t="shared" si="23"/>
        <v>61.31</v>
      </c>
      <c r="D489" s="582"/>
      <c r="E489" s="472">
        <v>13439</v>
      </c>
      <c r="F489" s="456">
        <f t="shared" si="22"/>
        <v>3568</v>
      </c>
      <c r="G489" s="469">
        <f t="shared" si="21"/>
        <v>2630</v>
      </c>
      <c r="H489" s="584"/>
    </row>
    <row r="490" spans="1:8" x14ac:dyDescent="0.2">
      <c r="A490" s="447">
        <v>629</v>
      </c>
      <c r="B490" s="454"/>
      <c r="C490" s="449">
        <f t="shared" si="23"/>
        <v>61.33</v>
      </c>
      <c r="D490" s="582"/>
      <c r="E490" s="472">
        <v>13439</v>
      </c>
      <c r="F490" s="456">
        <f t="shared" si="22"/>
        <v>3567</v>
      </c>
      <c r="G490" s="469">
        <f t="shared" si="21"/>
        <v>2630</v>
      </c>
      <c r="H490" s="584"/>
    </row>
    <row r="491" spans="1:8" x14ac:dyDescent="0.2">
      <c r="A491" s="447">
        <v>630</v>
      </c>
      <c r="B491" s="454"/>
      <c r="C491" s="449">
        <f t="shared" si="23"/>
        <v>61.35</v>
      </c>
      <c r="D491" s="582"/>
      <c r="E491" s="472">
        <v>13439</v>
      </c>
      <c r="F491" s="456">
        <f t="shared" si="22"/>
        <v>3566</v>
      </c>
      <c r="G491" s="469">
        <f t="shared" si="21"/>
        <v>2629</v>
      </c>
      <c r="H491" s="584"/>
    </row>
    <row r="492" spans="1:8" x14ac:dyDescent="0.2">
      <c r="A492" s="447">
        <v>631</v>
      </c>
      <c r="B492" s="454"/>
      <c r="C492" s="449">
        <f t="shared" si="23"/>
        <v>61.36</v>
      </c>
      <c r="D492" s="582"/>
      <c r="E492" s="472">
        <v>13439</v>
      </c>
      <c r="F492" s="456">
        <f t="shared" si="22"/>
        <v>3565</v>
      </c>
      <c r="G492" s="469">
        <f t="shared" si="21"/>
        <v>2628</v>
      </c>
      <c r="H492" s="584"/>
    </row>
    <row r="493" spans="1:8" x14ac:dyDescent="0.2">
      <c r="A493" s="447">
        <v>632</v>
      </c>
      <c r="B493" s="454"/>
      <c r="C493" s="449">
        <f t="shared" si="23"/>
        <v>61.38</v>
      </c>
      <c r="D493" s="582"/>
      <c r="E493" s="472">
        <v>13439</v>
      </c>
      <c r="F493" s="456">
        <f t="shared" si="22"/>
        <v>3564</v>
      </c>
      <c r="G493" s="469">
        <f t="shared" si="21"/>
        <v>2627</v>
      </c>
      <c r="H493" s="584"/>
    </row>
    <row r="494" spans="1:8" x14ac:dyDescent="0.2">
      <c r="A494" s="447">
        <v>633</v>
      </c>
      <c r="B494" s="454"/>
      <c r="C494" s="449">
        <f t="shared" si="23"/>
        <v>61.4</v>
      </c>
      <c r="D494" s="582"/>
      <c r="E494" s="472">
        <v>13439</v>
      </c>
      <c r="F494" s="456">
        <f t="shared" si="22"/>
        <v>3563</v>
      </c>
      <c r="G494" s="469">
        <f t="shared" si="21"/>
        <v>2627</v>
      </c>
      <c r="H494" s="584"/>
    </row>
    <row r="495" spans="1:8" x14ac:dyDescent="0.2">
      <c r="A495" s="447">
        <v>634</v>
      </c>
      <c r="B495" s="454"/>
      <c r="C495" s="449">
        <f t="shared" si="23"/>
        <v>61.42</v>
      </c>
      <c r="D495" s="582"/>
      <c r="E495" s="472">
        <v>13439</v>
      </c>
      <c r="F495" s="456">
        <f t="shared" si="22"/>
        <v>3562</v>
      </c>
      <c r="G495" s="469">
        <f t="shared" si="21"/>
        <v>2626</v>
      </c>
      <c r="H495" s="584"/>
    </row>
    <row r="496" spans="1:8" x14ac:dyDescent="0.2">
      <c r="A496" s="447">
        <v>635</v>
      </c>
      <c r="B496" s="454"/>
      <c r="C496" s="449">
        <f t="shared" si="23"/>
        <v>61.44</v>
      </c>
      <c r="D496" s="582"/>
      <c r="E496" s="472">
        <v>13439</v>
      </c>
      <c r="F496" s="456">
        <f t="shared" si="22"/>
        <v>3561</v>
      </c>
      <c r="G496" s="469">
        <f t="shared" si="21"/>
        <v>2625</v>
      </c>
      <c r="H496" s="584"/>
    </row>
    <row r="497" spans="1:8" x14ac:dyDescent="0.2">
      <c r="A497" s="447">
        <v>636</v>
      </c>
      <c r="B497" s="454"/>
      <c r="C497" s="449">
        <f t="shared" si="23"/>
        <v>61.46</v>
      </c>
      <c r="D497" s="582"/>
      <c r="E497" s="472">
        <v>13439</v>
      </c>
      <c r="F497" s="456">
        <f t="shared" si="22"/>
        <v>3560</v>
      </c>
      <c r="G497" s="469">
        <f t="shared" si="21"/>
        <v>2624</v>
      </c>
      <c r="H497" s="584"/>
    </row>
    <row r="498" spans="1:8" x14ac:dyDescent="0.2">
      <c r="A498" s="447">
        <v>637</v>
      </c>
      <c r="B498" s="454"/>
      <c r="C498" s="449">
        <f t="shared" si="23"/>
        <v>61.47</v>
      </c>
      <c r="D498" s="582"/>
      <c r="E498" s="472">
        <v>13439</v>
      </c>
      <c r="F498" s="456">
        <f t="shared" si="22"/>
        <v>3559</v>
      </c>
      <c r="G498" s="469">
        <f t="shared" si="21"/>
        <v>2624</v>
      </c>
      <c r="H498" s="584"/>
    </row>
    <row r="499" spans="1:8" x14ac:dyDescent="0.2">
      <c r="A499" s="447">
        <v>638</v>
      </c>
      <c r="B499" s="454"/>
      <c r="C499" s="449">
        <f t="shared" si="23"/>
        <v>61.49</v>
      </c>
      <c r="D499" s="582"/>
      <c r="E499" s="472">
        <v>13439</v>
      </c>
      <c r="F499" s="456">
        <f t="shared" si="22"/>
        <v>3558</v>
      </c>
      <c r="G499" s="469">
        <f t="shared" si="21"/>
        <v>2623</v>
      </c>
      <c r="H499" s="584"/>
    </row>
    <row r="500" spans="1:8" x14ac:dyDescent="0.2">
      <c r="A500" s="447">
        <v>639</v>
      </c>
      <c r="B500" s="454"/>
      <c r="C500" s="449">
        <f t="shared" si="23"/>
        <v>61.51</v>
      </c>
      <c r="D500" s="582"/>
      <c r="E500" s="472">
        <v>13439</v>
      </c>
      <c r="F500" s="456">
        <f t="shared" si="22"/>
        <v>3557</v>
      </c>
      <c r="G500" s="469">
        <f t="shared" si="21"/>
        <v>2622</v>
      </c>
      <c r="H500" s="584"/>
    </row>
    <row r="501" spans="1:8" x14ac:dyDescent="0.2">
      <c r="A501" s="447">
        <v>640</v>
      </c>
      <c r="B501" s="454"/>
      <c r="C501" s="449">
        <f t="shared" si="23"/>
        <v>61.53</v>
      </c>
      <c r="D501" s="582"/>
      <c r="E501" s="472">
        <v>13439</v>
      </c>
      <c r="F501" s="456">
        <f t="shared" si="22"/>
        <v>3556</v>
      </c>
      <c r="G501" s="469">
        <f t="shared" si="21"/>
        <v>2621</v>
      </c>
      <c r="H501" s="584"/>
    </row>
    <row r="502" spans="1:8" x14ac:dyDescent="0.2">
      <c r="A502" s="447">
        <v>641</v>
      </c>
      <c r="B502" s="454"/>
      <c r="C502" s="449">
        <f t="shared" si="23"/>
        <v>61.54</v>
      </c>
      <c r="D502" s="582"/>
      <c r="E502" s="472">
        <v>13439</v>
      </c>
      <c r="F502" s="456">
        <f t="shared" si="22"/>
        <v>3555</v>
      </c>
      <c r="G502" s="469">
        <f t="shared" si="21"/>
        <v>2621</v>
      </c>
      <c r="H502" s="584"/>
    </row>
    <row r="503" spans="1:8" x14ac:dyDescent="0.2">
      <c r="A503" s="447">
        <v>642</v>
      </c>
      <c r="B503" s="454"/>
      <c r="C503" s="449">
        <f t="shared" si="23"/>
        <v>61.56</v>
      </c>
      <c r="D503" s="582"/>
      <c r="E503" s="472">
        <v>13439</v>
      </c>
      <c r="F503" s="456">
        <f t="shared" si="22"/>
        <v>3554</v>
      </c>
      <c r="G503" s="469">
        <f t="shared" si="21"/>
        <v>2620</v>
      </c>
      <c r="H503" s="584"/>
    </row>
    <row r="504" spans="1:8" x14ac:dyDescent="0.2">
      <c r="A504" s="447">
        <v>643</v>
      </c>
      <c r="B504" s="454"/>
      <c r="C504" s="449">
        <f t="shared" si="23"/>
        <v>61.58</v>
      </c>
      <c r="D504" s="582"/>
      <c r="E504" s="472">
        <v>13439</v>
      </c>
      <c r="F504" s="456">
        <f t="shared" si="22"/>
        <v>3553</v>
      </c>
      <c r="G504" s="469">
        <f t="shared" si="21"/>
        <v>2619</v>
      </c>
      <c r="H504" s="584"/>
    </row>
    <row r="505" spans="1:8" x14ac:dyDescent="0.2">
      <c r="A505" s="447">
        <v>644</v>
      </c>
      <c r="B505" s="454"/>
      <c r="C505" s="449">
        <f t="shared" si="23"/>
        <v>61.6</v>
      </c>
      <c r="D505" s="582"/>
      <c r="E505" s="472">
        <v>13439</v>
      </c>
      <c r="F505" s="456">
        <f t="shared" si="22"/>
        <v>3552</v>
      </c>
      <c r="G505" s="469">
        <f t="shared" si="21"/>
        <v>2618</v>
      </c>
      <c r="H505" s="584"/>
    </row>
    <row r="506" spans="1:8" x14ac:dyDescent="0.2">
      <c r="A506" s="447">
        <v>645</v>
      </c>
      <c r="B506" s="454"/>
      <c r="C506" s="449">
        <f t="shared" si="23"/>
        <v>61.61</v>
      </c>
      <c r="D506" s="582"/>
      <c r="E506" s="472">
        <v>13439</v>
      </c>
      <c r="F506" s="456">
        <f t="shared" si="22"/>
        <v>3551</v>
      </c>
      <c r="G506" s="469">
        <f t="shared" si="21"/>
        <v>2618</v>
      </c>
      <c r="H506" s="584"/>
    </row>
    <row r="507" spans="1:8" x14ac:dyDescent="0.2">
      <c r="A507" s="447">
        <v>646</v>
      </c>
      <c r="B507" s="454"/>
      <c r="C507" s="449">
        <f t="shared" si="23"/>
        <v>61.63</v>
      </c>
      <c r="D507" s="582"/>
      <c r="E507" s="472">
        <v>13439</v>
      </c>
      <c r="F507" s="456">
        <f t="shared" si="22"/>
        <v>3550</v>
      </c>
      <c r="G507" s="469">
        <f t="shared" si="21"/>
        <v>2617</v>
      </c>
      <c r="H507" s="584"/>
    </row>
    <row r="508" spans="1:8" x14ac:dyDescent="0.2">
      <c r="A508" s="447">
        <v>647</v>
      </c>
      <c r="B508" s="454"/>
      <c r="C508" s="449">
        <f t="shared" si="23"/>
        <v>61.65</v>
      </c>
      <c r="D508" s="582"/>
      <c r="E508" s="472">
        <v>13439</v>
      </c>
      <c r="F508" s="456">
        <f t="shared" si="22"/>
        <v>3549</v>
      </c>
      <c r="G508" s="469">
        <f t="shared" si="21"/>
        <v>2616</v>
      </c>
      <c r="H508" s="584"/>
    </row>
    <row r="509" spans="1:8" x14ac:dyDescent="0.2">
      <c r="A509" s="447">
        <v>648</v>
      </c>
      <c r="B509" s="454"/>
      <c r="C509" s="449">
        <f t="shared" si="23"/>
        <v>61.67</v>
      </c>
      <c r="D509" s="582"/>
      <c r="E509" s="472">
        <v>13439</v>
      </c>
      <c r="F509" s="456">
        <f t="shared" si="22"/>
        <v>3548</v>
      </c>
      <c r="G509" s="469">
        <f t="shared" si="21"/>
        <v>2615</v>
      </c>
      <c r="H509" s="584"/>
    </row>
    <row r="510" spans="1:8" x14ac:dyDescent="0.2">
      <c r="A510" s="447">
        <v>649</v>
      </c>
      <c r="B510" s="454"/>
      <c r="C510" s="449">
        <f t="shared" si="23"/>
        <v>61.68</v>
      </c>
      <c r="D510" s="582"/>
      <c r="E510" s="472">
        <v>13439</v>
      </c>
      <c r="F510" s="456">
        <f t="shared" si="22"/>
        <v>3547</v>
      </c>
      <c r="G510" s="469">
        <f t="shared" si="21"/>
        <v>2615</v>
      </c>
      <c r="H510" s="584"/>
    </row>
    <row r="511" spans="1:8" x14ac:dyDescent="0.2">
      <c r="A511" s="447">
        <v>650</v>
      </c>
      <c r="B511" s="454"/>
      <c r="C511" s="449">
        <f t="shared" si="23"/>
        <v>61.7</v>
      </c>
      <c r="D511" s="582"/>
      <c r="E511" s="472">
        <v>13439</v>
      </c>
      <c r="F511" s="456">
        <f t="shared" si="22"/>
        <v>3546</v>
      </c>
      <c r="G511" s="469">
        <f t="shared" si="21"/>
        <v>2614</v>
      </c>
      <c r="H511" s="584"/>
    </row>
    <row r="512" spans="1:8" x14ac:dyDescent="0.2">
      <c r="A512" s="447">
        <v>651</v>
      </c>
      <c r="B512" s="454"/>
      <c r="C512" s="449">
        <f t="shared" si="23"/>
        <v>61.72</v>
      </c>
      <c r="D512" s="582"/>
      <c r="E512" s="472">
        <v>13439</v>
      </c>
      <c r="F512" s="456">
        <f t="shared" si="22"/>
        <v>3545</v>
      </c>
      <c r="G512" s="469">
        <f t="shared" si="21"/>
        <v>2613</v>
      </c>
      <c r="H512" s="584"/>
    </row>
    <row r="513" spans="1:8" x14ac:dyDescent="0.2">
      <c r="A513" s="447">
        <v>652</v>
      </c>
      <c r="B513" s="454"/>
      <c r="C513" s="449">
        <f t="shared" si="23"/>
        <v>61.73</v>
      </c>
      <c r="D513" s="582"/>
      <c r="E513" s="472">
        <v>13439</v>
      </c>
      <c r="F513" s="456">
        <f t="shared" si="22"/>
        <v>3544</v>
      </c>
      <c r="G513" s="469">
        <f t="shared" si="21"/>
        <v>2612</v>
      </c>
      <c r="H513" s="584"/>
    </row>
    <row r="514" spans="1:8" x14ac:dyDescent="0.2">
      <c r="A514" s="447">
        <v>653</v>
      </c>
      <c r="B514" s="454"/>
      <c r="C514" s="449">
        <f t="shared" si="23"/>
        <v>61.75</v>
      </c>
      <c r="D514" s="582"/>
      <c r="E514" s="472">
        <v>13439</v>
      </c>
      <c r="F514" s="456">
        <f t="shared" si="22"/>
        <v>3543</v>
      </c>
      <c r="G514" s="469">
        <f t="shared" si="21"/>
        <v>2612</v>
      </c>
      <c r="H514" s="584"/>
    </row>
    <row r="515" spans="1:8" x14ac:dyDescent="0.2">
      <c r="A515" s="447">
        <v>654</v>
      </c>
      <c r="B515" s="454"/>
      <c r="C515" s="449">
        <f t="shared" si="23"/>
        <v>61.77</v>
      </c>
      <c r="D515" s="582"/>
      <c r="E515" s="472">
        <v>13439</v>
      </c>
      <c r="F515" s="456">
        <f t="shared" si="22"/>
        <v>3542</v>
      </c>
      <c r="G515" s="469">
        <f t="shared" si="21"/>
        <v>2611</v>
      </c>
      <c r="H515" s="584"/>
    </row>
    <row r="516" spans="1:8" x14ac:dyDescent="0.2">
      <c r="A516" s="447">
        <v>655</v>
      </c>
      <c r="B516" s="454"/>
      <c r="C516" s="449">
        <f t="shared" si="23"/>
        <v>61.78</v>
      </c>
      <c r="D516" s="582"/>
      <c r="E516" s="472">
        <v>13439</v>
      </c>
      <c r="F516" s="456">
        <f t="shared" si="22"/>
        <v>3541</v>
      </c>
      <c r="G516" s="469">
        <f t="shared" si="21"/>
        <v>2610</v>
      </c>
      <c r="H516" s="584"/>
    </row>
    <row r="517" spans="1:8" x14ac:dyDescent="0.2">
      <c r="A517" s="447">
        <v>656</v>
      </c>
      <c r="B517" s="454"/>
      <c r="C517" s="449">
        <f t="shared" si="23"/>
        <v>61.8</v>
      </c>
      <c r="D517" s="582"/>
      <c r="E517" s="472">
        <v>13439</v>
      </c>
      <c r="F517" s="456">
        <f t="shared" si="22"/>
        <v>3540</v>
      </c>
      <c r="G517" s="469">
        <f t="shared" si="21"/>
        <v>2610</v>
      </c>
      <c r="H517" s="584"/>
    </row>
    <row r="518" spans="1:8" x14ac:dyDescent="0.2">
      <c r="A518" s="447">
        <v>657</v>
      </c>
      <c r="B518" s="454"/>
      <c r="C518" s="449">
        <f t="shared" si="23"/>
        <v>61.81</v>
      </c>
      <c r="D518" s="582"/>
      <c r="E518" s="472">
        <v>13439</v>
      </c>
      <c r="F518" s="456">
        <f t="shared" si="22"/>
        <v>3539</v>
      </c>
      <c r="G518" s="469">
        <f t="shared" si="21"/>
        <v>2609</v>
      </c>
      <c r="H518" s="584"/>
    </row>
    <row r="519" spans="1:8" x14ac:dyDescent="0.2">
      <c r="A519" s="447">
        <v>658</v>
      </c>
      <c r="B519" s="454"/>
      <c r="C519" s="449">
        <f t="shared" si="23"/>
        <v>61.83</v>
      </c>
      <c r="D519" s="582"/>
      <c r="E519" s="472">
        <v>13439</v>
      </c>
      <c r="F519" s="456">
        <f t="shared" si="22"/>
        <v>3538</v>
      </c>
      <c r="G519" s="469">
        <f t="shared" si="21"/>
        <v>2608</v>
      </c>
      <c r="H519" s="584"/>
    </row>
    <row r="520" spans="1:8" x14ac:dyDescent="0.2">
      <c r="A520" s="447">
        <v>659</v>
      </c>
      <c r="B520" s="454"/>
      <c r="C520" s="449">
        <f t="shared" si="23"/>
        <v>61.85</v>
      </c>
      <c r="D520" s="582"/>
      <c r="E520" s="472">
        <v>13439</v>
      </c>
      <c r="F520" s="456">
        <f t="shared" si="22"/>
        <v>3537</v>
      </c>
      <c r="G520" s="469">
        <f t="shared" si="21"/>
        <v>2607</v>
      </c>
      <c r="H520" s="584"/>
    </row>
    <row r="521" spans="1:8" x14ac:dyDescent="0.2">
      <c r="A521" s="447">
        <v>660</v>
      </c>
      <c r="B521" s="454"/>
      <c r="C521" s="449">
        <f t="shared" si="23"/>
        <v>61.86</v>
      </c>
      <c r="D521" s="582"/>
      <c r="E521" s="472">
        <v>13439</v>
      </c>
      <c r="F521" s="456">
        <f t="shared" si="22"/>
        <v>3537</v>
      </c>
      <c r="G521" s="469">
        <f t="shared" si="21"/>
        <v>2607</v>
      </c>
      <c r="H521" s="584"/>
    </row>
    <row r="522" spans="1:8" x14ac:dyDescent="0.2">
      <c r="A522" s="447">
        <v>661</v>
      </c>
      <c r="B522" s="454"/>
      <c r="C522" s="449">
        <f t="shared" si="23"/>
        <v>61.88</v>
      </c>
      <c r="D522" s="582"/>
      <c r="E522" s="472">
        <v>13439</v>
      </c>
      <c r="F522" s="456">
        <f t="shared" si="22"/>
        <v>3535</v>
      </c>
      <c r="G522" s="469">
        <f t="shared" si="21"/>
        <v>2606</v>
      </c>
      <c r="H522" s="584"/>
    </row>
    <row r="523" spans="1:8" x14ac:dyDescent="0.2">
      <c r="A523" s="447">
        <v>662</v>
      </c>
      <c r="B523" s="454"/>
      <c r="C523" s="449">
        <f t="shared" si="23"/>
        <v>61.89</v>
      </c>
      <c r="D523" s="582"/>
      <c r="E523" s="472">
        <v>13439</v>
      </c>
      <c r="F523" s="456">
        <f t="shared" si="22"/>
        <v>3535</v>
      </c>
      <c r="G523" s="469">
        <f t="shared" si="21"/>
        <v>2606</v>
      </c>
      <c r="H523" s="584"/>
    </row>
    <row r="524" spans="1:8" x14ac:dyDescent="0.2">
      <c r="A524" s="447">
        <v>663</v>
      </c>
      <c r="B524" s="454"/>
      <c r="C524" s="449">
        <f t="shared" si="23"/>
        <v>61.91</v>
      </c>
      <c r="D524" s="582"/>
      <c r="E524" s="472">
        <v>13439</v>
      </c>
      <c r="F524" s="456">
        <f t="shared" si="22"/>
        <v>3534</v>
      </c>
      <c r="G524" s="469">
        <f t="shared" si="21"/>
        <v>2605</v>
      </c>
      <c r="H524" s="584"/>
    </row>
    <row r="525" spans="1:8" x14ac:dyDescent="0.2">
      <c r="A525" s="447">
        <v>664</v>
      </c>
      <c r="B525" s="454"/>
      <c r="C525" s="449">
        <f t="shared" si="23"/>
        <v>61.93</v>
      </c>
      <c r="D525" s="582"/>
      <c r="E525" s="472">
        <v>13439</v>
      </c>
      <c r="F525" s="456">
        <f t="shared" si="22"/>
        <v>3533</v>
      </c>
      <c r="G525" s="469">
        <f t="shared" ref="G525:G588" si="24">ROUND(12*(1/C525*E525),0)</f>
        <v>2604</v>
      </c>
      <c r="H525" s="584"/>
    </row>
    <row r="526" spans="1:8" x14ac:dyDescent="0.2">
      <c r="A526" s="447">
        <v>665</v>
      </c>
      <c r="B526" s="454"/>
      <c r="C526" s="449">
        <f t="shared" si="23"/>
        <v>61.94</v>
      </c>
      <c r="D526" s="582"/>
      <c r="E526" s="472">
        <v>13439</v>
      </c>
      <c r="F526" s="456">
        <f t="shared" ref="F526:F589" si="25">ROUND(12*1.3566*(1/C526*E526)+H526,0)</f>
        <v>3532</v>
      </c>
      <c r="G526" s="469">
        <f t="shared" si="24"/>
        <v>2604</v>
      </c>
      <c r="H526" s="584"/>
    </row>
    <row r="527" spans="1:8" x14ac:dyDescent="0.2">
      <c r="A527" s="447">
        <v>666</v>
      </c>
      <c r="B527" s="454"/>
      <c r="C527" s="449">
        <f t="shared" ref="C527:C590" si="26">ROUND((-0.0000491*POWER(A527,2)+0.0818939*A527+34)*0.928,2)</f>
        <v>61.96</v>
      </c>
      <c r="D527" s="582"/>
      <c r="E527" s="472">
        <v>13439</v>
      </c>
      <c r="F527" s="456">
        <f t="shared" si="25"/>
        <v>3531</v>
      </c>
      <c r="G527" s="469">
        <f t="shared" si="24"/>
        <v>2603</v>
      </c>
      <c r="H527" s="584"/>
    </row>
    <row r="528" spans="1:8" x14ac:dyDescent="0.2">
      <c r="A528" s="447">
        <v>667</v>
      </c>
      <c r="B528" s="454"/>
      <c r="C528" s="449">
        <f t="shared" si="26"/>
        <v>61.97</v>
      </c>
      <c r="D528" s="582"/>
      <c r="E528" s="472">
        <v>13439</v>
      </c>
      <c r="F528" s="456">
        <f t="shared" si="25"/>
        <v>3530</v>
      </c>
      <c r="G528" s="469">
        <f t="shared" si="24"/>
        <v>2602</v>
      </c>
      <c r="H528" s="584"/>
    </row>
    <row r="529" spans="1:8" x14ac:dyDescent="0.2">
      <c r="A529" s="447">
        <v>668</v>
      </c>
      <c r="B529" s="454"/>
      <c r="C529" s="449">
        <f t="shared" si="26"/>
        <v>61.99</v>
      </c>
      <c r="D529" s="582"/>
      <c r="E529" s="472">
        <v>13439</v>
      </c>
      <c r="F529" s="456">
        <f t="shared" si="25"/>
        <v>3529</v>
      </c>
      <c r="G529" s="469">
        <f t="shared" si="24"/>
        <v>2602</v>
      </c>
      <c r="H529" s="584"/>
    </row>
    <row r="530" spans="1:8" x14ac:dyDescent="0.2">
      <c r="A530" s="447">
        <v>669</v>
      </c>
      <c r="B530" s="454"/>
      <c r="C530" s="449">
        <f t="shared" si="26"/>
        <v>62</v>
      </c>
      <c r="D530" s="582"/>
      <c r="E530" s="472">
        <v>13439</v>
      </c>
      <c r="F530" s="456">
        <f t="shared" si="25"/>
        <v>3529</v>
      </c>
      <c r="G530" s="469">
        <f t="shared" si="24"/>
        <v>2601</v>
      </c>
      <c r="H530" s="584"/>
    </row>
    <row r="531" spans="1:8" x14ac:dyDescent="0.2">
      <c r="A531" s="447">
        <v>670</v>
      </c>
      <c r="B531" s="454"/>
      <c r="C531" s="449">
        <f t="shared" si="26"/>
        <v>62.02</v>
      </c>
      <c r="D531" s="582"/>
      <c r="E531" s="472">
        <v>13439</v>
      </c>
      <c r="F531" s="456">
        <f t="shared" si="25"/>
        <v>3528</v>
      </c>
      <c r="G531" s="469">
        <f t="shared" si="24"/>
        <v>2600</v>
      </c>
      <c r="H531" s="584"/>
    </row>
    <row r="532" spans="1:8" x14ac:dyDescent="0.2">
      <c r="A532" s="447">
        <v>671</v>
      </c>
      <c r="B532" s="454"/>
      <c r="C532" s="449">
        <f t="shared" si="26"/>
        <v>62.03</v>
      </c>
      <c r="D532" s="582"/>
      <c r="E532" s="472">
        <v>13439</v>
      </c>
      <c r="F532" s="456">
        <f t="shared" si="25"/>
        <v>3527</v>
      </c>
      <c r="G532" s="469">
        <f t="shared" si="24"/>
        <v>2600</v>
      </c>
      <c r="H532" s="584"/>
    </row>
    <row r="533" spans="1:8" x14ac:dyDescent="0.2">
      <c r="A533" s="447">
        <v>672</v>
      </c>
      <c r="B533" s="454"/>
      <c r="C533" s="449">
        <f t="shared" si="26"/>
        <v>62.05</v>
      </c>
      <c r="D533" s="582"/>
      <c r="E533" s="472">
        <v>13439</v>
      </c>
      <c r="F533" s="456">
        <f t="shared" si="25"/>
        <v>3526</v>
      </c>
      <c r="G533" s="469">
        <f t="shared" si="24"/>
        <v>2599</v>
      </c>
      <c r="H533" s="584"/>
    </row>
    <row r="534" spans="1:8" x14ac:dyDescent="0.2">
      <c r="A534" s="447">
        <v>673</v>
      </c>
      <c r="B534" s="454"/>
      <c r="C534" s="449">
        <f t="shared" si="26"/>
        <v>62.06</v>
      </c>
      <c r="D534" s="582"/>
      <c r="E534" s="472">
        <v>13439</v>
      </c>
      <c r="F534" s="456">
        <f t="shared" si="25"/>
        <v>3525</v>
      </c>
      <c r="G534" s="469">
        <f t="shared" si="24"/>
        <v>2599</v>
      </c>
      <c r="H534" s="584"/>
    </row>
    <row r="535" spans="1:8" x14ac:dyDescent="0.2">
      <c r="A535" s="447">
        <v>674</v>
      </c>
      <c r="B535" s="454"/>
      <c r="C535" s="449">
        <f t="shared" si="26"/>
        <v>62.08</v>
      </c>
      <c r="D535" s="582"/>
      <c r="E535" s="472">
        <v>13439</v>
      </c>
      <c r="F535" s="456">
        <f t="shared" si="25"/>
        <v>3524</v>
      </c>
      <c r="G535" s="469">
        <f t="shared" si="24"/>
        <v>2598</v>
      </c>
      <c r="H535" s="584"/>
    </row>
    <row r="536" spans="1:8" x14ac:dyDescent="0.2">
      <c r="A536" s="447">
        <v>675</v>
      </c>
      <c r="B536" s="454"/>
      <c r="C536" s="449">
        <f t="shared" si="26"/>
        <v>62.09</v>
      </c>
      <c r="D536" s="582"/>
      <c r="E536" s="472">
        <v>13439</v>
      </c>
      <c r="F536" s="456">
        <f t="shared" si="25"/>
        <v>3524</v>
      </c>
      <c r="G536" s="469">
        <f t="shared" si="24"/>
        <v>2597</v>
      </c>
      <c r="H536" s="584"/>
    </row>
    <row r="537" spans="1:8" x14ac:dyDescent="0.2">
      <c r="A537" s="447">
        <v>676</v>
      </c>
      <c r="B537" s="454"/>
      <c r="C537" s="449">
        <f t="shared" si="26"/>
        <v>62.1</v>
      </c>
      <c r="D537" s="582"/>
      <c r="E537" s="472">
        <v>13439</v>
      </c>
      <c r="F537" s="456">
        <f t="shared" si="25"/>
        <v>3523</v>
      </c>
      <c r="G537" s="469">
        <f t="shared" si="24"/>
        <v>2597</v>
      </c>
      <c r="H537" s="584"/>
    </row>
    <row r="538" spans="1:8" x14ac:dyDescent="0.2">
      <c r="A538" s="447">
        <v>677</v>
      </c>
      <c r="B538" s="454"/>
      <c r="C538" s="449">
        <f t="shared" si="26"/>
        <v>62.12</v>
      </c>
      <c r="D538" s="582"/>
      <c r="E538" s="472">
        <v>13439</v>
      </c>
      <c r="F538" s="456">
        <f t="shared" si="25"/>
        <v>3522</v>
      </c>
      <c r="G538" s="469">
        <f t="shared" si="24"/>
        <v>2596</v>
      </c>
      <c r="H538" s="584"/>
    </row>
    <row r="539" spans="1:8" x14ac:dyDescent="0.2">
      <c r="A539" s="447">
        <v>678</v>
      </c>
      <c r="B539" s="454"/>
      <c r="C539" s="449">
        <f t="shared" si="26"/>
        <v>62.13</v>
      </c>
      <c r="D539" s="582"/>
      <c r="E539" s="472">
        <v>13439</v>
      </c>
      <c r="F539" s="456">
        <f t="shared" si="25"/>
        <v>3521</v>
      </c>
      <c r="G539" s="469">
        <f t="shared" si="24"/>
        <v>2596</v>
      </c>
      <c r="H539" s="584"/>
    </row>
    <row r="540" spans="1:8" x14ac:dyDescent="0.2">
      <c r="A540" s="447">
        <v>679</v>
      </c>
      <c r="B540" s="454"/>
      <c r="C540" s="449">
        <f t="shared" si="26"/>
        <v>62.15</v>
      </c>
      <c r="D540" s="582"/>
      <c r="E540" s="472">
        <v>13439</v>
      </c>
      <c r="F540" s="456">
        <f t="shared" si="25"/>
        <v>3520</v>
      </c>
      <c r="G540" s="469">
        <f t="shared" si="24"/>
        <v>2595</v>
      </c>
      <c r="H540" s="584"/>
    </row>
    <row r="541" spans="1:8" x14ac:dyDescent="0.2">
      <c r="A541" s="447">
        <v>680</v>
      </c>
      <c r="B541" s="454"/>
      <c r="C541" s="449">
        <f t="shared" si="26"/>
        <v>62.16</v>
      </c>
      <c r="D541" s="582"/>
      <c r="E541" s="472">
        <v>13439</v>
      </c>
      <c r="F541" s="456">
        <f t="shared" si="25"/>
        <v>3520</v>
      </c>
      <c r="G541" s="469">
        <f t="shared" si="24"/>
        <v>2594</v>
      </c>
      <c r="H541" s="584"/>
    </row>
    <row r="542" spans="1:8" x14ac:dyDescent="0.2">
      <c r="A542" s="447">
        <v>681</v>
      </c>
      <c r="B542" s="454"/>
      <c r="C542" s="449">
        <f t="shared" si="26"/>
        <v>62.18</v>
      </c>
      <c r="D542" s="582"/>
      <c r="E542" s="472">
        <v>13439</v>
      </c>
      <c r="F542" s="456">
        <f t="shared" si="25"/>
        <v>3518</v>
      </c>
      <c r="G542" s="469">
        <f t="shared" si="24"/>
        <v>2594</v>
      </c>
      <c r="H542" s="584"/>
    </row>
    <row r="543" spans="1:8" x14ac:dyDescent="0.2">
      <c r="A543" s="447">
        <v>682</v>
      </c>
      <c r="B543" s="454"/>
      <c r="C543" s="449">
        <f t="shared" si="26"/>
        <v>62.19</v>
      </c>
      <c r="D543" s="582"/>
      <c r="E543" s="472">
        <v>13439</v>
      </c>
      <c r="F543" s="456">
        <f t="shared" si="25"/>
        <v>3518</v>
      </c>
      <c r="G543" s="469">
        <f t="shared" si="24"/>
        <v>2593</v>
      </c>
      <c r="H543" s="584"/>
    </row>
    <row r="544" spans="1:8" x14ac:dyDescent="0.2">
      <c r="A544" s="447">
        <v>683</v>
      </c>
      <c r="B544" s="454"/>
      <c r="C544" s="449">
        <f t="shared" si="26"/>
        <v>62.2</v>
      </c>
      <c r="D544" s="582"/>
      <c r="E544" s="472">
        <v>13439</v>
      </c>
      <c r="F544" s="456">
        <f t="shared" si="25"/>
        <v>3517</v>
      </c>
      <c r="G544" s="469">
        <f t="shared" si="24"/>
        <v>2593</v>
      </c>
      <c r="H544" s="584"/>
    </row>
    <row r="545" spans="1:8" x14ac:dyDescent="0.2">
      <c r="A545" s="447">
        <v>684</v>
      </c>
      <c r="B545" s="454"/>
      <c r="C545" s="449">
        <f t="shared" si="26"/>
        <v>62.22</v>
      </c>
      <c r="D545" s="582"/>
      <c r="E545" s="472">
        <v>13439</v>
      </c>
      <c r="F545" s="456">
        <f t="shared" si="25"/>
        <v>3516</v>
      </c>
      <c r="G545" s="469">
        <f t="shared" si="24"/>
        <v>2592</v>
      </c>
      <c r="H545" s="584"/>
    </row>
    <row r="546" spans="1:8" x14ac:dyDescent="0.2">
      <c r="A546" s="447">
        <v>685</v>
      </c>
      <c r="B546" s="454"/>
      <c r="C546" s="449">
        <f t="shared" si="26"/>
        <v>62.23</v>
      </c>
      <c r="D546" s="582"/>
      <c r="E546" s="472">
        <v>13439</v>
      </c>
      <c r="F546" s="456">
        <f t="shared" si="25"/>
        <v>3516</v>
      </c>
      <c r="G546" s="469">
        <f t="shared" si="24"/>
        <v>2591</v>
      </c>
      <c r="H546" s="584"/>
    </row>
    <row r="547" spans="1:8" x14ac:dyDescent="0.2">
      <c r="A547" s="447">
        <v>686</v>
      </c>
      <c r="B547" s="454"/>
      <c r="C547" s="449">
        <f t="shared" si="26"/>
        <v>62.24</v>
      </c>
      <c r="D547" s="582"/>
      <c r="E547" s="472">
        <v>13439</v>
      </c>
      <c r="F547" s="456">
        <f t="shared" si="25"/>
        <v>3515</v>
      </c>
      <c r="G547" s="469">
        <f t="shared" si="24"/>
        <v>2591</v>
      </c>
      <c r="H547" s="584"/>
    </row>
    <row r="548" spans="1:8" x14ac:dyDescent="0.2">
      <c r="A548" s="447">
        <v>687</v>
      </c>
      <c r="B548" s="454"/>
      <c r="C548" s="449">
        <f t="shared" si="26"/>
        <v>62.26</v>
      </c>
      <c r="D548" s="582"/>
      <c r="E548" s="472">
        <v>13439</v>
      </c>
      <c r="F548" s="456">
        <f t="shared" si="25"/>
        <v>3514</v>
      </c>
      <c r="G548" s="469">
        <f t="shared" si="24"/>
        <v>2590</v>
      </c>
      <c r="H548" s="584"/>
    </row>
    <row r="549" spans="1:8" x14ac:dyDescent="0.2">
      <c r="A549" s="447">
        <v>688</v>
      </c>
      <c r="B549" s="454"/>
      <c r="C549" s="449">
        <f t="shared" si="26"/>
        <v>62.27</v>
      </c>
      <c r="D549" s="582"/>
      <c r="E549" s="472">
        <v>13439</v>
      </c>
      <c r="F549" s="456">
        <f t="shared" si="25"/>
        <v>3513</v>
      </c>
      <c r="G549" s="469">
        <f t="shared" si="24"/>
        <v>2590</v>
      </c>
      <c r="H549" s="584"/>
    </row>
    <row r="550" spans="1:8" x14ac:dyDescent="0.2">
      <c r="A550" s="447">
        <v>689</v>
      </c>
      <c r="B550" s="454"/>
      <c r="C550" s="449">
        <f t="shared" si="26"/>
        <v>62.28</v>
      </c>
      <c r="D550" s="582"/>
      <c r="E550" s="472">
        <v>13439</v>
      </c>
      <c r="F550" s="456">
        <f t="shared" si="25"/>
        <v>3513</v>
      </c>
      <c r="G550" s="469">
        <f t="shared" si="24"/>
        <v>2589</v>
      </c>
      <c r="H550" s="584"/>
    </row>
    <row r="551" spans="1:8" x14ac:dyDescent="0.2">
      <c r="A551" s="447">
        <v>690</v>
      </c>
      <c r="B551" s="454"/>
      <c r="C551" s="449">
        <f t="shared" si="26"/>
        <v>62.3</v>
      </c>
      <c r="D551" s="582"/>
      <c r="E551" s="472">
        <v>13439</v>
      </c>
      <c r="F551" s="456">
        <f t="shared" si="25"/>
        <v>3512</v>
      </c>
      <c r="G551" s="469">
        <f t="shared" si="24"/>
        <v>2589</v>
      </c>
      <c r="H551" s="584"/>
    </row>
    <row r="552" spans="1:8" x14ac:dyDescent="0.2">
      <c r="A552" s="447">
        <v>691</v>
      </c>
      <c r="B552" s="454"/>
      <c r="C552" s="449">
        <f t="shared" si="26"/>
        <v>62.31</v>
      </c>
      <c r="D552" s="582"/>
      <c r="E552" s="472">
        <v>13439</v>
      </c>
      <c r="F552" s="456">
        <f t="shared" si="25"/>
        <v>3511</v>
      </c>
      <c r="G552" s="469">
        <f t="shared" si="24"/>
        <v>2588</v>
      </c>
      <c r="H552" s="584"/>
    </row>
    <row r="553" spans="1:8" x14ac:dyDescent="0.2">
      <c r="A553" s="447">
        <v>692</v>
      </c>
      <c r="B553" s="454"/>
      <c r="C553" s="449">
        <f t="shared" si="26"/>
        <v>62.32</v>
      </c>
      <c r="D553" s="582"/>
      <c r="E553" s="472">
        <v>13439</v>
      </c>
      <c r="F553" s="456">
        <f t="shared" si="25"/>
        <v>3511</v>
      </c>
      <c r="G553" s="469">
        <f t="shared" si="24"/>
        <v>2588</v>
      </c>
      <c r="H553" s="584"/>
    </row>
    <row r="554" spans="1:8" x14ac:dyDescent="0.2">
      <c r="A554" s="447">
        <v>693</v>
      </c>
      <c r="B554" s="454"/>
      <c r="C554" s="449">
        <f t="shared" si="26"/>
        <v>62.34</v>
      </c>
      <c r="D554" s="582"/>
      <c r="E554" s="472">
        <v>13439</v>
      </c>
      <c r="F554" s="456">
        <f t="shared" si="25"/>
        <v>3509</v>
      </c>
      <c r="G554" s="469">
        <f t="shared" si="24"/>
        <v>2587</v>
      </c>
      <c r="H554" s="584"/>
    </row>
    <row r="555" spans="1:8" x14ac:dyDescent="0.2">
      <c r="A555" s="447">
        <v>694</v>
      </c>
      <c r="B555" s="454"/>
      <c r="C555" s="449">
        <f t="shared" si="26"/>
        <v>62.35</v>
      </c>
      <c r="D555" s="582"/>
      <c r="E555" s="472">
        <v>13439</v>
      </c>
      <c r="F555" s="456">
        <f t="shared" si="25"/>
        <v>3509</v>
      </c>
      <c r="G555" s="469">
        <f t="shared" si="24"/>
        <v>2586</v>
      </c>
      <c r="H555" s="584"/>
    </row>
    <row r="556" spans="1:8" x14ac:dyDescent="0.2">
      <c r="A556" s="447">
        <v>695</v>
      </c>
      <c r="B556" s="454"/>
      <c r="C556" s="449">
        <f t="shared" si="26"/>
        <v>62.36</v>
      </c>
      <c r="D556" s="582"/>
      <c r="E556" s="472">
        <v>13439</v>
      </c>
      <c r="F556" s="456">
        <f t="shared" si="25"/>
        <v>3508</v>
      </c>
      <c r="G556" s="469">
        <f t="shared" si="24"/>
        <v>2586</v>
      </c>
      <c r="H556" s="584"/>
    </row>
    <row r="557" spans="1:8" x14ac:dyDescent="0.2">
      <c r="A557" s="447">
        <v>696</v>
      </c>
      <c r="B557" s="454"/>
      <c r="C557" s="449">
        <f t="shared" si="26"/>
        <v>62.37</v>
      </c>
      <c r="D557" s="582"/>
      <c r="E557" s="472">
        <v>13439</v>
      </c>
      <c r="F557" s="456">
        <f t="shared" si="25"/>
        <v>3508</v>
      </c>
      <c r="G557" s="469">
        <f t="shared" si="24"/>
        <v>2586</v>
      </c>
      <c r="H557" s="584"/>
    </row>
    <row r="558" spans="1:8" x14ac:dyDescent="0.2">
      <c r="A558" s="447">
        <v>697</v>
      </c>
      <c r="B558" s="454"/>
      <c r="C558" s="449">
        <f t="shared" si="26"/>
        <v>62.39</v>
      </c>
      <c r="D558" s="582"/>
      <c r="E558" s="472">
        <v>13439</v>
      </c>
      <c r="F558" s="456">
        <f t="shared" si="25"/>
        <v>3507</v>
      </c>
      <c r="G558" s="469">
        <f t="shared" si="24"/>
        <v>2585</v>
      </c>
      <c r="H558" s="584"/>
    </row>
    <row r="559" spans="1:8" x14ac:dyDescent="0.2">
      <c r="A559" s="447">
        <v>698</v>
      </c>
      <c r="B559" s="454"/>
      <c r="C559" s="449">
        <f t="shared" si="26"/>
        <v>62.4</v>
      </c>
      <c r="D559" s="582"/>
      <c r="E559" s="472">
        <v>13439</v>
      </c>
      <c r="F559" s="456">
        <f t="shared" si="25"/>
        <v>3506</v>
      </c>
      <c r="G559" s="469">
        <f t="shared" si="24"/>
        <v>2584</v>
      </c>
      <c r="H559" s="584"/>
    </row>
    <row r="560" spans="1:8" x14ac:dyDescent="0.2">
      <c r="A560" s="447">
        <v>699</v>
      </c>
      <c r="B560" s="454"/>
      <c r="C560" s="449">
        <f t="shared" si="26"/>
        <v>62.41</v>
      </c>
      <c r="D560" s="582"/>
      <c r="E560" s="472">
        <v>13439</v>
      </c>
      <c r="F560" s="456">
        <f t="shared" si="25"/>
        <v>3505</v>
      </c>
      <c r="G560" s="469">
        <f t="shared" si="24"/>
        <v>2584</v>
      </c>
      <c r="H560" s="584"/>
    </row>
    <row r="561" spans="1:8" x14ac:dyDescent="0.2">
      <c r="A561" s="447">
        <v>700</v>
      </c>
      <c r="B561" s="454"/>
      <c r="C561" s="449">
        <f t="shared" si="26"/>
        <v>62.42</v>
      </c>
      <c r="D561" s="582"/>
      <c r="E561" s="472">
        <v>13439</v>
      </c>
      <c r="F561" s="456">
        <f t="shared" si="25"/>
        <v>3505</v>
      </c>
      <c r="G561" s="469">
        <f t="shared" si="24"/>
        <v>2584</v>
      </c>
      <c r="H561" s="584"/>
    </row>
    <row r="562" spans="1:8" x14ac:dyDescent="0.2">
      <c r="A562" s="447">
        <v>701</v>
      </c>
      <c r="B562" s="454"/>
      <c r="C562" s="449">
        <f t="shared" si="26"/>
        <v>62.44</v>
      </c>
      <c r="D562" s="582"/>
      <c r="E562" s="472">
        <v>13439</v>
      </c>
      <c r="F562" s="456">
        <f t="shared" si="25"/>
        <v>3504</v>
      </c>
      <c r="G562" s="469">
        <f t="shared" si="24"/>
        <v>2583</v>
      </c>
      <c r="H562" s="584"/>
    </row>
    <row r="563" spans="1:8" x14ac:dyDescent="0.2">
      <c r="A563" s="447">
        <v>702</v>
      </c>
      <c r="B563" s="454"/>
      <c r="C563" s="449">
        <f t="shared" si="26"/>
        <v>62.45</v>
      </c>
      <c r="D563" s="582"/>
      <c r="E563" s="472">
        <v>13439</v>
      </c>
      <c r="F563" s="456">
        <f t="shared" si="25"/>
        <v>3503</v>
      </c>
      <c r="G563" s="469">
        <f t="shared" si="24"/>
        <v>2582</v>
      </c>
      <c r="H563" s="584"/>
    </row>
    <row r="564" spans="1:8" x14ac:dyDescent="0.2">
      <c r="A564" s="447">
        <v>703</v>
      </c>
      <c r="B564" s="454"/>
      <c r="C564" s="449">
        <f t="shared" si="26"/>
        <v>62.46</v>
      </c>
      <c r="D564" s="582"/>
      <c r="E564" s="472">
        <v>13439</v>
      </c>
      <c r="F564" s="456">
        <f t="shared" si="25"/>
        <v>3503</v>
      </c>
      <c r="G564" s="469">
        <f t="shared" si="24"/>
        <v>2582</v>
      </c>
      <c r="H564" s="584"/>
    </row>
    <row r="565" spans="1:8" x14ac:dyDescent="0.2">
      <c r="A565" s="447">
        <v>704</v>
      </c>
      <c r="B565" s="454"/>
      <c r="C565" s="449">
        <f t="shared" si="26"/>
        <v>62.47</v>
      </c>
      <c r="D565" s="582"/>
      <c r="E565" s="472">
        <v>13439</v>
      </c>
      <c r="F565" s="456">
        <f t="shared" si="25"/>
        <v>3502</v>
      </c>
      <c r="G565" s="469">
        <f t="shared" si="24"/>
        <v>2582</v>
      </c>
      <c r="H565" s="584"/>
    </row>
    <row r="566" spans="1:8" x14ac:dyDescent="0.2">
      <c r="A566" s="447">
        <v>705</v>
      </c>
      <c r="B566" s="454"/>
      <c r="C566" s="449">
        <f t="shared" si="26"/>
        <v>62.48</v>
      </c>
      <c r="D566" s="582"/>
      <c r="E566" s="472">
        <v>13439</v>
      </c>
      <c r="F566" s="456">
        <f t="shared" si="25"/>
        <v>3502</v>
      </c>
      <c r="G566" s="469">
        <f t="shared" si="24"/>
        <v>2581</v>
      </c>
      <c r="H566" s="584"/>
    </row>
    <row r="567" spans="1:8" x14ac:dyDescent="0.2">
      <c r="A567" s="447">
        <v>706</v>
      </c>
      <c r="B567" s="454"/>
      <c r="C567" s="449">
        <f t="shared" si="26"/>
        <v>62.5</v>
      </c>
      <c r="D567" s="582"/>
      <c r="E567" s="472">
        <v>13439</v>
      </c>
      <c r="F567" s="456">
        <f t="shared" si="25"/>
        <v>3500</v>
      </c>
      <c r="G567" s="469">
        <f t="shared" si="24"/>
        <v>2580</v>
      </c>
      <c r="H567" s="584"/>
    </row>
    <row r="568" spans="1:8" x14ac:dyDescent="0.2">
      <c r="A568" s="447">
        <v>707</v>
      </c>
      <c r="B568" s="454"/>
      <c r="C568" s="449">
        <f t="shared" si="26"/>
        <v>62.51</v>
      </c>
      <c r="D568" s="582"/>
      <c r="E568" s="472">
        <v>13439</v>
      </c>
      <c r="F568" s="456">
        <f t="shared" si="25"/>
        <v>3500</v>
      </c>
      <c r="G568" s="469">
        <f t="shared" si="24"/>
        <v>2580</v>
      </c>
      <c r="H568" s="584"/>
    </row>
    <row r="569" spans="1:8" x14ac:dyDescent="0.2">
      <c r="A569" s="447">
        <v>708</v>
      </c>
      <c r="B569" s="454"/>
      <c r="C569" s="449">
        <f t="shared" si="26"/>
        <v>62.52</v>
      </c>
      <c r="D569" s="582"/>
      <c r="E569" s="472">
        <v>13439</v>
      </c>
      <c r="F569" s="456">
        <f t="shared" si="25"/>
        <v>3499</v>
      </c>
      <c r="G569" s="469">
        <f t="shared" si="24"/>
        <v>2579</v>
      </c>
      <c r="H569" s="584"/>
    </row>
    <row r="570" spans="1:8" x14ac:dyDescent="0.2">
      <c r="A570" s="447">
        <v>709</v>
      </c>
      <c r="B570" s="454"/>
      <c r="C570" s="449">
        <f t="shared" si="26"/>
        <v>62.53</v>
      </c>
      <c r="D570" s="582"/>
      <c r="E570" s="472">
        <v>13439</v>
      </c>
      <c r="F570" s="456">
        <f t="shared" si="25"/>
        <v>3499</v>
      </c>
      <c r="G570" s="469">
        <f t="shared" si="24"/>
        <v>2579</v>
      </c>
      <c r="H570" s="584"/>
    </row>
    <row r="571" spans="1:8" x14ac:dyDescent="0.2">
      <c r="A571" s="447">
        <v>710</v>
      </c>
      <c r="B571" s="454"/>
      <c r="C571" s="449">
        <f t="shared" si="26"/>
        <v>62.54</v>
      </c>
      <c r="D571" s="582"/>
      <c r="E571" s="472">
        <v>13439</v>
      </c>
      <c r="F571" s="456">
        <f t="shared" si="25"/>
        <v>3498</v>
      </c>
      <c r="G571" s="469">
        <f t="shared" si="24"/>
        <v>2579</v>
      </c>
      <c r="H571" s="584"/>
    </row>
    <row r="572" spans="1:8" x14ac:dyDescent="0.2">
      <c r="A572" s="447">
        <v>711</v>
      </c>
      <c r="B572" s="454"/>
      <c r="C572" s="449">
        <f t="shared" si="26"/>
        <v>62.55</v>
      </c>
      <c r="D572" s="582"/>
      <c r="E572" s="472">
        <v>13439</v>
      </c>
      <c r="F572" s="456">
        <f t="shared" si="25"/>
        <v>3498</v>
      </c>
      <c r="G572" s="469">
        <f t="shared" si="24"/>
        <v>2578</v>
      </c>
      <c r="H572" s="584"/>
    </row>
    <row r="573" spans="1:8" x14ac:dyDescent="0.2">
      <c r="A573" s="447">
        <v>712</v>
      </c>
      <c r="B573" s="454"/>
      <c r="C573" s="449">
        <f t="shared" si="26"/>
        <v>62.56</v>
      </c>
      <c r="D573" s="582"/>
      <c r="E573" s="472">
        <v>13439</v>
      </c>
      <c r="F573" s="456">
        <f t="shared" si="25"/>
        <v>3497</v>
      </c>
      <c r="G573" s="469">
        <f t="shared" si="24"/>
        <v>2578</v>
      </c>
      <c r="H573" s="584"/>
    </row>
    <row r="574" spans="1:8" x14ac:dyDescent="0.2">
      <c r="A574" s="447">
        <v>713</v>
      </c>
      <c r="B574" s="454"/>
      <c r="C574" s="449">
        <f t="shared" si="26"/>
        <v>62.57</v>
      </c>
      <c r="D574" s="582"/>
      <c r="E574" s="472">
        <v>13439</v>
      </c>
      <c r="F574" s="456">
        <f t="shared" si="25"/>
        <v>3497</v>
      </c>
      <c r="G574" s="469">
        <f t="shared" si="24"/>
        <v>2577</v>
      </c>
      <c r="H574" s="584"/>
    </row>
    <row r="575" spans="1:8" x14ac:dyDescent="0.2">
      <c r="A575" s="447">
        <v>714</v>
      </c>
      <c r="B575" s="454"/>
      <c r="C575" s="449">
        <f t="shared" si="26"/>
        <v>62.59</v>
      </c>
      <c r="D575" s="582"/>
      <c r="E575" s="472">
        <v>13439</v>
      </c>
      <c r="F575" s="456">
        <f t="shared" si="25"/>
        <v>3495</v>
      </c>
      <c r="G575" s="469">
        <f t="shared" si="24"/>
        <v>2577</v>
      </c>
      <c r="H575" s="584"/>
    </row>
    <row r="576" spans="1:8" x14ac:dyDescent="0.2">
      <c r="A576" s="447">
        <v>715</v>
      </c>
      <c r="B576" s="454"/>
      <c r="C576" s="449">
        <f t="shared" si="26"/>
        <v>62.6</v>
      </c>
      <c r="D576" s="582"/>
      <c r="E576" s="472">
        <v>13439</v>
      </c>
      <c r="F576" s="456">
        <f t="shared" si="25"/>
        <v>3495</v>
      </c>
      <c r="G576" s="469">
        <f t="shared" si="24"/>
        <v>2576</v>
      </c>
      <c r="H576" s="584"/>
    </row>
    <row r="577" spans="1:8" x14ac:dyDescent="0.2">
      <c r="A577" s="447">
        <v>716</v>
      </c>
      <c r="B577" s="454"/>
      <c r="C577" s="449">
        <f t="shared" si="26"/>
        <v>62.61</v>
      </c>
      <c r="D577" s="582"/>
      <c r="E577" s="472">
        <v>13439</v>
      </c>
      <c r="F577" s="456">
        <f t="shared" si="25"/>
        <v>3494</v>
      </c>
      <c r="G577" s="469">
        <f t="shared" si="24"/>
        <v>2576</v>
      </c>
      <c r="H577" s="584"/>
    </row>
    <row r="578" spans="1:8" x14ac:dyDescent="0.2">
      <c r="A578" s="447">
        <v>717</v>
      </c>
      <c r="B578" s="454"/>
      <c r="C578" s="449">
        <f t="shared" si="26"/>
        <v>62.62</v>
      </c>
      <c r="D578" s="582"/>
      <c r="E578" s="472">
        <v>13439</v>
      </c>
      <c r="F578" s="456">
        <f t="shared" si="25"/>
        <v>3494</v>
      </c>
      <c r="G578" s="469">
        <f t="shared" si="24"/>
        <v>2575</v>
      </c>
      <c r="H578" s="584"/>
    </row>
    <row r="579" spans="1:8" x14ac:dyDescent="0.2">
      <c r="A579" s="447">
        <v>718</v>
      </c>
      <c r="B579" s="454"/>
      <c r="C579" s="449">
        <f t="shared" si="26"/>
        <v>62.63</v>
      </c>
      <c r="D579" s="582"/>
      <c r="E579" s="472">
        <v>13439</v>
      </c>
      <c r="F579" s="456">
        <f t="shared" si="25"/>
        <v>3493</v>
      </c>
      <c r="G579" s="469">
        <f t="shared" si="24"/>
        <v>2575</v>
      </c>
      <c r="H579" s="584"/>
    </row>
    <row r="580" spans="1:8" x14ac:dyDescent="0.2">
      <c r="A580" s="447">
        <v>719</v>
      </c>
      <c r="B580" s="454"/>
      <c r="C580" s="449">
        <f t="shared" si="26"/>
        <v>62.64</v>
      </c>
      <c r="D580" s="582"/>
      <c r="E580" s="472">
        <v>13439</v>
      </c>
      <c r="F580" s="456">
        <f t="shared" si="25"/>
        <v>3493</v>
      </c>
      <c r="G580" s="469">
        <f t="shared" si="24"/>
        <v>2575</v>
      </c>
      <c r="H580" s="584"/>
    </row>
    <row r="581" spans="1:8" x14ac:dyDescent="0.2">
      <c r="A581" s="447">
        <v>720</v>
      </c>
      <c r="B581" s="454"/>
      <c r="C581" s="449">
        <f t="shared" si="26"/>
        <v>62.65</v>
      </c>
      <c r="D581" s="582"/>
      <c r="E581" s="472">
        <v>13439</v>
      </c>
      <c r="F581" s="456">
        <f t="shared" si="25"/>
        <v>3492</v>
      </c>
      <c r="G581" s="469">
        <f t="shared" si="24"/>
        <v>2574</v>
      </c>
      <c r="H581" s="584"/>
    </row>
    <row r="582" spans="1:8" x14ac:dyDescent="0.2">
      <c r="A582" s="447">
        <v>721</v>
      </c>
      <c r="B582" s="454"/>
      <c r="C582" s="449">
        <f t="shared" si="26"/>
        <v>62.66</v>
      </c>
      <c r="D582" s="582"/>
      <c r="E582" s="472">
        <v>13439</v>
      </c>
      <c r="F582" s="456">
        <f t="shared" si="25"/>
        <v>3491</v>
      </c>
      <c r="G582" s="469">
        <f t="shared" si="24"/>
        <v>2574</v>
      </c>
      <c r="H582" s="584"/>
    </row>
    <row r="583" spans="1:8" x14ac:dyDescent="0.2">
      <c r="A583" s="447">
        <v>722</v>
      </c>
      <c r="B583" s="454"/>
      <c r="C583" s="449">
        <f t="shared" si="26"/>
        <v>62.67</v>
      </c>
      <c r="D583" s="582"/>
      <c r="E583" s="472">
        <v>13439</v>
      </c>
      <c r="F583" s="456">
        <f t="shared" si="25"/>
        <v>3491</v>
      </c>
      <c r="G583" s="469">
        <f t="shared" si="24"/>
        <v>2573</v>
      </c>
      <c r="H583" s="584"/>
    </row>
    <row r="584" spans="1:8" x14ac:dyDescent="0.2">
      <c r="A584" s="447">
        <v>723</v>
      </c>
      <c r="B584" s="454"/>
      <c r="C584" s="449">
        <f t="shared" si="26"/>
        <v>62.68</v>
      </c>
      <c r="D584" s="582"/>
      <c r="E584" s="472">
        <v>13439</v>
      </c>
      <c r="F584" s="456">
        <f t="shared" si="25"/>
        <v>3490</v>
      </c>
      <c r="G584" s="469">
        <f t="shared" si="24"/>
        <v>2573</v>
      </c>
      <c r="H584" s="584"/>
    </row>
    <row r="585" spans="1:8" x14ac:dyDescent="0.2">
      <c r="A585" s="447">
        <v>724</v>
      </c>
      <c r="B585" s="454"/>
      <c r="C585" s="449">
        <f t="shared" si="26"/>
        <v>62.69</v>
      </c>
      <c r="D585" s="582"/>
      <c r="E585" s="472">
        <v>13439</v>
      </c>
      <c r="F585" s="456">
        <f t="shared" si="25"/>
        <v>3490</v>
      </c>
      <c r="G585" s="469">
        <f t="shared" si="24"/>
        <v>2572</v>
      </c>
      <c r="H585" s="584"/>
    </row>
    <row r="586" spans="1:8" x14ac:dyDescent="0.2">
      <c r="A586" s="447">
        <v>725</v>
      </c>
      <c r="B586" s="454"/>
      <c r="C586" s="449">
        <f t="shared" si="26"/>
        <v>62.7</v>
      </c>
      <c r="D586" s="582"/>
      <c r="E586" s="472">
        <v>13439</v>
      </c>
      <c r="F586" s="456">
        <f t="shared" si="25"/>
        <v>3489</v>
      </c>
      <c r="G586" s="469">
        <f t="shared" si="24"/>
        <v>2572</v>
      </c>
      <c r="H586" s="584"/>
    </row>
    <row r="587" spans="1:8" x14ac:dyDescent="0.2">
      <c r="A587" s="447">
        <v>726</v>
      </c>
      <c r="B587" s="454"/>
      <c r="C587" s="449">
        <f t="shared" si="26"/>
        <v>62.71</v>
      </c>
      <c r="D587" s="582"/>
      <c r="E587" s="472">
        <v>13439</v>
      </c>
      <c r="F587" s="456">
        <f t="shared" si="25"/>
        <v>3489</v>
      </c>
      <c r="G587" s="469">
        <f t="shared" si="24"/>
        <v>2572</v>
      </c>
      <c r="H587" s="584"/>
    </row>
    <row r="588" spans="1:8" x14ac:dyDescent="0.2">
      <c r="A588" s="447">
        <v>727</v>
      </c>
      <c r="B588" s="454"/>
      <c r="C588" s="449">
        <f t="shared" si="26"/>
        <v>62.72</v>
      </c>
      <c r="D588" s="582"/>
      <c r="E588" s="472">
        <v>13439</v>
      </c>
      <c r="F588" s="456">
        <f t="shared" si="25"/>
        <v>3488</v>
      </c>
      <c r="G588" s="469">
        <f t="shared" si="24"/>
        <v>2571</v>
      </c>
      <c r="H588" s="584"/>
    </row>
    <row r="589" spans="1:8" x14ac:dyDescent="0.2">
      <c r="A589" s="447">
        <v>728</v>
      </c>
      <c r="B589" s="454"/>
      <c r="C589" s="449">
        <f t="shared" si="26"/>
        <v>62.73</v>
      </c>
      <c r="D589" s="582"/>
      <c r="E589" s="472">
        <v>13439</v>
      </c>
      <c r="F589" s="456">
        <f t="shared" si="25"/>
        <v>3488</v>
      </c>
      <c r="G589" s="469">
        <f t="shared" ref="G589:G652" si="27">ROUND(12*(1/C589*E589),0)</f>
        <v>2571</v>
      </c>
      <c r="H589" s="584"/>
    </row>
    <row r="590" spans="1:8" x14ac:dyDescent="0.2">
      <c r="A590" s="447">
        <v>729</v>
      </c>
      <c r="B590" s="454"/>
      <c r="C590" s="449">
        <f t="shared" si="26"/>
        <v>62.74</v>
      </c>
      <c r="D590" s="582"/>
      <c r="E590" s="472">
        <v>13439</v>
      </c>
      <c r="F590" s="456">
        <f t="shared" ref="F590:F653" si="28">ROUND(12*1.3566*(1/C590*E590)+H590,0)</f>
        <v>3487</v>
      </c>
      <c r="G590" s="469">
        <f t="shared" si="27"/>
        <v>2570</v>
      </c>
      <c r="H590" s="584"/>
    </row>
    <row r="591" spans="1:8" x14ac:dyDescent="0.2">
      <c r="A591" s="447">
        <v>730</v>
      </c>
      <c r="B591" s="454"/>
      <c r="C591" s="449">
        <f t="shared" ref="C591:C614" si="29">ROUND((-0.0000491*POWER(A591,2)+0.0818939*A591+34)*0.928,2)</f>
        <v>62.75</v>
      </c>
      <c r="D591" s="582"/>
      <c r="E591" s="472">
        <v>13439</v>
      </c>
      <c r="F591" s="456">
        <f t="shared" si="28"/>
        <v>3486</v>
      </c>
      <c r="G591" s="469">
        <f t="shared" si="27"/>
        <v>2570</v>
      </c>
      <c r="H591" s="584"/>
    </row>
    <row r="592" spans="1:8" x14ac:dyDescent="0.2">
      <c r="A592" s="447">
        <v>731</v>
      </c>
      <c r="B592" s="454"/>
      <c r="C592" s="449">
        <f t="shared" si="29"/>
        <v>62.76</v>
      </c>
      <c r="D592" s="582"/>
      <c r="E592" s="472">
        <v>13439</v>
      </c>
      <c r="F592" s="456">
        <f t="shared" si="28"/>
        <v>3486</v>
      </c>
      <c r="G592" s="469">
        <f t="shared" si="27"/>
        <v>2570</v>
      </c>
      <c r="H592" s="584"/>
    </row>
    <row r="593" spans="1:8" x14ac:dyDescent="0.2">
      <c r="A593" s="447">
        <v>732</v>
      </c>
      <c r="B593" s="454"/>
      <c r="C593" s="449">
        <f t="shared" si="29"/>
        <v>62.77</v>
      </c>
      <c r="D593" s="582"/>
      <c r="E593" s="472">
        <v>13439</v>
      </c>
      <c r="F593" s="456">
        <f t="shared" si="28"/>
        <v>3485</v>
      </c>
      <c r="G593" s="469">
        <f t="shared" si="27"/>
        <v>2569</v>
      </c>
      <c r="H593" s="584"/>
    </row>
    <row r="594" spans="1:8" x14ac:dyDescent="0.2">
      <c r="A594" s="447">
        <v>733</v>
      </c>
      <c r="B594" s="454"/>
      <c r="C594" s="449">
        <f t="shared" si="29"/>
        <v>62.78</v>
      </c>
      <c r="D594" s="582"/>
      <c r="E594" s="472">
        <v>13439</v>
      </c>
      <c r="F594" s="456">
        <f t="shared" si="28"/>
        <v>3485</v>
      </c>
      <c r="G594" s="469">
        <f t="shared" si="27"/>
        <v>2569</v>
      </c>
      <c r="H594" s="584"/>
    </row>
    <row r="595" spans="1:8" x14ac:dyDescent="0.2">
      <c r="A595" s="447">
        <v>734</v>
      </c>
      <c r="B595" s="454"/>
      <c r="C595" s="449">
        <f t="shared" si="29"/>
        <v>62.79</v>
      </c>
      <c r="D595" s="582"/>
      <c r="E595" s="472">
        <v>13439</v>
      </c>
      <c r="F595" s="456">
        <f t="shared" si="28"/>
        <v>3484</v>
      </c>
      <c r="G595" s="469">
        <f t="shared" si="27"/>
        <v>2568</v>
      </c>
      <c r="H595" s="584"/>
    </row>
    <row r="596" spans="1:8" x14ac:dyDescent="0.2">
      <c r="A596" s="447">
        <v>735</v>
      </c>
      <c r="B596" s="454"/>
      <c r="C596" s="449">
        <f t="shared" si="29"/>
        <v>62.79</v>
      </c>
      <c r="D596" s="582"/>
      <c r="E596" s="472">
        <v>13439</v>
      </c>
      <c r="F596" s="456">
        <f t="shared" si="28"/>
        <v>3484</v>
      </c>
      <c r="G596" s="469">
        <f t="shared" si="27"/>
        <v>2568</v>
      </c>
      <c r="H596" s="584"/>
    </row>
    <row r="597" spans="1:8" x14ac:dyDescent="0.2">
      <c r="A597" s="447">
        <v>736</v>
      </c>
      <c r="B597" s="454"/>
      <c r="C597" s="449">
        <f t="shared" si="29"/>
        <v>62.8</v>
      </c>
      <c r="D597" s="582"/>
      <c r="E597" s="472">
        <v>13439</v>
      </c>
      <c r="F597" s="456">
        <f t="shared" si="28"/>
        <v>3484</v>
      </c>
      <c r="G597" s="469">
        <f t="shared" si="27"/>
        <v>2568</v>
      </c>
      <c r="H597" s="584"/>
    </row>
    <row r="598" spans="1:8" x14ac:dyDescent="0.2">
      <c r="A598" s="447">
        <v>737</v>
      </c>
      <c r="B598" s="454"/>
      <c r="C598" s="449">
        <f t="shared" si="29"/>
        <v>62.81</v>
      </c>
      <c r="D598" s="582"/>
      <c r="E598" s="472">
        <v>13439</v>
      </c>
      <c r="F598" s="456">
        <f t="shared" si="28"/>
        <v>3483</v>
      </c>
      <c r="G598" s="469">
        <f t="shared" si="27"/>
        <v>2568</v>
      </c>
      <c r="H598" s="584"/>
    </row>
    <row r="599" spans="1:8" x14ac:dyDescent="0.2">
      <c r="A599" s="447">
        <v>738</v>
      </c>
      <c r="B599" s="454"/>
      <c r="C599" s="449">
        <f t="shared" si="29"/>
        <v>62.82</v>
      </c>
      <c r="D599" s="582"/>
      <c r="E599" s="472">
        <v>13439</v>
      </c>
      <c r="F599" s="456">
        <f t="shared" si="28"/>
        <v>3483</v>
      </c>
      <c r="G599" s="469">
        <f t="shared" si="27"/>
        <v>2567</v>
      </c>
      <c r="H599" s="584"/>
    </row>
    <row r="600" spans="1:8" x14ac:dyDescent="0.2">
      <c r="A600" s="447">
        <v>739</v>
      </c>
      <c r="B600" s="454"/>
      <c r="C600" s="449">
        <f t="shared" si="29"/>
        <v>62.83</v>
      </c>
      <c r="D600" s="582"/>
      <c r="E600" s="472">
        <v>13439</v>
      </c>
      <c r="F600" s="456">
        <f t="shared" si="28"/>
        <v>3482</v>
      </c>
      <c r="G600" s="469">
        <f t="shared" si="27"/>
        <v>2567</v>
      </c>
      <c r="H600" s="584"/>
    </row>
    <row r="601" spans="1:8" x14ac:dyDescent="0.2">
      <c r="A601" s="447">
        <v>740</v>
      </c>
      <c r="B601" s="454"/>
      <c r="C601" s="449">
        <f t="shared" si="29"/>
        <v>62.84</v>
      </c>
      <c r="D601" s="582"/>
      <c r="E601" s="472">
        <v>13439</v>
      </c>
      <c r="F601" s="456">
        <f t="shared" si="28"/>
        <v>3481</v>
      </c>
      <c r="G601" s="469">
        <f t="shared" si="27"/>
        <v>2566</v>
      </c>
      <c r="H601" s="584"/>
    </row>
    <row r="602" spans="1:8" x14ac:dyDescent="0.2">
      <c r="A602" s="447">
        <v>741</v>
      </c>
      <c r="B602" s="454"/>
      <c r="C602" s="449">
        <f t="shared" si="29"/>
        <v>62.85</v>
      </c>
      <c r="D602" s="582"/>
      <c r="E602" s="472">
        <v>13439</v>
      </c>
      <c r="F602" s="456">
        <f t="shared" si="28"/>
        <v>3481</v>
      </c>
      <c r="G602" s="469">
        <f t="shared" si="27"/>
        <v>2566</v>
      </c>
      <c r="H602" s="584"/>
    </row>
    <row r="603" spans="1:8" x14ac:dyDescent="0.2">
      <c r="A603" s="447">
        <v>742</v>
      </c>
      <c r="B603" s="454"/>
      <c r="C603" s="449">
        <f t="shared" si="29"/>
        <v>62.86</v>
      </c>
      <c r="D603" s="582"/>
      <c r="E603" s="472">
        <v>13439</v>
      </c>
      <c r="F603" s="456">
        <f t="shared" si="28"/>
        <v>3480</v>
      </c>
      <c r="G603" s="469">
        <f t="shared" si="27"/>
        <v>2566</v>
      </c>
      <c r="H603" s="584"/>
    </row>
    <row r="604" spans="1:8" x14ac:dyDescent="0.2">
      <c r="A604" s="447">
        <v>743</v>
      </c>
      <c r="B604" s="454"/>
      <c r="C604" s="449">
        <f t="shared" si="29"/>
        <v>62.86</v>
      </c>
      <c r="D604" s="582"/>
      <c r="E604" s="472">
        <v>13439</v>
      </c>
      <c r="F604" s="456">
        <f t="shared" si="28"/>
        <v>3480</v>
      </c>
      <c r="G604" s="469">
        <f t="shared" si="27"/>
        <v>2566</v>
      </c>
      <c r="H604" s="584"/>
    </row>
    <row r="605" spans="1:8" x14ac:dyDescent="0.2">
      <c r="A605" s="447">
        <v>744</v>
      </c>
      <c r="B605" s="454"/>
      <c r="C605" s="449">
        <f t="shared" si="29"/>
        <v>62.87</v>
      </c>
      <c r="D605" s="582"/>
      <c r="E605" s="472">
        <v>13439</v>
      </c>
      <c r="F605" s="456">
        <f t="shared" si="28"/>
        <v>3480</v>
      </c>
      <c r="G605" s="469">
        <f t="shared" si="27"/>
        <v>2565</v>
      </c>
      <c r="H605" s="584"/>
    </row>
    <row r="606" spans="1:8" x14ac:dyDescent="0.2">
      <c r="A606" s="447">
        <v>745</v>
      </c>
      <c r="B606" s="454"/>
      <c r="C606" s="449">
        <f t="shared" si="29"/>
        <v>62.88</v>
      </c>
      <c r="D606" s="582"/>
      <c r="E606" s="472">
        <v>13439</v>
      </c>
      <c r="F606" s="456">
        <f t="shared" si="28"/>
        <v>3479</v>
      </c>
      <c r="G606" s="469">
        <f t="shared" si="27"/>
        <v>2565</v>
      </c>
      <c r="H606" s="584"/>
    </row>
    <row r="607" spans="1:8" x14ac:dyDescent="0.2">
      <c r="A607" s="447">
        <v>746</v>
      </c>
      <c r="B607" s="454"/>
      <c r="C607" s="449">
        <f t="shared" si="29"/>
        <v>62.89</v>
      </c>
      <c r="D607" s="582"/>
      <c r="E607" s="472">
        <v>13439</v>
      </c>
      <c r="F607" s="456">
        <f t="shared" si="28"/>
        <v>3479</v>
      </c>
      <c r="G607" s="469">
        <f t="shared" si="27"/>
        <v>2564</v>
      </c>
      <c r="H607" s="584"/>
    </row>
    <row r="608" spans="1:8" x14ac:dyDescent="0.2">
      <c r="A608" s="447">
        <v>747</v>
      </c>
      <c r="B608" s="454"/>
      <c r="C608" s="449">
        <f t="shared" si="29"/>
        <v>62.9</v>
      </c>
      <c r="D608" s="582"/>
      <c r="E608" s="472">
        <v>13439</v>
      </c>
      <c r="F608" s="456">
        <f t="shared" si="28"/>
        <v>3478</v>
      </c>
      <c r="G608" s="469">
        <f t="shared" si="27"/>
        <v>2564</v>
      </c>
      <c r="H608" s="584"/>
    </row>
    <row r="609" spans="1:8" x14ac:dyDescent="0.2">
      <c r="A609" s="447">
        <v>748</v>
      </c>
      <c r="B609" s="454"/>
      <c r="C609" s="449">
        <f t="shared" si="29"/>
        <v>62.9</v>
      </c>
      <c r="D609" s="582"/>
      <c r="E609" s="472">
        <v>13439</v>
      </c>
      <c r="F609" s="456">
        <f t="shared" si="28"/>
        <v>3478</v>
      </c>
      <c r="G609" s="469">
        <f t="shared" si="27"/>
        <v>2564</v>
      </c>
      <c r="H609" s="584"/>
    </row>
    <row r="610" spans="1:8" x14ac:dyDescent="0.2">
      <c r="A610" s="447">
        <v>749</v>
      </c>
      <c r="B610" s="454"/>
      <c r="C610" s="449">
        <f t="shared" si="29"/>
        <v>62.91</v>
      </c>
      <c r="D610" s="582"/>
      <c r="E610" s="472">
        <v>13439</v>
      </c>
      <c r="F610" s="456">
        <f t="shared" si="28"/>
        <v>3478</v>
      </c>
      <c r="G610" s="469">
        <f t="shared" si="27"/>
        <v>2563</v>
      </c>
      <c r="H610" s="584"/>
    </row>
    <row r="611" spans="1:8" x14ac:dyDescent="0.2">
      <c r="A611" s="447">
        <v>750</v>
      </c>
      <c r="B611" s="454"/>
      <c r="C611" s="449">
        <f t="shared" si="29"/>
        <v>62.92</v>
      </c>
      <c r="D611" s="582"/>
      <c r="E611" s="472">
        <v>13439</v>
      </c>
      <c r="F611" s="456">
        <f t="shared" si="28"/>
        <v>3477</v>
      </c>
      <c r="G611" s="469">
        <f t="shared" si="27"/>
        <v>2563</v>
      </c>
      <c r="H611" s="584"/>
    </row>
    <row r="612" spans="1:8" x14ac:dyDescent="0.2">
      <c r="A612" s="447">
        <v>751</v>
      </c>
      <c r="B612" s="454"/>
      <c r="C612" s="449">
        <f t="shared" si="29"/>
        <v>62.93</v>
      </c>
      <c r="D612" s="582"/>
      <c r="E612" s="472">
        <v>13439</v>
      </c>
      <c r="F612" s="456">
        <f t="shared" si="28"/>
        <v>3477</v>
      </c>
      <c r="G612" s="469">
        <f t="shared" si="27"/>
        <v>2563</v>
      </c>
      <c r="H612" s="584"/>
    </row>
    <row r="613" spans="1:8" x14ac:dyDescent="0.2">
      <c r="A613" s="447">
        <v>752</v>
      </c>
      <c r="B613" s="454"/>
      <c r="C613" s="449">
        <f t="shared" si="29"/>
        <v>62.94</v>
      </c>
      <c r="D613" s="582"/>
      <c r="E613" s="472">
        <v>13439</v>
      </c>
      <c r="F613" s="456">
        <f t="shared" si="28"/>
        <v>3476</v>
      </c>
      <c r="G613" s="469">
        <f t="shared" si="27"/>
        <v>2562</v>
      </c>
      <c r="H613" s="584"/>
    </row>
    <row r="614" spans="1:8" x14ac:dyDescent="0.2">
      <c r="A614" s="447">
        <v>753</v>
      </c>
      <c r="B614" s="454"/>
      <c r="C614" s="449">
        <f t="shared" si="29"/>
        <v>62.94</v>
      </c>
      <c r="D614" s="582"/>
      <c r="E614" s="472">
        <v>13439</v>
      </c>
      <c r="F614" s="456">
        <f t="shared" si="28"/>
        <v>3476</v>
      </c>
      <c r="G614" s="469">
        <f t="shared" si="27"/>
        <v>2562</v>
      </c>
      <c r="H614" s="584"/>
    </row>
    <row r="615" spans="1:8" x14ac:dyDescent="0.2">
      <c r="A615" s="447">
        <v>754</v>
      </c>
      <c r="B615" s="454"/>
      <c r="C615" s="449">
        <v>72</v>
      </c>
      <c r="D615" s="582"/>
      <c r="E615" s="472">
        <v>13439</v>
      </c>
      <c r="F615" s="456">
        <f t="shared" si="28"/>
        <v>3039</v>
      </c>
      <c r="G615" s="469">
        <f t="shared" si="27"/>
        <v>2240</v>
      </c>
      <c r="H615" s="584"/>
    </row>
    <row r="616" spans="1:8" x14ac:dyDescent="0.2">
      <c r="A616" s="447">
        <v>755</v>
      </c>
      <c r="B616" s="454"/>
      <c r="C616" s="449">
        <v>72</v>
      </c>
      <c r="D616" s="582"/>
      <c r="E616" s="472">
        <v>13439</v>
      </c>
      <c r="F616" s="456">
        <f t="shared" si="28"/>
        <v>3039</v>
      </c>
      <c r="G616" s="469">
        <f t="shared" si="27"/>
        <v>2240</v>
      </c>
      <c r="H616" s="584"/>
    </row>
    <row r="617" spans="1:8" x14ac:dyDescent="0.2">
      <c r="A617" s="447">
        <v>756</v>
      </c>
      <c r="B617" s="454"/>
      <c r="C617" s="449">
        <v>72</v>
      </c>
      <c r="D617" s="582"/>
      <c r="E617" s="472">
        <v>13439</v>
      </c>
      <c r="F617" s="456">
        <f t="shared" si="28"/>
        <v>3039</v>
      </c>
      <c r="G617" s="469">
        <f t="shared" si="27"/>
        <v>2240</v>
      </c>
      <c r="H617" s="584"/>
    </row>
    <row r="618" spans="1:8" x14ac:dyDescent="0.2">
      <c r="A618" s="447">
        <v>757</v>
      </c>
      <c r="B618" s="454"/>
      <c r="C618" s="449">
        <v>72</v>
      </c>
      <c r="D618" s="582"/>
      <c r="E618" s="472">
        <v>13439</v>
      </c>
      <c r="F618" s="456">
        <f t="shared" si="28"/>
        <v>3039</v>
      </c>
      <c r="G618" s="469">
        <f t="shared" si="27"/>
        <v>2240</v>
      </c>
      <c r="H618" s="584"/>
    </row>
    <row r="619" spans="1:8" x14ac:dyDescent="0.2">
      <c r="A619" s="447">
        <v>758</v>
      </c>
      <c r="B619" s="454"/>
      <c r="C619" s="449">
        <v>72</v>
      </c>
      <c r="D619" s="582"/>
      <c r="E619" s="472">
        <v>13439</v>
      </c>
      <c r="F619" s="456">
        <f t="shared" si="28"/>
        <v>3039</v>
      </c>
      <c r="G619" s="469">
        <f t="shared" si="27"/>
        <v>2240</v>
      </c>
      <c r="H619" s="584"/>
    </row>
    <row r="620" spans="1:8" x14ac:dyDescent="0.2">
      <c r="A620" s="447">
        <v>759</v>
      </c>
      <c r="B620" s="454"/>
      <c r="C620" s="449">
        <v>72</v>
      </c>
      <c r="D620" s="582"/>
      <c r="E620" s="472">
        <v>13439</v>
      </c>
      <c r="F620" s="456">
        <f t="shared" si="28"/>
        <v>3039</v>
      </c>
      <c r="G620" s="469">
        <f t="shared" si="27"/>
        <v>2240</v>
      </c>
      <c r="H620" s="584"/>
    </row>
    <row r="621" spans="1:8" x14ac:dyDescent="0.2">
      <c r="A621" s="447">
        <v>760</v>
      </c>
      <c r="B621" s="454"/>
      <c r="C621" s="449">
        <v>72</v>
      </c>
      <c r="D621" s="582"/>
      <c r="E621" s="472">
        <v>13439</v>
      </c>
      <c r="F621" s="456">
        <f t="shared" si="28"/>
        <v>3039</v>
      </c>
      <c r="G621" s="469">
        <f t="shared" si="27"/>
        <v>2240</v>
      </c>
      <c r="H621" s="584"/>
    </row>
    <row r="622" spans="1:8" x14ac:dyDescent="0.2">
      <c r="A622" s="447">
        <v>761</v>
      </c>
      <c r="B622" s="454"/>
      <c r="C622" s="449">
        <v>72</v>
      </c>
      <c r="D622" s="582"/>
      <c r="E622" s="472">
        <v>13439</v>
      </c>
      <c r="F622" s="456">
        <f t="shared" si="28"/>
        <v>3039</v>
      </c>
      <c r="G622" s="469">
        <f t="shared" si="27"/>
        <v>2240</v>
      </c>
      <c r="H622" s="584"/>
    </row>
    <row r="623" spans="1:8" x14ac:dyDescent="0.2">
      <c r="A623" s="447">
        <v>762</v>
      </c>
      <c r="B623" s="454"/>
      <c r="C623" s="449">
        <v>72</v>
      </c>
      <c r="D623" s="582"/>
      <c r="E623" s="472">
        <v>13439</v>
      </c>
      <c r="F623" s="456">
        <f t="shared" si="28"/>
        <v>3039</v>
      </c>
      <c r="G623" s="469">
        <f t="shared" si="27"/>
        <v>2240</v>
      </c>
      <c r="H623" s="584"/>
    </row>
    <row r="624" spans="1:8" x14ac:dyDescent="0.2">
      <c r="A624" s="447">
        <v>763</v>
      </c>
      <c r="B624" s="454"/>
      <c r="C624" s="449">
        <v>72</v>
      </c>
      <c r="D624" s="582"/>
      <c r="E624" s="472">
        <v>13439</v>
      </c>
      <c r="F624" s="456">
        <f t="shared" si="28"/>
        <v>3039</v>
      </c>
      <c r="G624" s="469">
        <f t="shared" si="27"/>
        <v>2240</v>
      </c>
      <c r="H624" s="584"/>
    </row>
    <row r="625" spans="1:8" x14ac:dyDescent="0.2">
      <c r="A625" s="447">
        <v>764</v>
      </c>
      <c r="B625" s="454"/>
      <c r="C625" s="449">
        <v>72</v>
      </c>
      <c r="D625" s="582"/>
      <c r="E625" s="472">
        <v>13439</v>
      </c>
      <c r="F625" s="456">
        <f t="shared" si="28"/>
        <v>3039</v>
      </c>
      <c r="G625" s="469">
        <f t="shared" si="27"/>
        <v>2240</v>
      </c>
      <c r="H625" s="584"/>
    </row>
    <row r="626" spans="1:8" x14ac:dyDescent="0.2">
      <c r="A626" s="447">
        <v>765</v>
      </c>
      <c r="B626" s="454"/>
      <c r="C626" s="449">
        <v>72</v>
      </c>
      <c r="D626" s="582"/>
      <c r="E626" s="472">
        <v>13439</v>
      </c>
      <c r="F626" s="456">
        <f t="shared" si="28"/>
        <v>3039</v>
      </c>
      <c r="G626" s="469">
        <f t="shared" si="27"/>
        <v>2240</v>
      </c>
      <c r="H626" s="584"/>
    </row>
    <row r="627" spans="1:8" x14ac:dyDescent="0.2">
      <c r="A627" s="447">
        <v>766</v>
      </c>
      <c r="B627" s="454"/>
      <c r="C627" s="449">
        <v>72</v>
      </c>
      <c r="D627" s="582"/>
      <c r="E627" s="472">
        <v>13439</v>
      </c>
      <c r="F627" s="456">
        <f t="shared" si="28"/>
        <v>3039</v>
      </c>
      <c r="G627" s="469">
        <f t="shared" si="27"/>
        <v>2240</v>
      </c>
      <c r="H627" s="584"/>
    </row>
    <row r="628" spans="1:8" x14ac:dyDescent="0.2">
      <c r="A628" s="447">
        <v>767</v>
      </c>
      <c r="B628" s="454"/>
      <c r="C628" s="449">
        <v>72</v>
      </c>
      <c r="D628" s="582"/>
      <c r="E628" s="472">
        <v>13439</v>
      </c>
      <c r="F628" s="456">
        <f t="shared" si="28"/>
        <v>3039</v>
      </c>
      <c r="G628" s="469">
        <f t="shared" si="27"/>
        <v>2240</v>
      </c>
      <c r="H628" s="584"/>
    </row>
    <row r="629" spans="1:8" x14ac:dyDescent="0.2">
      <c r="A629" s="447">
        <v>768</v>
      </c>
      <c r="B629" s="454"/>
      <c r="C629" s="449">
        <v>72</v>
      </c>
      <c r="D629" s="582"/>
      <c r="E629" s="472">
        <v>13439</v>
      </c>
      <c r="F629" s="456">
        <f t="shared" si="28"/>
        <v>3039</v>
      </c>
      <c r="G629" s="469">
        <f t="shared" si="27"/>
        <v>2240</v>
      </c>
      <c r="H629" s="584"/>
    </row>
    <row r="630" spans="1:8" x14ac:dyDescent="0.2">
      <c r="A630" s="447">
        <v>769</v>
      </c>
      <c r="B630" s="454"/>
      <c r="C630" s="449">
        <v>72</v>
      </c>
      <c r="D630" s="582"/>
      <c r="E630" s="472">
        <v>13439</v>
      </c>
      <c r="F630" s="456">
        <f t="shared" si="28"/>
        <v>3039</v>
      </c>
      <c r="G630" s="469">
        <f t="shared" si="27"/>
        <v>2240</v>
      </c>
      <c r="H630" s="584"/>
    </row>
    <row r="631" spans="1:8" x14ac:dyDescent="0.2">
      <c r="A631" s="447">
        <v>770</v>
      </c>
      <c r="B631" s="454"/>
      <c r="C631" s="449">
        <v>72</v>
      </c>
      <c r="D631" s="582"/>
      <c r="E631" s="472">
        <v>13439</v>
      </c>
      <c r="F631" s="456">
        <f t="shared" si="28"/>
        <v>3039</v>
      </c>
      <c r="G631" s="469">
        <f t="shared" si="27"/>
        <v>2240</v>
      </c>
      <c r="H631" s="584"/>
    </row>
    <row r="632" spans="1:8" x14ac:dyDescent="0.2">
      <c r="A632" s="447">
        <v>771</v>
      </c>
      <c r="B632" s="454"/>
      <c r="C632" s="449">
        <v>72</v>
      </c>
      <c r="D632" s="582"/>
      <c r="E632" s="472">
        <v>13439</v>
      </c>
      <c r="F632" s="456">
        <f t="shared" si="28"/>
        <v>3039</v>
      </c>
      <c r="G632" s="469">
        <f t="shared" si="27"/>
        <v>2240</v>
      </c>
      <c r="H632" s="584"/>
    </row>
    <row r="633" spans="1:8" x14ac:dyDescent="0.2">
      <c r="A633" s="447">
        <v>772</v>
      </c>
      <c r="B633" s="454"/>
      <c r="C633" s="449">
        <v>72</v>
      </c>
      <c r="D633" s="582"/>
      <c r="E633" s="472">
        <v>13439</v>
      </c>
      <c r="F633" s="456">
        <f t="shared" si="28"/>
        <v>3039</v>
      </c>
      <c r="G633" s="469">
        <f t="shared" si="27"/>
        <v>2240</v>
      </c>
      <c r="H633" s="584"/>
    </row>
    <row r="634" spans="1:8" x14ac:dyDescent="0.2">
      <c r="A634" s="447">
        <v>773</v>
      </c>
      <c r="B634" s="454"/>
      <c r="C634" s="449">
        <v>72</v>
      </c>
      <c r="D634" s="582"/>
      <c r="E634" s="472">
        <v>13439</v>
      </c>
      <c r="F634" s="456">
        <f t="shared" si="28"/>
        <v>3039</v>
      </c>
      <c r="G634" s="469">
        <f t="shared" si="27"/>
        <v>2240</v>
      </c>
      <c r="H634" s="584"/>
    </row>
    <row r="635" spans="1:8" x14ac:dyDescent="0.2">
      <c r="A635" s="447">
        <v>774</v>
      </c>
      <c r="B635" s="454"/>
      <c r="C635" s="449">
        <v>72</v>
      </c>
      <c r="D635" s="582"/>
      <c r="E635" s="472">
        <v>13439</v>
      </c>
      <c r="F635" s="456">
        <f t="shared" si="28"/>
        <v>3039</v>
      </c>
      <c r="G635" s="469">
        <f t="shared" si="27"/>
        <v>2240</v>
      </c>
      <c r="H635" s="584"/>
    </row>
    <row r="636" spans="1:8" x14ac:dyDescent="0.2">
      <c r="A636" s="447">
        <v>775</v>
      </c>
      <c r="B636" s="454"/>
      <c r="C636" s="449">
        <v>72</v>
      </c>
      <c r="D636" s="582"/>
      <c r="E636" s="472">
        <v>13439</v>
      </c>
      <c r="F636" s="456">
        <f t="shared" si="28"/>
        <v>3039</v>
      </c>
      <c r="G636" s="469">
        <f t="shared" si="27"/>
        <v>2240</v>
      </c>
      <c r="H636" s="584"/>
    </row>
    <row r="637" spans="1:8" x14ac:dyDescent="0.2">
      <c r="A637" s="447">
        <v>776</v>
      </c>
      <c r="B637" s="454"/>
      <c r="C637" s="449">
        <v>72</v>
      </c>
      <c r="D637" s="582"/>
      <c r="E637" s="472">
        <v>13439</v>
      </c>
      <c r="F637" s="456">
        <f t="shared" si="28"/>
        <v>3039</v>
      </c>
      <c r="G637" s="469">
        <f t="shared" si="27"/>
        <v>2240</v>
      </c>
      <c r="H637" s="584"/>
    </row>
    <row r="638" spans="1:8" x14ac:dyDescent="0.2">
      <c r="A638" s="447">
        <v>777</v>
      </c>
      <c r="B638" s="454"/>
      <c r="C638" s="449">
        <v>72</v>
      </c>
      <c r="D638" s="582"/>
      <c r="E638" s="472">
        <v>13439</v>
      </c>
      <c r="F638" s="456">
        <f t="shared" si="28"/>
        <v>3039</v>
      </c>
      <c r="G638" s="469">
        <f t="shared" si="27"/>
        <v>2240</v>
      </c>
      <c r="H638" s="584"/>
    </row>
    <row r="639" spans="1:8" x14ac:dyDescent="0.2">
      <c r="A639" s="447">
        <v>778</v>
      </c>
      <c r="B639" s="454"/>
      <c r="C639" s="449">
        <v>72</v>
      </c>
      <c r="D639" s="582"/>
      <c r="E639" s="472">
        <v>13439</v>
      </c>
      <c r="F639" s="456">
        <f t="shared" si="28"/>
        <v>3039</v>
      </c>
      <c r="G639" s="469">
        <f t="shared" si="27"/>
        <v>2240</v>
      </c>
      <c r="H639" s="584"/>
    </row>
    <row r="640" spans="1:8" x14ac:dyDescent="0.2">
      <c r="A640" s="447">
        <v>779</v>
      </c>
      <c r="B640" s="454"/>
      <c r="C640" s="449">
        <v>72</v>
      </c>
      <c r="D640" s="582"/>
      <c r="E640" s="472">
        <v>13439</v>
      </c>
      <c r="F640" s="456">
        <f t="shared" si="28"/>
        <v>3039</v>
      </c>
      <c r="G640" s="469">
        <f t="shared" si="27"/>
        <v>2240</v>
      </c>
      <c r="H640" s="584"/>
    </row>
    <row r="641" spans="1:8" x14ac:dyDescent="0.2">
      <c r="A641" s="447">
        <v>780</v>
      </c>
      <c r="B641" s="454"/>
      <c r="C641" s="449">
        <v>72</v>
      </c>
      <c r="D641" s="582"/>
      <c r="E641" s="472">
        <v>13439</v>
      </c>
      <c r="F641" s="456">
        <f t="shared" si="28"/>
        <v>3039</v>
      </c>
      <c r="G641" s="469">
        <f t="shared" si="27"/>
        <v>2240</v>
      </c>
      <c r="H641" s="584"/>
    </row>
    <row r="642" spans="1:8" x14ac:dyDescent="0.2">
      <c r="A642" s="447">
        <v>781</v>
      </c>
      <c r="B642" s="454"/>
      <c r="C642" s="449">
        <v>72</v>
      </c>
      <c r="D642" s="582"/>
      <c r="E642" s="472">
        <v>13439</v>
      </c>
      <c r="F642" s="456">
        <f t="shared" si="28"/>
        <v>3039</v>
      </c>
      <c r="G642" s="469">
        <f t="shared" si="27"/>
        <v>2240</v>
      </c>
      <c r="H642" s="584"/>
    </row>
    <row r="643" spans="1:8" x14ac:dyDescent="0.2">
      <c r="A643" s="447">
        <v>782</v>
      </c>
      <c r="B643" s="454"/>
      <c r="C643" s="449">
        <v>72</v>
      </c>
      <c r="D643" s="582"/>
      <c r="E643" s="472">
        <v>13439</v>
      </c>
      <c r="F643" s="456">
        <f t="shared" si="28"/>
        <v>3039</v>
      </c>
      <c r="G643" s="469">
        <f t="shared" si="27"/>
        <v>2240</v>
      </c>
      <c r="H643" s="584"/>
    </row>
    <row r="644" spans="1:8" x14ac:dyDescent="0.2">
      <c r="A644" s="447">
        <v>783</v>
      </c>
      <c r="B644" s="454"/>
      <c r="C644" s="449">
        <v>72</v>
      </c>
      <c r="D644" s="582"/>
      <c r="E644" s="472">
        <v>13439</v>
      </c>
      <c r="F644" s="456">
        <f t="shared" si="28"/>
        <v>3039</v>
      </c>
      <c r="G644" s="469">
        <f t="shared" si="27"/>
        <v>2240</v>
      </c>
      <c r="H644" s="584"/>
    </row>
    <row r="645" spans="1:8" x14ac:dyDescent="0.2">
      <c r="A645" s="447">
        <v>784</v>
      </c>
      <c r="B645" s="454"/>
      <c r="C645" s="449">
        <v>72</v>
      </c>
      <c r="D645" s="582"/>
      <c r="E645" s="472">
        <v>13439</v>
      </c>
      <c r="F645" s="456">
        <f t="shared" si="28"/>
        <v>3039</v>
      </c>
      <c r="G645" s="469">
        <f t="shared" si="27"/>
        <v>2240</v>
      </c>
      <c r="H645" s="584"/>
    </row>
    <row r="646" spans="1:8" x14ac:dyDescent="0.2">
      <c r="A646" s="447">
        <v>785</v>
      </c>
      <c r="B646" s="454"/>
      <c r="C646" s="449">
        <v>72</v>
      </c>
      <c r="D646" s="582"/>
      <c r="E646" s="472">
        <v>13439</v>
      </c>
      <c r="F646" s="456">
        <f t="shared" si="28"/>
        <v>3039</v>
      </c>
      <c r="G646" s="469">
        <f t="shared" si="27"/>
        <v>2240</v>
      </c>
      <c r="H646" s="584"/>
    </row>
    <row r="647" spans="1:8" x14ac:dyDescent="0.2">
      <c r="A647" s="447">
        <v>786</v>
      </c>
      <c r="B647" s="454"/>
      <c r="C647" s="449">
        <v>72</v>
      </c>
      <c r="D647" s="582"/>
      <c r="E647" s="472">
        <v>13439</v>
      </c>
      <c r="F647" s="456">
        <f t="shared" si="28"/>
        <v>3039</v>
      </c>
      <c r="G647" s="469">
        <f t="shared" si="27"/>
        <v>2240</v>
      </c>
      <c r="H647" s="584"/>
    </row>
    <row r="648" spans="1:8" x14ac:dyDescent="0.2">
      <c r="A648" s="447">
        <v>787</v>
      </c>
      <c r="B648" s="454"/>
      <c r="C648" s="449">
        <v>72</v>
      </c>
      <c r="D648" s="582"/>
      <c r="E648" s="472">
        <v>13439</v>
      </c>
      <c r="F648" s="456">
        <f t="shared" si="28"/>
        <v>3039</v>
      </c>
      <c r="G648" s="469">
        <f t="shared" si="27"/>
        <v>2240</v>
      </c>
      <c r="H648" s="584"/>
    </row>
    <row r="649" spans="1:8" x14ac:dyDescent="0.2">
      <c r="A649" s="447">
        <v>788</v>
      </c>
      <c r="B649" s="454"/>
      <c r="C649" s="449">
        <v>72</v>
      </c>
      <c r="D649" s="582"/>
      <c r="E649" s="472">
        <v>13439</v>
      </c>
      <c r="F649" s="456">
        <f t="shared" si="28"/>
        <v>3039</v>
      </c>
      <c r="G649" s="469">
        <f t="shared" si="27"/>
        <v>2240</v>
      </c>
      <c r="H649" s="584"/>
    </row>
    <row r="650" spans="1:8" x14ac:dyDescent="0.2">
      <c r="A650" s="447">
        <v>789</v>
      </c>
      <c r="B650" s="454"/>
      <c r="C650" s="449">
        <v>72</v>
      </c>
      <c r="D650" s="582"/>
      <c r="E650" s="472">
        <v>13439</v>
      </c>
      <c r="F650" s="456">
        <f t="shared" si="28"/>
        <v>3039</v>
      </c>
      <c r="G650" s="469">
        <f t="shared" si="27"/>
        <v>2240</v>
      </c>
      <c r="H650" s="584"/>
    </row>
    <row r="651" spans="1:8" x14ac:dyDescent="0.2">
      <c r="A651" s="447">
        <v>790</v>
      </c>
      <c r="B651" s="454"/>
      <c r="C651" s="449">
        <v>72</v>
      </c>
      <c r="D651" s="582"/>
      <c r="E651" s="472">
        <v>13439</v>
      </c>
      <c r="F651" s="456">
        <f t="shared" si="28"/>
        <v>3039</v>
      </c>
      <c r="G651" s="469">
        <f t="shared" si="27"/>
        <v>2240</v>
      </c>
      <c r="H651" s="584"/>
    </row>
    <row r="652" spans="1:8" x14ac:dyDescent="0.2">
      <c r="A652" s="447">
        <v>791</v>
      </c>
      <c r="B652" s="454"/>
      <c r="C652" s="449">
        <v>72</v>
      </c>
      <c r="D652" s="582"/>
      <c r="E652" s="472">
        <v>13439</v>
      </c>
      <c r="F652" s="456">
        <f t="shared" si="28"/>
        <v>3039</v>
      </c>
      <c r="G652" s="469">
        <f t="shared" si="27"/>
        <v>2240</v>
      </c>
      <c r="H652" s="584"/>
    </row>
    <row r="653" spans="1:8" x14ac:dyDescent="0.2">
      <c r="A653" s="447">
        <v>792</v>
      </c>
      <c r="B653" s="454"/>
      <c r="C653" s="449">
        <v>72</v>
      </c>
      <c r="D653" s="582"/>
      <c r="E653" s="472">
        <v>13439</v>
      </c>
      <c r="F653" s="456">
        <f t="shared" si="28"/>
        <v>3039</v>
      </c>
      <c r="G653" s="469">
        <f t="shared" ref="G653:G716" si="30">ROUND(12*(1/C653*E653),0)</f>
        <v>2240</v>
      </c>
      <c r="H653" s="584"/>
    </row>
    <row r="654" spans="1:8" x14ac:dyDescent="0.2">
      <c r="A654" s="447">
        <v>793</v>
      </c>
      <c r="B654" s="454"/>
      <c r="C654" s="449">
        <v>72</v>
      </c>
      <c r="D654" s="582"/>
      <c r="E654" s="472">
        <v>13439</v>
      </c>
      <c r="F654" s="456">
        <f t="shared" ref="F654:F717" si="31">ROUND(12*1.3566*(1/C654*E654)+H654,0)</f>
        <v>3039</v>
      </c>
      <c r="G654" s="469">
        <f t="shared" si="30"/>
        <v>2240</v>
      </c>
      <c r="H654" s="584"/>
    </row>
    <row r="655" spans="1:8" x14ac:dyDescent="0.2">
      <c r="A655" s="447">
        <v>794</v>
      </c>
      <c r="B655" s="454"/>
      <c r="C655" s="449">
        <v>72</v>
      </c>
      <c r="D655" s="582"/>
      <c r="E655" s="472">
        <v>13439</v>
      </c>
      <c r="F655" s="456">
        <f t="shared" si="31"/>
        <v>3039</v>
      </c>
      <c r="G655" s="469">
        <f t="shared" si="30"/>
        <v>2240</v>
      </c>
      <c r="H655" s="584"/>
    </row>
    <row r="656" spans="1:8" x14ac:dyDescent="0.2">
      <c r="A656" s="447">
        <v>795</v>
      </c>
      <c r="B656" s="454"/>
      <c r="C656" s="449">
        <v>72</v>
      </c>
      <c r="D656" s="582"/>
      <c r="E656" s="472">
        <v>13439</v>
      </c>
      <c r="F656" s="456">
        <f t="shared" si="31"/>
        <v>3039</v>
      </c>
      <c r="G656" s="469">
        <f t="shared" si="30"/>
        <v>2240</v>
      </c>
      <c r="H656" s="584"/>
    </row>
    <row r="657" spans="1:8" x14ac:dyDescent="0.2">
      <c r="A657" s="447">
        <v>796</v>
      </c>
      <c r="B657" s="454"/>
      <c r="C657" s="449">
        <v>72</v>
      </c>
      <c r="D657" s="582"/>
      <c r="E657" s="472">
        <v>13439</v>
      </c>
      <c r="F657" s="456">
        <f t="shared" si="31"/>
        <v>3039</v>
      </c>
      <c r="G657" s="469">
        <f t="shared" si="30"/>
        <v>2240</v>
      </c>
      <c r="H657" s="584"/>
    </row>
    <row r="658" spans="1:8" x14ac:dyDescent="0.2">
      <c r="A658" s="447">
        <v>797</v>
      </c>
      <c r="B658" s="454"/>
      <c r="C658" s="449">
        <v>72</v>
      </c>
      <c r="D658" s="582"/>
      <c r="E658" s="472">
        <v>13439</v>
      </c>
      <c r="F658" s="456">
        <f t="shared" si="31"/>
        <v>3039</v>
      </c>
      <c r="G658" s="469">
        <f t="shared" si="30"/>
        <v>2240</v>
      </c>
      <c r="H658" s="584"/>
    </row>
    <row r="659" spans="1:8" x14ac:dyDescent="0.2">
      <c r="A659" s="447">
        <v>798</v>
      </c>
      <c r="B659" s="454"/>
      <c r="C659" s="449">
        <v>72</v>
      </c>
      <c r="D659" s="582"/>
      <c r="E659" s="472">
        <v>13439</v>
      </c>
      <c r="F659" s="456">
        <f t="shared" si="31"/>
        <v>3039</v>
      </c>
      <c r="G659" s="469">
        <f t="shared" si="30"/>
        <v>2240</v>
      </c>
      <c r="H659" s="584"/>
    </row>
    <row r="660" spans="1:8" x14ac:dyDescent="0.2">
      <c r="A660" s="447">
        <v>799</v>
      </c>
      <c r="B660" s="454"/>
      <c r="C660" s="449">
        <v>72</v>
      </c>
      <c r="D660" s="582"/>
      <c r="E660" s="472">
        <v>13439</v>
      </c>
      <c r="F660" s="456">
        <f t="shared" si="31"/>
        <v>3039</v>
      </c>
      <c r="G660" s="469">
        <f t="shared" si="30"/>
        <v>2240</v>
      </c>
      <c r="H660" s="584"/>
    </row>
    <row r="661" spans="1:8" x14ac:dyDescent="0.2">
      <c r="A661" s="447">
        <v>800</v>
      </c>
      <c r="B661" s="454"/>
      <c r="C661" s="449">
        <v>72</v>
      </c>
      <c r="D661" s="582"/>
      <c r="E661" s="472">
        <v>13439</v>
      </c>
      <c r="F661" s="456">
        <f t="shared" si="31"/>
        <v>3039</v>
      </c>
      <c r="G661" s="469">
        <f t="shared" si="30"/>
        <v>2240</v>
      </c>
      <c r="H661" s="584"/>
    </row>
    <row r="662" spans="1:8" x14ac:dyDescent="0.2">
      <c r="A662" s="447">
        <v>801</v>
      </c>
      <c r="B662" s="454"/>
      <c r="C662" s="449">
        <v>72</v>
      </c>
      <c r="D662" s="582"/>
      <c r="E662" s="472">
        <v>13439</v>
      </c>
      <c r="F662" s="456">
        <f t="shared" si="31"/>
        <v>3039</v>
      </c>
      <c r="G662" s="469">
        <f t="shared" si="30"/>
        <v>2240</v>
      </c>
      <c r="H662" s="584"/>
    </row>
    <row r="663" spans="1:8" x14ac:dyDescent="0.2">
      <c r="A663" s="447">
        <v>802</v>
      </c>
      <c r="B663" s="454"/>
      <c r="C663" s="449">
        <v>72</v>
      </c>
      <c r="D663" s="582"/>
      <c r="E663" s="472">
        <v>13439</v>
      </c>
      <c r="F663" s="456">
        <f t="shared" si="31"/>
        <v>3039</v>
      </c>
      <c r="G663" s="469">
        <f t="shared" si="30"/>
        <v>2240</v>
      </c>
      <c r="H663" s="584"/>
    </row>
    <row r="664" spans="1:8" x14ac:dyDescent="0.2">
      <c r="A664" s="447">
        <v>803</v>
      </c>
      <c r="B664" s="454"/>
      <c r="C664" s="449">
        <v>72</v>
      </c>
      <c r="D664" s="582"/>
      <c r="E664" s="472">
        <v>13439</v>
      </c>
      <c r="F664" s="456">
        <f t="shared" si="31"/>
        <v>3039</v>
      </c>
      <c r="G664" s="469">
        <f t="shared" si="30"/>
        <v>2240</v>
      </c>
      <c r="H664" s="584"/>
    </row>
    <row r="665" spans="1:8" x14ac:dyDescent="0.2">
      <c r="A665" s="447">
        <v>804</v>
      </c>
      <c r="B665" s="454"/>
      <c r="C665" s="449">
        <v>72</v>
      </c>
      <c r="D665" s="582"/>
      <c r="E665" s="472">
        <v>13439</v>
      </c>
      <c r="F665" s="456">
        <f t="shared" si="31"/>
        <v>3039</v>
      </c>
      <c r="G665" s="469">
        <f t="shared" si="30"/>
        <v>2240</v>
      </c>
      <c r="H665" s="584"/>
    </row>
    <row r="666" spans="1:8" x14ac:dyDescent="0.2">
      <c r="A666" s="447">
        <v>805</v>
      </c>
      <c r="B666" s="454"/>
      <c r="C666" s="449">
        <v>72</v>
      </c>
      <c r="D666" s="582"/>
      <c r="E666" s="472">
        <v>13439</v>
      </c>
      <c r="F666" s="456">
        <f t="shared" si="31"/>
        <v>3039</v>
      </c>
      <c r="G666" s="469">
        <f t="shared" si="30"/>
        <v>2240</v>
      </c>
      <c r="H666" s="584"/>
    </row>
    <row r="667" spans="1:8" x14ac:dyDescent="0.2">
      <c r="A667" s="447">
        <v>806</v>
      </c>
      <c r="B667" s="454"/>
      <c r="C667" s="449">
        <v>72</v>
      </c>
      <c r="D667" s="582"/>
      <c r="E667" s="472">
        <v>13439</v>
      </c>
      <c r="F667" s="456">
        <f t="shared" si="31"/>
        <v>3039</v>
      </c>
      <c r="G667" s="469">
        <f t="shared" si="30"/>
        <v>2240</v>
      </c>
      <c r="H667" s="584"/>
    </row>
    <row r="668" spans="1:8" x14ac:dyDescent="0.2">
      <c r="A668" s="447">
        <v>807</v>
      </c>
      <c r="B668" s="454"/>
      <c r="C668" s="449">
        <v>72</v>
      </c>
      <c r="D668" s="582"/>
      <c r="E668" s="472">
        <v>13439</v>
      </c>
      <c r="F668" s="456">
        <f t="shared" si="31"/>
        <v>3039</v>
      </c>
      <c r="G668" s="469">
        <f t="shared" si="30"/>
        <v>2240</v>
      </c>
      <c r="H668" s="584"/>
    </row>
    <row r="669" spans="1:8" x14ac:dyDescent="0.2">
      <c r="A669" s="447">
        <v>808</v>
      </c>
      <c r="B669" s="454"/>
      <c r="C669" s="449">
        <v>72</v>
      </c>
      <c r="D669" s="582"/>
      <c r="E669" s="472">
        <v>13439</v>
      </c>
      <c r="F669" s="456">
        <f t="shared" si="31"/>
        <v>3039</v>
      </c>
      <c r="G669" s="469">
        <f t="shared" si="30"/>
        <v>2240</v>
      </c>
      <c r="H669" s="584"/>
    </row>
    <row r="670" spans="1:8" x14ac:dyDescent="0.2">
      <c r="A670" s="447">
        <v>809</v>
      </c>
      <c r="B670" s="454"/>
      <c r="C670" s="449">
        <v>72</v>
      </c>
      <c r="D670" s="582"/>
      <c r="E670" s="472">
        <v>13439</v>
      </c>
      <c r="F670" s="456">
        <f t="shared" si="31"/>
        <v>3039</v>
      </c>
      <c r="G670" s="469">
        <f t="shared" si="30"/>
        <v>2240</v>
      </c>
      <c r="H670" s="584"/>
    </row>
    <row r="671" spans="1:8" x14ac:dyDescent="0.2">
      <c r="A671" s="447">
        <v>810</v>
      </c>
      <c r="B671" s="454"/>
      <c r="C671" s="449">
        <v>72</v>
      </c>
      <c r="D671" s="582"/>
      <c r="E671" s="472">
        <v>13439</v>
      </c>
      <c r="F671" s="456">
        <f t="shared" si="31"/>
        <v>3039</v>
      </c>
      <c r="G671" s="469">
        <f t="shared" si="30"/>
        <v>2240</v>
      </c>
      <c r="H671" s="584"/>
    </row>
    <row r="672" spans="1:8" x14ac:dyDescent="0.2">
      <c r="A672" s="447">
        <v>811</v>
      </c>
      <c r="B672" s="454"/>
      <c r="C672" s="449">
        <v>72</v>
      </c>
      <c r="D672" s="582"/>
      <c r="E672" s="472">
        <v>13439</v>
      </c>
      <c r="F672" s="456">
        <f t="shared" si="31"/>
        <v>3039</v>
      </c>
      <c r="G672" s="469">
        <f t="shared" si="30"/>
        <v>2240</v>
      </c>
      <c r="H672" s="584"/>
    </row>
    <row r="673" spans="1:8" x14ac:dyDescent="0.2">
      <c r="A673" s="447">
        <v>812</v>
      </c>
      <c r="B673" s="454"/>
      <c r="C673" s="449">
        <v>72</v>
      </c>
      <c r="D673" s="582"/>
      <c r="E673" s="472">
        <v>13439</v>
      </c>
      <c r="F673" s="456">
        <f t="shared" si="31"/>
        <v>3039</v>
      </c>
      <c r="G673" s="469">
        <f t="shared" si="30"/>
        <v>2240</v>
      </c>
      <c r="H673" s="584"/>
    </row>
    <row r="674" spans="1:8" x14ac:dyDescent="0.2">
      <c r="A674" s="447">
        <v>813</v>
      </c>
      <c r="B674" s="454"/>
      <c r="C674" s="449">
        <v>72</v>
      </c>
      <c r="D674" s="582"/>
      <c r="E674" s="472">
        <v>13439</v>
      </c>
      <c r="F674" s="456">
        <f t="shared" si="31"/>
        <v>3039</v>
      </c>
      <c r="G674" s="469">
        <f t="shared" si="30"/>
        <v>2240</v>
      </c>
      <c r="H674" s="584"/>
    </row>
    <row r="675" spans="1:8" x14ac:dyDescent="0.2">
      <c r="A675" s="447">
        <v>814</v>
      </c>
      <c r="B675" s="454"/>
      <c r="C675" s="449">
        <v>72</v>
      </c>
      <c r="D675" s="582"/>
      <c r="E675" s="472">
        <v>13439</v>
      </c>
      <c r="F675" s="456">
        <f t="shared" si="31"/>
        <v>3039</v>
      </c>
      <c r="G675" s="469">
        <f t="shared" si="30"/>
        <v>2240</v>
      </c>
      <c r="H675" s="584"/>
    </row>
    <row r="676" spans="1:8" x14ac:dyDescent="0.2">
      <c r="A676" s="447">
        <v>815</v>
      </c>
      <c r="B676" s="454"/>
      <c r="C676" s="449">
        <v>72</v>
      </c>
      <c r="D676" s="582"/>
      <c r="E676" s="472">
        <v>13439</v>
      </c>
      <c r="F676" s="456">
        <f t="shared" si="31"/>
        <v>3039</v>
      </c>
      <c r="G676" s="469">
        <f t="shared" si="30"/>
        <v>2240</v>
      </c>
      <c r="H676" s="584"/>
    </row>
    <row r="677" spans="1:8" x14ac:dyDescent="0.2">
      <c r="A677" s="447">
        <v>816</v>
      </c>
      <c r="B677" s="454"/>
      <c r="C677" s="449">
        <v>72</v>
      </c>
      <c r="D677" s="582"/>
      <c r="E677" s="472">
        <v>13439</v>
      </c>
      <c r="F677" s="456">
        <f t="shared" si="31"/>
        <v>3039</v>
      </c>
      <c r="G677" s="469">
        <f t="shared" si="30"/>
        <v>2240</v>
      </c>
      <c r="H677" s="584"/>
    </row>
    <row r="678" spans="1:8" x14ac:dyDescent="0.2">
      <c r="A678" s="447">
        <v>817</v>
      </c>
      <c r="B678" s="454"/>
      <c r="C678" s="449">
        <v>72</v>
      </c>
      <c r="D678" s="582"/>
      <c r="E678" s="472">
        <v>13439</v>
      </c>
      <c r="F678" s="456">
        <f t="shared" si="31"/>
        <v>3039</v>
      </c>
      <c r="G678" s="469">
        <f t="shared" si="30"/>
        <v>2240</v>
      </c>
      <c r="H678" s="584"/>
    </row>
    <row r="679" spans="1:8" x14ac:dyDescent="0.2">
      <c r="A679" s="447">
        <v>818</v>
      </c>
      <c r="B679" s="454"/>
      <c r="C679" s="449">
        <v>72</v>
      </c>
      <c r="D679" s="582"/>
      <c r="E679" s="472">
        <v>13439</v>
      </c>
      <c r="F679" s="456">
        <f t="shared" si="31"/>
        <v>3039</v>
      </c>
      <c r="G679" s="469">
        <f t="shared" si="30"/>
        <v>2240</v>
      </c>
      <c r="H679" s="584"/>
    </row>
    <row r="680" spans="1:8" x14ac:dyDescent="0.2">
      <c r="A680" s="447">
        <v>819</v>
      </c>
      <c r="B680" s="454"/>
      <c r="C680" s="449">
        <v>72</v>
      </c>
      <c r="D680" s="582"/>
      <c r="E680" s="472">
        <v>13439</v>
      </c>
      <c r="F680" s="456">
        <f t="shared" si="31"/>
        <v>3039</v>
      </c>
      <c r="G680" s="469">
        <f t="shared" si="30"/>
        <v>2240</v>
      </c>
      <c r="H680" s="584"/>
    </row>
    <row r="681" spans="1:8" x14ac:dyDescent="0.2">
      <c r="A681" s="447">
        <v>820</v>
      </c>
      <c r="B681" s="454"/>
      <c r="C681" s="449">
        <v>72</v>
      </c>
      <c r="D681" s="582"/>
      <c r="E681" s="472">
        <v>13439</v>
      </c>
      <c r="F681" s="456">
        <f t="shared" si="31"/>
        <v>3039</v>
      </c>
      <c r="G681" s="469">
        <f t="shared" si="30"/>
        <v>2240</v>
      </c>
      <c r="H681" s="584"/>
    </row>
    <row r="682" spans="1:8" x14ac:dyDescent="0.2">
      <c r="A682" s="447">
        <v>821</v>
      </c>
      <c r="B682" s="454"/>
      <c r="C682" s="449">
        <v>72</v>
      </c>
      <c r="D682" s="582"/>
      <c r="E682" s="472">
        <v>13439</v>
      </c>
      <c r="F682" s="456">
        <f t="shared" si="31"/>
        <v>3039</v>
      </c>
      <c r="G682" s="469">
        <f t="shared" si="30"/>
        <v>2240</v>
      </c>
      <c r="H682" s="584"/>
    </row>
    <row r="683" spans="1:8" x14ac:dyDescent="0.2">
      <c r="A683" s="447">
        <v>822</v>
      </c>
      <c r="B683" s="454"/>
      <c r="C683" s="449">
        <v>72</v>
      </c>
      <c r="D683" s="582"/>
      <c r="E683" s="472">
        <v>13439</v>
      </c>
      <c r="F683" s="456">
        <f t="shared" si="31"/>
        <v>3039</v>
      </c>
      <c r="G683" s="469">
        <f t="shared" si="30"/>
        <v>2240</v>
      </c>
      <c r="H683" s="584"/>
    </row>
    <row r="684" spans="1:8" x14ac:dyDescent="0.2">
      <c r="A684" s="447">
        <v>823</v>
      </c>
      <c r="B684" s="454"/>
      <c r="C684" s="449">
        <v>72</v>
      </c>
      <c r="D684" s="582"/>
      <c r="E684" s="472">
        <v>13439</v>
      </c>
      <c r="F684" s="456">
        <f t="shared" si="31"/>
        <v>3039</v>
      </c>
      <c r="G684" s="469">
        <f t="shared" si="30"/>
        <v>2240</v>
      </c>
      <c r="H684" s="584"/>
    </row>
    <row r="685" spans="1:8" x14ac:dyDescent="0.2">
      <c r="A685" s="447">
        <v>824</v>
      </c>
      <c r="B685" s="454"/>
      <c r="C685" s="449">
        <v>72</v>
      </c>
      <c r="D685" s="582"/>
      <c r="E685" s="472">
        <v>13439</v>
      </c>
      <c r="F685" s="456">
        <f t="shared" si="31"/>
        <v>3039</v>
      </c>
      <c r="G685" s="469">
        <f t="shared" si="30"/>
        <v>2240</v>
      </c>
      <c r="H685" s="584"/>
    </row>
    <row r="686" spans="1:8" x14ac:dyDescent="0.2">
      <c r="A686" s="447">
        <v>825</v>
      </c>
      <c r="B686" s="454"/>
      <c r="C686" s="449">
        <v>72</v>
      </c>
      <c r="D686" s="582"/>
      <c r="E686" s="472">
        <v>13439</v>
      </c>
      <c r="F686" s="456">
        <f t="shared" si="31"/>
        <v>3039</v>
      </c>
      <c r="G686" s="469">
        <f t="shared" si="30"/>
        <v>2240</v>
      </c>
      <c r="H686" s="584"/>
    </row>
    <row r="687" spans="1:8" x14ac:dyDescent="0.2">
      <c r="A687" s="447">
        <v>826</v>
      </c>
      <c r="B687" s="454"/>
      <c r="C687" s="449">
        <v>72</v>
      </c>
      <c r="D687" s="582"/>
      <c r="E687" s="472">
        <v>13439</v>
      </c>
      <c r="F687" s="456">
        <f t="shared" si="31"/>
        <v>3039</v>
      </c>
      <c r="G687" s="469">
        <f t="shared" si="30"/>
        <v>2240</v>
      </c>
      <c r="H687" s="584"/>
    </row>
    <row r="688" spans="1:8" x14ac:dyDescent="0.2">
      <c r="A688" s="447">
        <v>827</v>
      </c>
      <c r="B688" s="454"/>
      <c r="C688" s="449">
        <v>72</v>
      </c>
      <c r="D688" s="582"/>
      <c r="E688" s="472">
        <v>13439</v>
      </c>
      <c r="F688" s="456">
        <f t="shared" si="31"/>
        <v>3039</v>
      </c>
      <c r="G688" s="469">
        <f t="shared" si="30"/>
        <v>2240</v>
      </c>
      <c r="H688" s="584"/>
    </row>
    <row r="689" spans="1:8" x14ac:dyDescent="0.2">
      <c r="A689" s="447">
        <v>828</v>
      </c>
      <c r="B689" s="454"/>
      <c r="C689" s="449">
        <v>72</v>
      </c>
      <c r="D689" s="582"/>
      <c r="E689" s="472">
        <v>13439</v>
      </c>
      <c r="F689" s="456">
        <f t="shared" si="31"/>
        <v>3039</v>
      </c>
      <c r="G689" s="469">
        <f t="shared" si="30"/>
        <v>2240</v>
      </c>
      <c r="H689" s="584"/>
    </row>
    <row r="690" spans="1:8" x14ac:dyDescent="0.2">
      <c r="A690" s="447">
        <v>829</v>
      </c>
      <c r="B690" s="454"/>
      <c r="C690" s="449">
        <v>72</v>
      </c>
      <c r="D690" s="582"/>
      <c r="E690" s="472">
        <v>13439</v>
      </c>
      <c r="F690" s="456">
        <f t="shared" si="31"/>
        <v>3039</v>
      </c>
      <c r="G690" s="469">
        <f t="shared" si="30"/>
        <v>2240</v>
      </c>
      <c r="H690" s="584"/>
    </row>
    <row r="691" spans="1:8" x14ac:dyDescent="0.2">
      <c r="A691" s="447">
        <v>830</v>
      </c>
      <c r="B691" s="454"/>
      <c r="C691" s="449">
        <v>72</v>
      </c>
      <c r="D691" s="582"/>
      <c r="E691" s="472">
        <v>13439</v>
      </c>
      <c r="F691" s="456">
        <f t="shared" si="31"/>
        <v>3039</v>
      </c>
      <c r="G691" s="469">
        <f t="shared" si="30"/>
        <v>2240</v>
      </c>
      <c r="H691" s="584"/>
    </row>
    <row r="692" spans="1:8" x14ac:dyDescent="0.2">
      <c r="A692" s="447">
        <v>831</v>
      </c>
      <c r="B692" s="454"/>
      <c r="C692" s="449">
        <v>72</v>
      </c>
      <c r="D692" s="582"/>
      <c r="E692" s="472">
        <v>13439</v>
      </c>
      <c r="F692" s="456">
        <f t="shared" si="31"/>
        <v>3039</v>
      </c>
      <c r="G692" s="469">
        <f t="shared" si="30"/>
        <v>2240</v>
      </c>
      <c r="H692" s="584"/>
    </row>
    <row r="693" spans="1:8" x14ac:dyDescent="0.2">
      <c r="A693" s="447">
        <v>832</v>
      </c>
      <c r="B693" s="454"/>
      <c r="C693" s="449">
        <v>72</v>
      </c>
      <c r="D693" s="582"/>
      <c r="E693" s="472">
        <v>13439</v>
      </c>
      <c r="F693" s="456">
        <f t="shared" si="31"/>
        <v>3039</v>
      </c>
      <c r="G693" s="469">
        <f t="shared" si="30"/>
        <v>2240</v>
      </c>
      <c r="H693" s="584"/>
    </row>
    <row r="694" spans="1:8" x14ac:dyDescent="0.2">
      <c r="A694" s="447">
        <v>833</v>
      </c>
      <c r="B694" s="454"/>
      <c r="C694" s="449">
        <v>72</v>
      </c>
      <c r="D694" s="582"/>
      <c r="E694" s="472">
        <v>13439</v>
      </c>
      <c r="F694" s="456">
        <f t="shared" si="31"/>
        <v>3039</v>
      </c>
      <c r="G694" s="469">
        <f t="shared" si="30"/>
        <v>2240</v>
      </c>
      <c r="H694" s="584"/>
    </row>
    <row r="695" spans="1:8" x14ac:dyDescent="0.2">
      <c r="A695" s="447">
        <v>834</v>
      </c>
      <c r="B695" s="454"/>
      <c r="C695" s="449">
        <v>72</v>
      </c>
      <c r="D695" s="582"/>
      <c r="E695" s="472">
        <v>13439</v>
      </c>
      <c r="F695" s="456">
        <f t="shared" si="31"/>
        <v>3039</v>
      </c>
      <c r="G695" s="469">
        <f t="shared" si="30"/>
        <v>2240</v>
      </c>
      <c r="H695" s="584"/>
    </row>
    <row r="696" spans="1:8" x14ac:dyDescent="0.2">
      <c r="A696" s="447">
        <v>835</v>
      </c>
      <c r="B696" s="454"/>
      <c r="C696" s="449">
        <v>72</v>
      </c>
      <c r="D696" s="582"/>
      <c r="E696" s="472">
        <v>13439</v>
      </c>
      <c r="F696" s="456">
        <f t="shared" si="31"/>
        <v>3039</v>
      </c>
      <c r="G696" s="469">
        <f t="shared" si="30"/>
        <v>2240</v>
      </c>
      <c r="H696" s="584"/>
    </row>
    <row r="697" spans="1:8" x14ac:dyDescent="0.2">
      <c r="A697" s="447">
        <v>836</v>
      </c>
      <c r="B697" s="454"/>
      <c r="C697" s="449">
        <v>72</v>
      </c>
      <c r="D697" s="582"/>
      <c r="E697" s="472">
        <v>13439</v>
      </c>
      <c r="F697" s="456">
        <f t="shared" si="31"/>
        <v>3039</v>
      </c>
      <c r="G697" s="469">
        <f t="shared" si="30"/>
        <v>2240</v>
      </c>
      <c r="H697" s="584"/>
    </row>
    <row r="698" spans="1:8" x14ac:dyDescent="0.2">
      <c r="A698" s="447">
        <v>837</v>
      </c>
      <c r="B698" s="454"/>
      <c r="C698" s="449">
        <v>72</v>
      </c>
      <c r="D698" s="582"/>
      <c r="E698" s="472">
        <v>13439</v>
      </c>
      <c r="F698" s="456">
        <f t="shared" si="31"/>
        <v>3039</v>
      </c>
      <c r="G698" s="469">
        <f t="shared" si="30"/>
        <v>2240</v>
      </c>
      <c r="H698" s="584"/>
    </row>
    <row r="699" spans="1:8" x14ac:dyDescent="0.2">
      <c r="A699" s="447">
        <v>838</v>
      </c>
      <c r="B699" s="454"/>
      <c r="C699" s="449">
        <v>72</v>
      </c>
      <c r="D699" s="582"/>
      <c r="E699" s="472">
        <v>13439</v>
      </c>
      <c r="F699" s="456">
        <f t="shared" si="31"/>
        <v>3039</v>
      </c>
      <c r="G699" s="469">
        <f t="shared" si="30"/>
        <v>2240</v>
      </c>
      <c r="H699" s="584"/>
    </row>
    <row r="700" spans="1:8" x14ac:dyDescent="0.2">
      <c r="A700" s="447">
        <v>839</v>
      </c>
      <c r="B700" s="454"/>
      <c r="C700" s="449">
        <v>72</v>
      </c>
      <c r="D700" s="582"/>
      <c r="E700" s="472">
        <v>13439</v>
      </c>
      <c r="F700" s="456">
        <f t="shared" si="31"/>
        <v>3039</v>
      </c>
      <c r="G700" s="469">
        <f t="shared" si="30"/>
        <v>2240</v>
      </c>
      <c r="H700" s="584"/>
    </row>
    <row r="701" spans="1:8" x14ac:dyDescent="0.2">
      <c r="A701" s="447">
        <v>840</v>
      </c>
      <c r="B701" s="454"/>
      <c r="C701" s="449">
        <v>72</v>
      </c>
      <c r="D701" s="582"/>
      <c r="E701" s="472">
        <v>13439</v>
      </c>
      <c r="F701" s="456">
        <f t="shared" si="31"/>
        <v>3039</v>
      </c>
      <c r="G701" s="469">
        <f t="shared" si="30"/>
        <v>2240</v>
      </c>
      <c r="H701" s="584"/>
    </row>
    <row r="702" spans="1:8" x14ac:dyDescent="0.2">
      <c r="A702" s="447">
        <v>841</v>
      </c>
      <c r="B702" s="454"/>
      <c r="C702" s="449">
        <v>72</v>
      </c>
      <c r="D702" s="582"/>
      <c r="E702" s="472">
        <v>13439</v>
      </c>
      <c r="F702" s="456">
        <f t="shared" si="31"/>
        <v>3039</v>
      </c>
      <c r="G702" s="469">
        <f t="shared" si="30"/>
        <v>2240</v>
      </c>
      <c r="H702" s="584"/>
    </row>
    <row r="703" spans="1:8" x14ac:dyDescent="0.2">
      <c r="A703" s="447">
        <v>842</v>
      </c>
      <c r="B703" s="454"/>
      <c r="C703" s="449">
        <v>72</v>
      </c>
      <c r="D703" s="582"/>
      <c r="E703" s="472">
        <v>13439</v>
      </c>
      <c r="F703" s="456">
        <f t="shared" si="31"/>
        <v>3039</v>
      </c>
      <c r="G703" s="469">
        <f t="shared" si="30"/>
        <v>2240</v>
      </c>
      <c r="H703" s="584"/>
    </row>
    <row r="704" spans="1:8" x14ac:dyDescent="0.2">
      <c r="A704" s="447">
        <v>843</v>
      </c>
      <c r="B704" s="454"/>
      <c r="C704" s="449">
        <v>72</v>
      </c>
      <c r="D704" s="582"/>
      <c r="E704" s="472">
        <v>13439</v>
      </c>
      <c r="F704" s="456">
        <f t="shared" si="31"/>
        <v>3039</v>
      </c>
      <c r="G704" s="469">
        <f t="shared" si="30"/>
        <v>2240</v>
      </c>
      <c r="H704" s="584"/>
    </row>
    <row r="705" spans="1:8" x14ac:dyDescent="0.2">
      <c r="A705" s="447">
        <v>844</v>
      </c>
      <c r="B705" s="454"/>
      <c r="C705" s="449">
        <v>72</v>
      </c>
      <c r="D705" s="582"/>
      <c r="E705" s="472">
        <v>13439</v>
      </c>
      <c r="F705" s="456">
        <f t="shared" si="31"/>
        <v>3039</v>
      </c>
      <c r="G705" s="469">
        <f t="shared" si="30"/>
        <v>2240</v>
      </c>
      <c r="H705" s="584"/>
    </row>
    <row r="706" spans="1:8" x14ac:dyDescent="0.2">
      <c r="A706" s="447">
        <v>845</v>
      </c>
      <c r="B706" s="454"/>
      <c r="C706" s="449">
        <v>72</v>
      </c>
      <c r="D706" s="582"/>
      <c r="E706" s="472">
        <v>13439</v>
      </c>
      <c r="F706" s="456">
        <f t="shared" si="31"/>
        <v>3039</v>
      </c>
      <c r="G706" s="469">
        <f t="shared" si="30"/>
        <v>2240</v>
      </c>
      <c r="H706" s="584"/>
    </row>
    <row r="707" spans="1:8" x14ac:dyDescent="0.2">
      <c r="A707" s="447">
        <v>846</v>
      </c>
      <c r="B707" s="454"/>
      <c r="C707" s="449">
        <v>72</v>
      </c>
      <c r="D707" s="582"/>
      <c r="E707" s="472">
        <v>13439</v>
      </c>
      <c r="F707" s="456">
        <f t="shared" si="31"/>
        <v>3039</v>
      </c>
      <c r="G707" s="469">
        <f t="shared" si="30"/>
        <v>2240</v>
      </c>
      <c r="H707" s="584"/>
    </row>
    <row r="708" spans="1:8" x14ac:dyDescent="0.2">
      <c r="A708" s="447">
        <v>847</v>
      </c>
      <c r="B708" s="454"/>
      <c r="C708" s="449">
        <v>72</v>
      </c>
      <c r="D708" s="582"/>
      <c r="E708" s="472">
        <v>13439</v>
      </c>
      <c r="F708" s="456">
        <f t="shared" si="31"/>
        <v>3039</v>
      </c>
      <c r="G708" s="469">
        <f t="shared" si="30"/>
        <v>2240</v>
      </c>
      <c r="H708" s="584"/>
    </row>
    <row r="709" spans="1:8" x14ac:dyDescent="0.2">
      <c r="A709" s="447">
        <v>848</v>
      </c>
      <c r="B709" s="454"/>
      <c r="C709" s="449">
        <v>72</v>
      </c>
      <c r="D709" s="582"/>
      <c r="E709" s="472">
        <v>13439</v>
      </c>
      <c r="F709" s="456">
        <f t="shared" si="31"/>
        <v>3039</v>
      </c>
      <c r="G709" s="469">
        <f t="shared" si="30"/>
        <v>2240</v>
      </c>
      <c r="H709" s="584"/>
    </row>
    <row r="710" spans="1:8" x14ac:dyDescent="0.2">
      <c r="A710" s="447">
        <v>849</v>
      </c>
      <c r="B710" s="454"/>
      <c r="C710" s="449">
        <v>72</v>
      </c>
      <c r="D710" s="582"/>
      <c r="E710" s="472">
        <v>13439</v>
      </c>
      <c r="F710" s="456">
        <f t="shared" si="31"/>
        <v>3039</v>
      </c>
      <c r="G710" s="469">
        <f t="shared" si="30"/>
        <v>2240</v>
      </c>
      <c r="H710" s="584"/>
    </row>
    <row r="711" spans="1:8" x14ac:dyDescent="0.2">
      <c r="A711" s="447">
        <v>850</v>
      </c>
      <c r="B711" s="454"/>
      <c r="C711" s="449">
        <v>72</v>
      </c>
      <c r="D711" s="582"/>
      <c r="E711" s="472">
        <v>13439</v>
      </c>
      <c r="F711" s="456">
        <f t="shared" si="31"/>
        <v>3039</v>
      </c>
      <c r="G711" s="469">
        <f t="shared" si="30"/>
        <v>2240</v>
      </c>
      <c r="H711" s="584"/>
    </row>
    <row r="712" spans="1:8" x14ac:dyDescent="0.2">
      <c r="A712" s="447">
        <v>851</v>
      </c>
      <c r="B712" s="454"/>
      <c r="C712" s="449">
        <v>72</v>
      </c>
      <c r="D712" s="582"/>
      <c r="E712" s="472">
        <v>13439</v>
      </c>
      <c r="F712" s="456">
        <f t="shared" si="31"/>
        <v>3039</v>
      </c>
      <c r="G712" s="469">
        <f t="shared" si="30"/>
        <v>2240</v>
      </c>
      <c r="H712" s="584"/>
    </row>
    <row r="713" spans="1:8" x14ac:dyDescent="0.2">
      <c r="A713" s="447">
        <v>852</v>
      </c>
      <c r="B713" s="454"/>
      <c r="C713" s="449">
        <v>72</v>
      </c>
      <c r="D713" s="582"/>
      <c r="E713" s="472">
        <v>13439</v>
      </c>
      <c r="F713" s="456">
        <f t="shared" si="31"/>
        <v>3039</v>
      </c>
      <c r="G713" s="469">
        <f t="shared" si="30"/>
        <v>2240</v>
      </c>
      <c r="H713" s="584"/>
    </row>
    <row r="714" spans="1:8" x14ac:dyDescent="0.2">
      <c r="A714" s="447">
        <v>853</v>
      </c>
      <c r="B714" s="454"/>
      <c r="C714" s="449">
        <v>72</v>
      </c>
      <c r="D714" s="582"/>
      <c r="E714" s="472">
        <v>13439</v>
      </c>
      <c r="F714" s="456">
        <f t="shared" si="31"/>
        <v>3039</v>
      </c>
      <c r="G714" s="469">
        <f t="shared" si="30"/>
        <v>2240</v>
      </c>
      <c r="H714" s="584"/>
    </row>
    <row r="715" spans="1:8" x14ac:dyDescent="0.2">
      <c r="A715" s="447">
        <v>854</v>
      </c>
      <c r="B715" s="454"/>
      <c r="C715" s="449">
        <v>72</v>
      </c>
      <c r="D715" s="582"/>
      <c r="E715" s="472">
        <v>13439</v>
      </c>
      <c r="F715" s="456">
        <f t="shared" si="31"/>
        <v>3039</v>
      </c>
      <c r="G715" s="469">
        <f t="shared" si="30"/>
        <v>2240</v>
      </c>
      <c r="H715" s="584"/>
    </row>
    <row r="716" spans="1:8" x14ac:dyDescent="0.2">
      <c r="A716" s="447">
        <v>855</v>
      </c>
      <c r="B716" s="454"/>
      <c r="C716" s="449">
        <v>72</v>
      </c>
      <c r="D716" s="582"/>
      <c r="E716" s="472">
        <v>13439</v>
      </c>
      <c r="F716" s="456">
        <f t="shared" si="31"/>
        <v>3039</v>
      </c>
      <c r="G716" s="469">
        <f t="shared" si="30"/>
        <v>2240</v>
      </c>
      <c r="H716" s="584"/>
    </row>
    <row r="717" spans="1:8" x14ac:dyDescent="0.2">
      <c r="A717" s="447">
        <v>856</v>
      </c>
      <c r="B717" s="454"/>
      <c r="C717" s="449">
        <v>72</v>
      </c>
      <c r="D717" s="582"/>
      <c r="E717" s="472">
        <v>13439</v>
      </c>
      <c r="F717" s="456">
        <f t="shared" si="31"/>
        <v>3039</v>
      </c>
      <c r="G717" s="469">
        <f t="shared" ref="G717:G771" si="32">ROUND(12*(1/C717*E717),0)</f>
        <v>2240</v>
      </c>
      <c r="H717" s="584"/>
    </row>
    <row r="718" spans="1:8" x14ac:dyDescent="0.2">
      <c r="A718" s="447">
        <v>857</v>
      </c>
      <c r="B718" s="454"/>
      <c r="C718" s="449">
        <v>72</v>
      </c>
      <c r="D718" s="582"/>
      <c r="E718" s="472">
        <v>13439</v>
      </c>
      <c r="F718" s="456">
        <f t="shared" ref="F718:F771" si="33">ROUND(12*1.3566*(1/C718*E718)+H718,0)</f>
        <v>3039</v>
      </c>
      <c r="G718" s="469">
        <f t="shared" si="32"/>
        <v>2240</v>
      </c>
      <c r="H718" s="584"/>
    </row>
    <row r="719" spans="1:8" x14ac:dyDescent="0.2">
      <c r="A719" s="447">
        <v>858</v>
      </c>
      <c r="B719" s="454"/>
      <c r="C719" s="449">
        <v>72</v>
      </c>
      <c r="D719" s="582"/>
      <c r="E719" s="472">
        <v>13439</v>
      </c>
      <c r="F719" s="456">
        <f t="shared" si="33"/>
        <v>3039</v>
      </c>
      <c r="G719" s="469">
        <f t="shared" si="32"/>
        <v>2240</v>
      </c>
      <c r="H719" s="584"/>
    </row>
    <row r="720" spans="1:8" x14ac:dyDescent="0.2">
      <c r="A720" s="447">
        <v>859</v>
      </c>
      <c r="B720" s="454"/>
      <c r="C720" s="449">
        <v>72</v>
      </c>
      <c r="D720" s="582"/>
      <c r="E720" s="472">
        <v>13439</v>
      </c>
      <c r="F720" s="456">
        <f t="shared" si="33"/>
        <v>3039</v>
      </c>
      <c r="G720" s="469">
        <f t="shared" si="32"/>
        <v>2240</v>
      </c>
      <c r="H720" s="584"/>
    </row>
    <row r="721" spans="1:8" x14ac:dyDescent="0.2">
      <c r="A721" s="447">
        <v>860</v>
      </c>
      <c r="B721" s="454"/>
      <c r="C721" s="449">
        <v>72</v>
      </c>
      <c r="D721" s="582"/>
      <c r="E721" s="472">
        <v>13439</v>
      </c>
      <c r="F721" s="456">
        <f t="shared" si="33"/>
        <v>3039</v>
      </c>
      <c r="G721" s="469">
        <f t="shared" si="32"/>
        <v>2240</v>
      </c>
      <c r="H721" s="584"/>
    </row>
    <row r="722" spans="1:8" x14ac:dyDescent="0.2">
      <c r="A722" s="447">
        <v>861</v>
      </c>
      <c r="B722" s="454"/>
      <c r="C722" s="449">
        <v>72</v>
      </c>
      <c r="D722" s="582"/>
      <c r="E722" s="472">
        <v>13439</v>
      </c>
      <c r="F722" s="456">
        <f t="shared" si="33"/>
        <v>3039</v>
      </c>
      <c r="G722" s="469">
        <f t="shared" si="32"/>
        <v>2240</v>
      </c>
      <c r="H722" s="584"/>
    </row>
    <row r="723" spans="1:8" x14ac:dyDescent="0.2">
      <c r="A723" s="447">
        <v>862</v>
      </c>
      <c r="B723" s="454"/>
      <c r="C723" s="449">
        <v>72</v>
      </c>
      <c r="D723" s="582"/>
      <c r="E723" s="472">
        <v>13439</v>
      </c>
      <c r="F723" s="456">
        <f t="shared" si="33"/>
        <v>3039</v>
      </c>
      <c r="G723" s="469">
        <f t="shared" si="32"/>
        <v>2240</v>
      </c>
      <c r="H723" s="584"/>
    </row>
    <row r="724" spans="1:8" x14ac:dyDescent="0.2">
      <c r="A724" s="447">
        <v>863</v>
      </c>
      <c r="B724" s="454"/>
      <c r="C724" s="449">
        <v>72</v>
      </c>
      <c r="D724" s="582"/>
      <c r="E724" s="472">
        <v>13439</v>
      </c>
      <c r="F724" s="456">
        <f t="shared" si="33"/>
        <v>3039</v>
      </c>
      <c r="G724" s="469">
        <f t="shared" si="32"/>
        <v>2240</v>
      </c>
      <c r="H724" s="584"/>
    </row>
    <row r="725" spans="1:8" x14ac:dyDescent="0.2">
      <c r="A725" s="447">
        <v>864</v>
      </c>
      <c r="B725" s="454"/>
      <c r="C725" s="449">
        <v>72</v>
      </c>
      <c r="D725" s="582"/>
      <c r="E725" s="472">
        <v>13439</v>
      </c>
      <c r="F725" s="456">
        <f t="shared" si="33"/>
        <v>3039</v>
      </c>
      <c r="G725" s="469">
        <f t="shared" si="32"/>
        <v>2240</v>
      </c>
      <c r="H725" s="584"/>
    </row>
    <row r="726" spans="1:8" x14ac:dyDescent="0.2">
      <c r="A726" s="447">
        <v>865</v>
      </c>
      <c r="B726" s="454"/>
      <c r="C726" s="449">
        <v>72</v>
      </c>
      <c r="D726" s="582"/>
      <c r="E726" s="472">
        <v>13439</v>
      </c>
      <c r="F726" s="456">
        <f t="shared" si="33"/>
        <v>3039</v>
      </c>
      <c r="G726" s="469">
        <f t="shared" si="32"/>
        <v>2240</v>
      </c>
      <c r="H726" s="584"/>
    </row>
    <row r="727" spans="1:8" x14ac:dyDescent="0.2">
      <c r="A727" s="447">
        <v>866</v>
      </c>
      <c r="B727" s="454"/>
      <c r="C727" s="449">
        <v>72</v>
      </c>
      <c r="D727" s="582"/>
      <c r="E727" s="472">
        <v>13439</v>
      </c>
      <c r="F727" s="456">
        <f t="shared" si="33"/>
        <v>3039</v>
      </c>
      <c r="G727" s="469">
        <f t="shared" si="32"/>
        <v>2240</v>
      </c>
      <c r="H727" s="584"/>
    </row>
    <row r="728" spans="1:8" x14ac:dyDescent="0.2">
      <c r="A728" s="447">
        <v>867</v>
      </c>
      <c r="B728" s="454"/>
      <c r="C728" s="449">
        <v>72</v>
      </c>
      <c r="D728" s="582"/>
      <c r="E728" s="472">
        <v>13439</v>
      </c>
      <c r="F728" s="456">
        <f t="shared" si="33"/>
        <v>3039</v>
      </c>
      <c r="G728" s="469">
        <f t="shared" si="32"/>
        <v>2240</v>
      </c>
      <c r="H728" s="584"/>
    </row>
    <row r="729" spans="1:8" x14ac:dyDescent="0.2">
      <c r="A729" s="447">
        <v>868</v>
      </c>
      <c r="B729" s="454"/>
      <c r="C729" s="449">
        <v>72</v>
      </c>
      <c r="D729" s="582"/>
      <c r="E729" s="472">
        <v>13439</v>
      </c>
      <c r="F729" s="456">
        <f t="shared" si="33"/>
        <v>3039</v>
      </c>
      <c r="G729" s="469">
        <f t="shared" si="32"/>
        <v>2240</v>
      </c>
      <c r="H729" s="584"/>
    </row>
    <row r="730" spans="1:8" x14ac:dyDescent="0.2">
      <c r="A730" s="447">
        <v>869</v>
      </c>
      <c r="B730" s="454"/>
      <c r="C730" s="449">
        <v>72</v>
      </c>
      <c r="D730" s="582"/>
      <c r="E730" s="472">
        <v>13439</v>
      </c>
      <c r="F730" s="456">
        <f t="shared" si="33"/>
        <v>3039</v>
      </c>
      <c r="G730" s="469">
        <f t="shared" si="32"/>
        <v>2240</v>
      </c>
      <c r="H730" s="584"/>
    </row>
    <row r="731" spans="1:8" x14ac:dyDescent="0.2">
      <c r="A731" s="447">
        <v>870</v>
      </c>
      <c r="B731" s="454"/>
      <c r="C731" s="449">
        <v>72</v>
      </c>
      <c r="D731" s="582"/>
      <c r="E731" s="472">
        <v>13439</v>
      </c>
      <c r="F731" s="456">
        <f t="shared" si="33"/>
        <v>3039</v>
      </c>
      <c r="G731" s="469">
        <f t="shared" si="32"/>
        <v>2240</v>
      </c>
      <c r="H731" s="584"/>
    </row>
    <row r="732" spans="1:8" x14ac:dyDescent="0.2">
      <c r="A732" s="447">
        <v>871</v>
      </c>
      <c r="B732" s="454"/>
      <c r="C732" s="449">
        <v>72</v>
      </c>
      <c r="D732" s="582"/>
      <c r="E732" s="472">
        <v>13439</v>
      </c>
      <c r="F732" s="456">
        <f t="shared" si="33"/>
        <v>3039</v>
      </c>
      <c r="G732" s="469">
        <f t="shared" si="32"/>
        <v>2240</v>
      </c>
      <c r="H732" s="584"/>
    </row>
    <row r="733" spans="1:8" x14ac:dyDescent="0.2">
      <c r="A733" s="447">
        <v>872</v>
      </c>
      <c r="B733" s="454"/>
      <c r="C733" s="449">
        <v>72</v>
      </c>
      <c r="D733" s="582"/>
      <c r="E733" s="472">
        <v>13439</v>
      </c>
      <c r="F733" s="456">
        <f t="shared" si="33"/>
        <v>3039</v>
      </c>
      <c r="G733" s="469">
        <f t="shared" si="32"/>
        <v>2240</v>
      </c>
      <c r="H733" s="584"/>
    </row>
    <row r="734" spans="1:8" x14ac:dyDescent="0.2">
      <c r="A734" s="447">
        <v>873</v>
      </c>
      <c r="B734" s="454"/>
      <c r="C734" s="449">
        <v>72</v>
      </c>
      <c r="D734" s="582"/>
      <c r="E734" s="472">
        <v>13439</v>
      </c>
      <c r="F734" s="456">
        <f t="shared" si="33"/>
        <v>3039</v>
      </c>
      <c r="G734" s="469">
        <f t="shared" si="32"/>
        <v>2240</v>
      </c>
      <c r="H734" s="584"/>
    </row>
    <row r="735" spans="1:8" x14ac:dyDescent="0.2">
      <c r="A735" s="447">
        <v>874</v>
      </c>
      <c r="B735" s="454"/>
      <c r="C735" s="449">
        <v>72</v>
      </c>
      <c r="D735" s="582"/>
      <c r="E735" s="472">
        <v>13439</v>
      </c>
      <c r="F735" s="456">
        <f t="shared" si="33"/>
        <v>3039</v>
      </c>
      <c r="G735" s="469">
        <f t="shared" si="32"/>
        <v>2240</v>
      </c>
      <c r="H735" s="584"/>
    </row>
    <row r="736" spans="1:8" x14ac:dyDescent="0.2">
      <c r="A736" s="447">
        <v>875</v>
      </c>
      <c r="B736" s="454"/>
      <c r="C736" s="449">
        <v>72</v>
      </c>
      <c r="D736" s="582"/>
      <c r="E736" s="472">
        <v>13439</v>
      </c>
      <c r="F736" s="456">
        <f t="shared" si="33"/>
        <v>3039</v>
      </c>
      <c r="G736" s="469">
        <f t="shared" si="32"/>
        <v>2240</v>
      </c>
      <c r="H736" s="584"/>
    </row>
    <row r="737" spans="1:8" x14ac:dyDescent="0.2">
      <c r="A737" s="447">
        <v>876</v>
      </c>
      <c r="B737" s="454"/>
      <c r="C737" s="449">
        <v>72</v>
      </c>
      <c r="D737" s="582"/>
      <c r="E737" s="472">
        <v>13439</v>
      </c>
      <c r="F737" s="456">
        <f t="shared" si="33"/>
        <v>3039</v>
      </c>
      <c r="G737" s="469">
        <f t="shared" si="32"/>
        <v>2240</v>
      </c>
      <c r="H737" s="584"/>
    </row>
    <row r="738" spans="1:8" x14ac:dyDescent="0.2">
      <c r="A738" s="447">
        <v>877</v>
      </c>
      <c r="B738" s="454"/>
      <c r="C738" s="449">
        <v>72</v>
      </c>
      <c r="D738" s="582"/>
      <c r="E738" s="472">
        <v>13439</v>
      </c>
      <c r="F738" s="456">
        <f t="shared" si="33"/>
        <v>3039</v>
      </c>
      <c r="G738" s="469">
        <f t="shared" si="32"/>
        <v>2240</v>
      </c>
      <c r="H738" s="584"/>
    </row>
    <row r="739" spans="1:8" x14ac:dyDescent="0.2">
      <c r="A739" s="447">
        <v>878</v>
      </c>
      <c r="B739" s="454"/>
      <c r="C739" s="449">
        <v>72</v>
      </c>
      <c r="D739" s="582"/>
      <c r="E739" s="472">
        <v>13439</v>
      </c>
      <c r="F739" s="456">
        <f t="shared" si="33"/>
        <v>3039</v>
      </c>
      <c r="G739" s="469">
        <f t="shared" si="32"/>
        <v>2240</v>
      </c>
      <c r="H739" s="584"/>
    </row>
    <row r="740" spans="1:8" x14ac:dyDescent="0.2">
      <c r="A740" s="447">
        <v>879</v>
      </c>
      <c r="B740" s="454"/>
      <c r="C740" s="449">
        <v>72</v>
      </c>
      <c r="D740" s="582"/>
      <c r="E740" s="472">
        <v>13439</v>
      </c>
      <c r="F740" s="456">
        <f t="shared" si="33"/>
        <v>3039</v>
      </c>
      <c r="G740" s="469">
        <f t="shared" si="32"/>
        <v>2240</v>
      </c>
      <c r="H740" s="584"/>
    </row>
    <row r="741" spans="1:8" x14ac:dyDescent="0.2">
      <c r="A741" s="447">
        <v>880</v>
      </c>
      <c r="B741" s="454"/>
      <c r="C741" s="449">
        <v>72</v>
      </c>
      <c r="D741" s="582"/>
      <c r="E741" s="472">
        <v>13439</v>
      </c>
      <c r="F741" s="456">
        <f t="shared" si="33"/>
        <v>3039</v>
      </c>
      <c r="G741" s="469">
        <f t="shared" si="32"/>
        <v>2240</v>
      </c>
      <c r="H741" s="584"/>
    </row>
    <row r="742" spans="1:8" x14ac:dyDescent="0.2">
      <c r="A742" s="447">
        <v>881</v>
      </c>
      <c r="B742" s="454"/>
      <c r="C742" s="449">
        <v>72</v>
      </c>
      <c r="D742" s="582"/>
      <c r="E742" s="472">
        <v>13439</v>
      </c>
      <c r="F742" s="456">
        <f t="shared" si="33"/>
        <v>3039</v>
      </c>
      <c r="G742" s="469">
        <f t="shared" si="32"/>
        <v>2240</v>
      </c>
      <c r="H742" s="584"/>
    </row>
    <row r="743" spans="1:8" x14ac:dyDescent="0.2">
      <c r="A743" s="447">
        <v>882</v>
      </c>
      <c r="B743" s="454"/>
      <c r="C743" s="449">
        <v>72</v>
      </c>
      <c r="D743" s="582"/>
      <c r="E743" s="472">
        <v>13439</v>
      </c>
      <c r="F743" s="456">
        <f t="shared" si="33"/>
        <v>3039</v>
      </c>
      <c r="G743" s="469">
        <f t="shared" si="32"/>
        <v>2240</v>
      </c>
      <c r="H743" s="584"/>
    </row>
    <row r="744" spans="1:8" x14ac:dyDescent="0.2">
      <c r="A744" s="447">
        <v>883</v>
      </c>
      <c r="B744" s="454"/>
      <c r="C744" s="449">
        <v>72</v>
      </c>
      <c r="D744" s="582"/>
      <c r="E744" s="472">
        <v>13439</v>
      </c>
      <c r="F744" s="456">
        <f t="shared" si="33"/>
        <v>3039</v>
      </c>
      <c r="G744" s="469">
        <f t="shared" si="32"/>
        <v>2240</v>
      </c>
      <c r="H744" s="584"/>
    </row>
    <row r="745" spans="1:8" x14ac:dyDescent="0.2">
      <c r="A745" s="447">
        <v>884</v>
      </c>
      <c r="B745" s="454"/>
      <c r="C745" s="449">
        <v>72</v>
      </c>
      <c r="D745" s="582"/>
      <c r="E745" s="472">
        <v>13439</v>
      </c>
      <c r="F745" s="456">
        <f t="shared" si="33"/>
        <v>3039</v>
      </c>
      <c r="G745" s="469">
        <f t="shared" si="32"/>
        <v>2240</v>
      </c>
      <c r="H745" s="584"/>
    </row>
    <row r="746" spans="1:8" x14ac:dyDescent="0.2">
      <c r="A746" s="447">
        <v>885</v>
      </c>
      <c r="B746" s="454"/>
      <c r="C746" s="449">
        <v>72</v>
      </c>
      <c r="D746" s="582"/>
      <c r="E746" s="472">
        <v>13439</v>
      </c>
      <c r="F746" s="456">
        <f t="shared" si="33"/>
        <v>3039</v>
      </c>
      <c r="G746" s="469">
        <f t="shared" si="32"/>
        <v>2240</v>
      </c>
      <c r="H746" s="584"/>
    </row>
    <row r="747" spans="1:8" x14ac:dyDescent="0.2">
      <c r="A747" s="447">
        <v>886</v>
      </c>
      <c r="B747" s="454"/>
      <c r="C747" s="449">
        <v>72</v>
      </c>
      <c r="D747" s="582"/>
      <c r="E747" s="472">
        <v>13439</v>
      </c>
      <c r="F747" s="456">
        <f t="shared" si="33"/>
        <v>3039</v>
      </c>
      <c r="G747" s="469">
        <f t="shared" si="32"/>
        <v>2240</v>
      </c>
      <c r="H747" s="584"/>
    </row>
    <row r="748" spans="1:8" x14ac:dyDescent="0.2">
      <c r="A748" s="447">
        <v>887</v>
      </c>
      <c r="B748" s="454"/>
      <c r="C748" s="449">
        <v>72</v>
      </c>
      <c r="D748" s="582"/>
      <c r="E748" s="472">
        <v>13439</v>
      </c>
      <c r="F748" s="456">
        <f t="shared" si="33"/>
        <v>3039</v>
      </c>
      <c r="G748" s="469">
        <f t="shared" si="32"/>
        <v>2240</v>
      </c>
      <c r="H748" s="584"/>
    </row>
    <row r="749" spans="1:8" x14ac:dyDescent="0.2">
      <c r="A749" s="447">
        <v>888</v>
      </c>
      <c r="B749" s="454"/>
      <c r="C749" s="449">
        <v>72</v>
      </c>
      <c r="D749" s="582"/>
      <c r="E749" s="472">
        <v>13439</v>
      </c>
      <c r="F749" s="456">
        <f t="shared" si="33"/>
        <v>3039</v>
      </c>
      <c r="G749" s="469">
        <f t="shared" si="32"/>
        <v>2240</v>
      </c>
      <c r="H749" s="584"/>
    </row>
    <row r="750" spans="1:8" x14ac:dyDescent="0.2">
      <c r="A750" s="447">
        <v>889</v>
      </c>
      <c r="B750" s="454"/>
      <c r="C750" s="449">
        <v>72</v>
      </c>
      <c r="D750" s="582"/>
      <c r="E750" s="472">
        <v>13439</v>
      </c>
      <c r="F750" s="456">
        <f t="shared" si="33"/>
        <v>3039</v>
      </c>
      <c r="G750" s="469">
        <f t="shared" si="32"/>
        <v>2240</v>
      </c>
      <c r="H750" s="584"/>
    </row>
    <row r="751" spans="1:8" x14ac:dyDescent="0.2">
      <c r="A751" s="447">
        <v>890</v>
      </c>
      <c r="B751" s="454"/>
      <c r="C751" s="449">
        <v>72</v>
      </c>
      <c r="D751" s="582"/>
      <c r="E751" s="472">
        <v>13439</v>
      </c>
      <c r="F751" s="456">
        <f t="shared" si="33"/>
        <v>3039</v>
      </c>
      <c r="G751" s="469">
        <f t="shared" si="32"/>
        <v>2240</v>
      </c>
      <c r="H751" s="584"/>
    </row>
    <row r="752" spans="1:8" x14ac:dyDescent="0.2">
      <c r="A752" s="447">
        <v>891</v>
      </c>
      <c r="B752" s="454"/>
      <c r="C752" s="449">
        <v>72</v>
      </c>
      <c r="D752" s="582"/>
      <c r="E752" s="472">
        <v>13439</v>
      </c>
      <c r="F752" s="456">
        <f t="shared" si="33"/>
        <v>3039</v>
      </c>
      <c r="G752" s="469">
        <f t="shared" si="32"/>
        <v>2240</v>
      </c>
      <c r="H752" s="584"/>
    </row>
    <row r="753" spans="1:8" x14ac:dyDescent="0.2">
      <c r="A753" s="447">
        <v>892</v>
      </c>
      <c r="B753" s="454"/>
      <c r="C753" s="449">
        <v>72</v>
      </c>
      <c r="D753" s="582"/>
      <c r="E753" s="472">
        <v>13439</v>
      </c>
      <c r="F753" s="456">
        <f t="shared" si="33"/>
        <v>3039</v>
      </c>
      <c r="G753" s="469">
        <f t="shared" si="32"/>
        <v>2240</v>
      </c>
      <c r="H753" s="584"/>
    </row>
    <row r="754" spans="1:8" x14ac:dyDescent="0.2">
      <c r="A754" s="447">
        <v>893</v>
      </c>
      <c r="B754" s="454"/>
      <c r="C754" s="449">
        <v>72</v>
      </c>
      <c r="D754" s="582"/>
      <c r="E754" s="472">
        <v>13439</v>
      </c>
      <c r="F754" s="456">
        <f t="shared" si="33"/>
        <v>3039</v>
      </c>
      <c r="G754" s="469">
        <f t="shared" si="32"/>
        <v>2240</v>
      </c>
      <c r="H754" s="584"/>
    </row>
    <row r="755" spans="1:8" x14ac:dyDescent="0.2">
      <c r="A755" s="447">
        <v>894</v>
      </c>
      <c r="B755" s="454"/>
      <c r="C755" s="449">
        <v>72</v>
      </c>
      <c r="D755" s="582"/>
      <c r="E755" s="472">
        <v>13439</v>
      </c>
      <c r="F755" s="456">
        <f t="shared" si="33"/>
        <v>3039</v>
      </c>
      <c r="G755" s="469">
        <f t="shared" si="32"/>
        <v>2240</v>
      </c>
      <c r="H755" s="584"/>
    </row>
    <row r="756" spans="1:8" x14ac:dyDescent="0.2">
      <c r="A756" s="447">
        <v>895</v>
      </c>
      <c r="B756" s="454"/>
      <c r="C756" s="449">
        <v>72</v>
      </c>
      <c r="D756" s="582"/>
      <c r="E756" s="472">
        <v>13439</v>
      </c>
      <c r="F756" s="456">
        <f t="shared" si="33"/>
        <v>3039</v>
      </c>
      <c r="G756" s="469">
        <f t="shared" si="32"/>
        <v>2240</v>
      </c>
      <c r="H756" s="584"/>
    </row>
    <row r="757" spans="1:8" x14ac:dyDescent="0.2">
      <c r="A757" s="447">
        <v>896</v>
      </c>
      <c r="B757" s="454"/>
      <c r="C757" s="449">
        <v>72</v>
      </c>
      <c r="D757" s="582"/>
      <c r="E757" s="472">
        <v>13439</v>
      </c>
      <c r="F757" s="456">
        <f t="shared" si="33"/>
        <v>3039</v>
      </c>
      <c r="G757" s="469">
        <f t="shared" si="32"/>
        <v>2240</v>
      </c>
      <c r="H757" s="584"/>
    </row>
    <row r="758" spans="1:8" x14ac:dyDescent="0.2">
      <c r="A758" s="447">
        <v>897</v>
      </c>
      <c r="B758" s="454"/>
      <c r="C758" s="449">
        <v>72</v>
      </c>
      <c r="D758" s="582"/>
      <c r="E758" s="472">
        <v>13439</v>
      </c>
      <c r="F758" s="456">
        <f t="shared" si="33"/>
        <v>3039</v>
      </c>
      <c r="G758" s="469">
        <f t="shared" si="32"/>
        <v>2240</v>
      </c>
      <c r="H758" s="584"/>
    </row>
    <row r="759" spans="1:8" x14ac:dyDescent="0.2">
      <c r="A759" s="447">
        <v>898</v>
      </c>
      <c r="B759" s="454"/>
      <c r="C759" s="449">
        <v>72</v>
      </c>
      <c r="D759" s="582"/>
      <c r="E759" s="472">
        <v>13439</v>
      </c>
      <c r="F759" s="456">
        <f t="shared" si="33"/>
        <v>3039</v>
      </c>
      <c r="G759" s="469">
        <f t="shared" si="32"/>
        <v>2240</v>
      </c>
      <c r="H759" s="584"/>
    </row>
    <row r="760" spans="1:8" x14ac:dyDescent="0.2">
      <c r="A760" s="447">
        <v>899</v>
      </c>
      <c r="B760" s="454"/>
      <c r="C760" s="449">
        <v>72</v>
      </c>
      <c r="D760" s="582"/>
      <c r="E760" s="472">
        <v>13439</v>
      </c>
      <c r="F760" s="456">
        <f t="shared" si="33"/>
        <v>3039</v>
      </c>
      <c r="G760" s="469">
        <f t="shared" si="32"/>
        <v>2240</v>
      </c>
      <c r="H760" s="584"/>
    </row>
    <row r="761" spans="1:8" x14ac:dyDescent="0.2">
      <c r="A761" s="447">
        <v>900</v>
      </c>
      <c r="B761" s="454"/>
      <c r="C761" s="449">
        <v>72</v>
      </c>
      <c r="D761" s="582"/>
      <c r="E761" s="472">
        <v>13439</v>
      </c>
      <c r="F761" s="456">
        <f t="shared" si="33"/>
        <v>3039</v>
      </c>
      <c r="G761" s="469">
        <f t="shared" si="32"/>
        <v>2240</v>
      </c>
      <c r="H761" s="584"/>
    </row>
    <row r="762" spans="1:8" x14ac:dyDescent="0.2">
      <c r="A762" s="447">
        <v>901</v>
      </c>
      <c r="B762" s="454"/>
      <c r="C762" s="449">
        <v>72</v>
      </c>
      <c r="D762" s="582"/>
      <c r="E762" s="472">
        <v>13439</v>
      </c>
      <c r="F762" s="456">
        <f t="shared" si="33"/>
        <v>3039</v>
      </c>
      <c r="G762" s="469">
        <f t="shared" si="32"/>
        <v>2240</v>
      </c>
      <c r="H762" s="584"/>
    </row>
    <row r="763" spans="1:8" x14ac:dyDescent="0.2">
      <c r="A763" s="447">
        <v>902</v>
      </c>
      <c r="B763" s="454"/>
      <c r="C763" s="449">
        <v>72</v>
      </c>
      <c r="D763" s="582"/>
      <c r="E763" s="472">
        <v>13439</v>
      </c>
      <c r="F763" s="456">
        <f t="shared" si="33"/>
        <v>3039</v>
      </c>
      <c r="G763" s="469">
        <f t="shared" si="32"/>
        <v>2240</v>
      </c>
      <c r="H763" s="584"/>
    </row>
    <row r="764" spans="1:8" x14ac:dyDescent="0.2">
      <c r="A764" s="447">
        <v>903</v>
      </c>
      <c r="B764" s="454"/>
      <c r="C764" s="449">
        <v>72</v>
      </c>
      <c r="D764" s="582"/>
      <c r="E764" s="472">
        <v>13439</v>
      </c>
      <c r="F764" s="456">
        <f t="shared" si="33"/>
        <v>3039</v>
      </c>
      <c r="G764" s="469">
        <f t="shared" si="32"/>
        <v>2240</v>
      </c>
      <c r="H764" s="584"/>
    </row>
    <row r="765" spans="1:8" x14ac:dyDescent="0.2">
      <c r="A765" s="447">
        <v>904</v>
      </c>
      <c r="B765" s="454"/>
      <c r="C765" s="449">
        <v>72</v>
      </c>
      <c r="D765" s="582"/>
      <c r="E765" s="472">
        <v>13439</v>
      </c>
      <c r="F765" s="456">
        <f t="shared" si="33"/>
        <v>3039</v>
      </c>
      <c r="G765" s="469">
        <f t="shared" si="32"/>
        <v>2240</v>
      </c>
      <c r="H765" s="584"/>
    </row>
    <row r="766" spans="1:8" x14ac:dyDescent="0.2">
      <c r="A766" s="447">
        <v>905</v>
      </c>
      <c r="B766" s="454"/>
      <c r="C766" s="449">
        <v>72</v>
      </c>
      <c r="D766" s="582"/>
      <c r="E766" s="472">
        <v>13439</v>
      </c>
      <c r="F766" s="456">
        <f t="shared" si="33"/>
        <v>3039</v>
      </c>
      <c r="G766" s="469">
        <f t="shared" si="32"/>
        <v>2240</v>
      </c>
      <c r="H766" s="584"/>
    </row>
    <row r="767" spans="1:8" x14ac:dyDescent="0.2">
      <c r="A767" s="447">
        <v>906</v>
      </c>
      <c r="B767" s="454"/>
      <c r="C767" s="449">
        <v>72</v>
      </c>
      <c r="D767" s="582"/>
      <c r="E767" s="472">
        <v>13439</v>
      </c>
      <c r="F767" s="456">
        <f t="shared" si="33"/>
        <v>3039</v>
      </c>
      <c r="G767" s="469">
        <f t="shared" si="32"/>
        <v>2240</v>
      </c>
      <c r="H767" s="584"/>
    </row>
    <row r="768" spans="1:8" x14ac:dyDescent="0.2">
      <c r="A768" s="447">
        <v>907</v>
      </c>
      <c r="B768" s="454"/>
      <c r="C768" s="449">
        <v>72</v>
      </c>
      <c r="D768" s="582"/>
      <c r="E768" s="472">
        <v>13439</v>
      </c>
      <c r="F768" s="456">
        <f t="shared" si="33"/>
        <v>3039</v>
      </c>
      <c r="G768" s="469">
        <f t="shared" si="32"/>
        <v>2240</v>
      </c>
      <c r="H768" s="584"/>
    </row>
    <row r="769" spans="1:8" x14ac:dyDescent="0.2">
      <c r="A769" s="447">
        <v>908</v>
      </c>
      <c r="B769" s="454"/>
      <c r="C769" s="449">
        <v>72</v>
      </c>
      <c r="D769" s="582"/>
      <c r="E769" s="472">
        <v>13439</v>
      </c>
      <c r="F769" s="456">
        <f t="shared" si="33"/>
        <v>3039</v>
      </c>
      <c r="G769" s="469">
        <f t="shared" si="32"/>
        <v>2240</v>
      </c>
      <c r="H769" s="584"/>
    </row>
    <row r="770" spans="1:8" x14ac:dyDescent="0.2">
      <c r="A770" s="447">
        <v>909</v>
      </c>
      <c r="B770" s="454"/>
      <c r="C770" s="449">
        <v>72</v>
      </c>
      <c r="D770" s="582"/>
      <c r="E770" s="472">
        <v>13439</v>
      </c>
      <c r="F770" s="456">
        <f t="shared" si="33"/>
        <v>3039</v>
      </c>
      <c r="G770" s="469">
        <f t="shared" si="32"/>
        <v>2240</v>
      </c>
      <c r="H770" s="584"/>
    </row>
    <row r="771" spans="1:8" ht="13.5" thickBot="1" x14ac:dyDescent="0.25">
      <c r="A771" s="458">
        <v>910</v>
      </c>
      <c r="B771" s="459"/>
      <c r="C771" s="460">
        <v>72</v>
      </c>
      <c r="D771" s="585"/>
      <c r="E771" s="473">
        <v>13439</v>
      </c>
      <c r="F771" s="461">
        <f t="shared" si="33"/>
        <v>3039</v>
      </c>
      <c r="G771" s="488">
        <f t="shared" si="32"/>
        <v>2240</v>
      </c>
      <c r="H771" s="586"/>
    </row>
  </sheetData>
  <mergeCells count="1">
    <mergeCell ref="A10:B10"/>
  </mergeCells>
  <pageMargins left="0.59055118110236227" right="0.39370078740157483" top="0.98425196850393704" bottom="0.98425196850393704" header="0.51181102362204722" footer="0.51181102362204722"/>
  <pageSetup paperSize="9" scale="98" fitToHeight="23" orientation="portrait" r:id="rId1"/>
  <headerFooter alignWithMargins="0">
    <oddHeader>&amp;LKrajský úřad Plzeňského kraje&amp;R22. 2. 2016</oddHeader>
    <oddFooter>Stránka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0"/>
  <sheetViews>
    <sheetView workbookViewId="0">
      <pane ySplit="10" topLeftCell="A11" activePane="bottomLeft" state="frozenSplit"/>
      <selection activeCell="J36" sqref="J36"/>
      <selection pane="bottomLeft" activeCell="K19" sqref="K19"/>
    </sheetView>
  </sheetViews>
  <sheetFormatPr defaultRowHeight="12.75" x14ac:dyDescent="0.2"/>
  <cols>
    <col min="1" max="1" width="10" style="412" customWidth="1"/>
    <col min="2" max="2" width="9.5703125" style="412" customWidth="1"/>
    <col min="3" max="3" width="10.85546875" style="412" customWidth="1"/>
    <col min="4" max="4" width="13.42578125" style="412" customWidth="1"/>
    <col min="5" max="5" width="13.5703125" style="412" customWidth="1"/>
    <col min="6" max="7" width="12.85546875" style="412" customWidth="1"/>
    <col min="8" max="8" width="10.7109375" style="412" customWidth="1"/>
    <col min="9" max="9" width="16.140625" style="412" customWidth="1"/>
    <col min="10" max="16384" width="9.140625" style="412"/>
  </cols>
  <sheetData>
    <row r="1" spans="1:9" x14ac:dyDescent="0.2">
      <c r="H1" s="412" t="s">
        <v>741</v>
      </c>
    </row>
    <row r="2" spans="1:9" ht="4.5" customHeight="1" x14ac:dyDescent="0.2"/>
    <row r="3" spans="1:9" ht="20.25" x14ac:dyDescent="0.3">
      <c r="A3" s="413" t="s">
        <v>702</v>
      </c>
      <c r="C3" s="414"/>
      <c r="D3" s="414"/>
      <c r="E3" s="414"/>
      <c r="F3" s="415"/>
      <c r="G3" s="415"/>
      <c r="H3" s="416"/>
      <c r="I3" s="416"/>
    </row>
    <row r="4" spans="1:9" ht="15" x14ac:dyDescent="0.25">
      <c r="A4" s="476" t="s">
        <v>742</v>
      </c>
      <c r="B4" s="418"/>
      <c r="C4" s="418"/>
      <c r="D4" s="418"/>
      <c r="E4" s="418"/>
      <c r="F4" s="418"/>
      <c r="G4" s="418"/>
      <c r="I4" s="416"/>
    </row>
    <row r="5" spans="1:9" ht="5.25" customHeight="1" x14ac:dyDescent="0.25">
      <c r="A5" s="476"/>
      <c r="B5" s="418"/>
      <c r="C5" s="418"/>
      <c r="D5" s="418"/>
      <c r="E5" s="418"/>
      <c r="F5" s="418"/>
      <c r="G5" s="418"/>
      <c r="I5" s="416"/>
    </row>
    <row r="6" spans="1:9" ht="15.75" x14ac:dyDescent="0.25">
      <c r="A6" s="419"/>
      <c r="B6" s="420"/>
      <c r="C6" s="421" t="s">
        <v>10</v>
      </c>
      <c r="E6" s="422" t="s">
        <v>11</v>
      </c>
      <c r="I6" s="416"/>
    </row>
    <row r="7" spans="1:9" ht="15.75" x14ac:dyDescent="0.25">
      <c r="A7" s="423"/>
      <c r="B7" s="420"/>
      <c r="C7" s="424" t="s">
        <v>148</v>
      </c>
      <c r="D7" s="425"/>
      <c r="E7" s="424"/>
      <c r="I7" s="416"/>
    </row>
    <row r="8" spans="1:9" ht="6" customHeight="1" thickBot="1" x14ac:dyDescent="0.25">
      <c r="A8" s="609"/>
      <c r="B8" s="609"/>
      <c r="C8" s="434"/>
      <c r="D8" s="435"/>
      <c r="E8" s="436"/>
      <c r="F8" s="436"/>
      <c r="G8" s="436"/>
      <c r="I8" s="416"/>
    </row>
    <row r="9" spans="1:9" ht="15.75" x14ac:dyDescent="0.2">
      <c r="A9" s="437"/>
      <c r="B9" s="438" t="s">
        <v>2</v>
      </c>
      <c r="C9" s="439"/>
      <c r="D9" s="438" t="s">
        <v>3</v>
      </c>
      <c r="E9" s="439"/>
      <c r="F9" s="440" t="s">
        <v>4</v>
      </c>
      <c r="G9" s="610" t="s">
        <v>5</v>
      </c>
      <c r="H9" s="611"/>
    </row>
    <row r="10" spans="1:9" ht="45.75" thickBot="1" x14ac:dyDescent="0.25">
      <c r="A10" s="441" t="s">
        <v>689</v>
      </c>
      <c r="B10" s="442" t="s">
        <v>10</v>
      </c>
      <c r="C10" s="443" t="s">
        <v>11</v>
      </c>
      <c r="D10" s="444" t="s">
        <v>12</v>
      </c>
      <c r="E10" s="445" t="s">
        <v>690</v>
      </c>
      <c r="F10" s="444" t="s">
        <v>4</v>
      </c>
      <c r="G10" s="446" t="s">
        <v>15</v>
      </c>
      <c r="H10" s="445" t="s">
        <v>16</v>
      </c>
    </row>
    <row r="11" spans="1:9" x14ac:dyDescent="0.2">
      <c r="A11" s="447">
        <v>1</v>
      </c>
      <c r="B11" s="448">
        <f t="shared" ref="B11:B74" si="0">ROUND(1.12233*LN(A11)+26.078,2)</f>
        <v>26.08</v>
      </c>
      <c r="C11" s="552"/>
      <c r="D11" s="450">
        <v>22678</v>
      </c>
      <c r="E11" s="471"/>
      <c r="F11" s="450">
        <f>ROUND(12*1.3566*(1/B11*D11)+H11,0)</f>
        <v>14246</v>
      </c>
      <c r="G11" s="491">
        <f>ROUND(12*(1/B11*D11),0)</f>
        <v>10435</v>
      </c>
      <c r="H11" s="451">
        <v>90</v>
      </c>
    </row>
    <row r="12" spans="1:9" x14ac:dyDescent="0.2">
      <c r="A12" s="447">
        <v>2</v>
      </c>
      <c r="B12" s="448">
        <f t="shared" si="0"/>
        <v>26.86</v>
      </c>
      <c r="C12" s="464"/>
      <c r="D12" s="456">
        <v>22678</v>
      </c>
      <c r="E12" s="554"/>
      <c r="F12" s="456">
        <f t="shared" ref="F12:F75" si="1">ROUND(12*1.3566*(1/B12*D12)+H12,0)</f>
        <v>13835</v>
      </c>
      <c r="G12" s="469">
        <f t="shared" ref="G12:G75" si="2">ROUND(12*(1/B12*D12),0)</f>
        <v>10132</v>
      </c>
      <c r="H12" s="470">
        <v>90</v>
      </c>
    </row>
    <row r="13" spans="1:9" x14ac:dyDescent="0.2">
      <c r="A13" s="447">
        <v>3</v>
      </c>
      <c r="B13" s="448">
        <f t="shared" si="0"/>
        <v>27.31</v>
      </c>
      <c r="C13" s="464"/>
      <c r="D13" s="456">
        <v>22678</v>
      </c>
      <c r="E13" s="554"/>
      <c r="F13" s="456">
        <f t="shared" si="1"/>
        <v>13608</v>
      </c>
      <c r="G13" s="469">
        <f t="shared" si="2"/>
        <v>9965</v>
      </c>
      <c r="H13" s="470">
        <v>90</v>
      </c>
    </row>
    <row r="14" spans="1:9" x14ac:dyDescent="0.2">
      <c r="A14" s="447">
        <v>4</v>
      </c>
      <c r="B14" s="448">
        <f t="shared" si="0"/>
        <v>27.63</v>
      </c>
      <c r="C14" s="464"/>
      <c r="D14" s="456">
        <v>22678</v>
      </c>
      <c r="E14" s="554"/>
      <c r="F14" s="456">
        <f t="shared" si="1"/>
        <v>13452</v>
      </c>
      <c r="G14" s="469">
        <f t="shared" si="2"/>
        <v>9849</v>
      </c>
      <c r="H14" s="470">
        <v>90</v>
      </c>
    </row>
    <row r="15" spans="1:9" x14ac:dyDescent="0.2">
      <c r="A15" s="447">
        <v>5</v>
      </c>
      <c r="B15" s="448">
        <f t="shared" si="0"/>
        <v>27.88</v>
      </c>
      <c r="C15" s="464"/>
      <c r="D15" s="456">
        <v>22678</v>
      </c>
      <c r="E15" s="554"/>
      <c r="F15" s="456">
        <f t="shared" si="1"/>
        <v>13332</v>
      </c>
      <c r="G15" s="469">
        <f t="shared" si="2"/>
        <v>9761</v>
      </c>
      <c r="H15" s="470">
        <v>90</v>
      </c>
    </row>
    <row r="16" spans="1:9" x14ac:dyDescent="0.2">
      <c r="A16" s="447">
        <v>6</v>
      </c>
      <c r="B16" s="448">
        <f t="shared" si="0"/>
        <v>28.09</v>
      </c>
      <c r="C16" s="464"/>
      <c r="D16" s="456">
        <v>22678</v>
      </c>
      <c r="E16" s="554"/>
      <c r="F16" s="456">
        <f t="shared" si="1"/>
        <v>13233</v>
      </c>
      <c r="G16" s="469">
        <f t="shared" si="2"/>
        <v>9688</v>
      </c>
      <c r="H16" s="470">
        <v>90</v>
      </c>
    </row>
    <row r="17" spans="1:8" x14ac:dyDescent="0.2">
      <c r="A17" s="447">
        <v>7</v>
      </c>
      <c r="B17" s="448">
        <f t="shared" si="0"/>
        <v>28.26</v>
      </c>
      <c r="C17" s="464"/>
      <c r="D17" s="456">
        <v>22678</v>
      </c>
      <c r="E17" s="554"/>
      <c r="F17" s="456">
        <f t="shared" si="1"/>
        <v>13154</v>
      </c>
      <c r="G17" s="469">
        <f t="shared" si="2"/>
        <v>9630</v>
      </c>
      <c r="H17" s="470">
        <v>90</v>
      </c>
    </row>
    <row r="18" spans="1:8" x14ac:dyDescent="0.2">
      <c r="A18" s="447">
        <v>8</v>
      </c>
      <c r="B18" s="448">
        <f t="shared" si="0"/>
        <v>28.41</v>
      </c>
      <c r="C18" s="464"/>
      <c r="D18" s="456">
        <v>22678</v>
      </c>
      <c r="E18" s="554"/>
      <c r="F18" s="456">
        <f t="shared" si="1"/>
        <v>13085</v>
      </c>
      <c r="G18" s="469">
        <f t="shared" si="2"/>
        <v>9579</v>
      </c>
      <c r="H18" s="470">
        <v>90</v>
      </c>
    </row>
    <row r="19" spans="1:8" x14ac:dyDescent="0.2">
      <c r="A19" s="447">
        <v>9</v>
      </c>
      <c r="B19" s="448">
        <f t="shared" si="0"/>
        <v>28.54</v>
      </c>
      <c r="C19" s="464"/>
      <c r="D19" s="456">
        <v>22678</v>
      </c>
      <c r="E19" s="554"/>
      <c r="F19" s="456">
        <f t="shared" si="1"/>
        <v>13026</v>
      </c>
      <c r="G19" s="469">
        <f t="shared" si="2"/>
        <v>9535</v>
      </c>
      <c r="H19" s="470">
        <v>90</v>
      </c>
    </row>
    <row r="20" spans="1:8" x14ac:dyDescent="0.2">
      <c r="A20" s="447">
        <v>10</v>
      </c>
      <c r="B20" s="448">
        <f t="shared" si="0"/>
        <v>28.66</v>
      </c>
      <c r="C20" s="464"/>
      <c r="D20" s="456">
        <v>22678</v>
      </c>
      <c r="E20" s="554"/>
      <c r="F20" s="456">
        <f t="shared" si="1"/>
        <v>12971</v>
      </c>
      <c r="G20" s="469">
        <f t="shared" si="2"/>
        <v>9495</v>
      </c>
      <c r="H20" s="470">
        <v>90</v>
      </c>
    </row>
    <row r="21" spans="1:8" x14ac:dyDescent="0.2">
      <c r="A21" s="447">
        <v>11</v>
      </c>
      <c r="B21" s="448">
        <f t="shared" si="0"/>
        <v>28.77</v>
      </c>
      <c r="C21" s="464"/>
      <c r="D21" s="456">
        <v>22678</v>
      </c>
      <c r="E21" s="554"/>
      <c r="F21" s="456">
        <f t="shared" si="1"/>
        <v>12922</v>
      </c>
      <c r="G21" s="469">
        <f t="shared" si="2"/>
        <v>9459</v>
      </c>
      <c r="H21" s="470">
        <v>90</v>
      </c>
    </row>
    <row r="22" spans="1:8" x14ac:dyDescent="0.2">
      <c r="A22" s="447">
        <v>12</v>
      </c>
      <c r="B22" s="448">
        <f t="shared" si="0"/>
        <v>28.87</v>
      </c>
      <c r="C22" s="464"/>
      <c r="D22" s="456">
        <v>22678</v>
      </c>
      <c r="E22" s="554"/>
      <c r="F22" s="456">
        <f t="shared" si="1"/>
        <v>12878</v>
      </c>
      <c r="G22" s="469">
        <f t="shared" si="2"/>
        <v>9426</v>
      </c>
      <c r="H22" s="470">
        <v>90</v>
      </c>
    </row>
    <row r="23" spans="1:8" x14ac:dyDescent="0.2">
      <c r="A23" s="447">
        <v>13</v>
      </c>
      <c r="B23" s="448">
        <f t="shared" si="0"/>
        <v>28.96</v>
      </c>
      <c r="C23" s="464"/>
      <c r="D23" s="456">
        <v>22678</v>
      </c>
      <c r="E23" s="554"/>
      <c r="F23" s="456">
        <f t="shared" si="1"/>
        <v>12838</v>
      </c>
      <c r="G23" s="469">
        <f t="shared" si="2"/>
        <v>9397</v>
      </c>
      <c r="H23" s="470">
        <v>90</v>
      </c>
    </row>
    <row r="24" spans="1:8" x14ac:dyDescent="0.2">
      <c r="A24" s="447">
        <v>14</v>
      </c>
      <c r="B24" s="448">
        <f t="shared" si="0"/>
        <v>29.04</v>
      </c>
      <c r="C24" s="464"/>
      <c r="D24" s="456">
        <v>22678</v>
      </c>
      <c r="E24" s="554"/>
      <c r="F24" s="456">
        <f t="shared" si="1"/>
        <v>12803</v>
      </c>
      <c r="G24" s="469">
        <f t="shared" si="2"/>
        <v>9371</v>
      </c>
      <c r="H24" s="470">
        <v>90</v>
      </c>
    </row>
    <row r="25" spans="1:8" x14ac:dyDescent="0.2">
      <c r="A25" s="447">
        <v>15</v>
      </c>
      <c r="B25" s="448">
        <f t="shared" si="0"/>
        <v>29.12</v>
      </c>
      <c r="C25" s="464"/>
      <c r="D25" s="456">
        <v>22678</v>
      </c>
      <c r="E25" s="554"/>
      <c r="F25" s="456">
        <f t="shared" si="1"/>
        <v>12768</v>
      </c>
      <c r="G25" s="469">
        <f t="shared" si="2"/>
        <v>9345</v>
      </c>
      <c r="H25" s="470">
        <v>90</v>
      </c>
    </row>
    <row r="26" spans="1:8" x14ac:dyDescent="0.2">
      <c r="A26" s="447">
        <v>16</v>
      </c>
      <c r="B26" s="448">
        <f t="shared" si="0"/>
        <v>29.19</v>
      </c>
      <c r="C26" s="464"/>
      <c r="D26" s="456">
        <v>22678</v>
      </c>
      <c r="E26" s="554"/>
      <c r="F26" s="456">
        <f t="shared" si="1"/>
        <v>12737</v>
      </c>
      <c r="G26" s="469">
        <f t="shared" si="2"/>
        <v>9323</v>
      </c>
      <c r="H26" s="470">
        <v>90</v>
      </c>
    </row>
    <row r="27" spans="1:8" x14ac:dyDescent="0.2">
      <c r="A27" s="447">
        <v>17</v>
      </c>
      <c r="B27" s="448">
        <f t="shared" si="0"/>
        <v>29.26</v>
      </c>
      <c r="C27" s="464"/>
      <c r="D27" s="456">
        <v>22678</v>
      </c>
      <c r="E27" s="554"/>
      <c r="F27" s="456">
        <f t="shared" si="1"/>
        <v>12707</v>
      </c>
      <c r="G27" s="469">
        <f t="shared" si="2"/>
        <v>9301</v>
      </c>
      <c r="H27" s="470">
        <v>90</v>
      </c>
    </row>
    <row r="28" spans="1:8" x14ac:dyDescent="0.2">
      <c r="A28" s="447">
        <v>18</v>
      </c>
      <c r="B28" s="448">
        <f t="shared" si="0"/>
        <v>29.32</v>
      </c>
      <c r="C28" s="464"/>
      <c r="D28" s="456">
        <v>22678</v>
      </c>
      <c r="E28" s="554"/>
      <c r="F28" s="456">
        <f t="shared" si="1"/>
        <v>12681</v>
      </c>
      <c r="G28" s="469">
        <f t="shared" si="2"/>
        <v>9282</v>
      </c>
      <c r="H28" s="470">
        <v>90</v>
      </c>
    </row>
    <row r="29" spans="1:8" x14ac:dyDescent="0.2">
      <c r="A29" s="447">
        <v>19</v>
      </c>
      <c r="B29" s="448">
        <f t="shared" si="0"/>
        <v>29.38</v>
      </c>
      <c r="C29" s="464"/>
      <c r="D29" s="456">
        <v>22678</v>
      </c>
      <c r="E29" s="554"/>
      <c r="F29" s="456">
        <f t="shared" si="1"/>
        <v>12656</v>
      </c>
      <c r="G29" s="469">
        <f t="shared" si="2"/>
        <v>9263</v>
      </c>
      <c r="H29" s="470">
        <v>90</v>
      </c>
    </row>
    <row r="30" spans="1:8" x14ac:dyDescent="0.2">
      <c r="A30" s="447">
        <v>20</v>
      </c>
      <c r="B30" s="448">
        <f t="shared" si="0"/>
        <v>29.44</v>
      </c>
      <c r="C30" s="464"/>
      <c r="D30" s="456">
        <v>22678</v>
      </c>
      <c r="E30" s="554"/>
      <c r="F30" s="456">
        <f t="shared" si="1"/>
        <v>12630</v>
      </c>
      <c r="G30" s="469">
        <f t="shared" si="2"/>
        <v>9244</v>
      </c>
      <c r="H30" s="470">
        <v>90</v>
      </c>
    </row>
    <row r="31" spans="1:8" x14ac:dyDescent="0.2">
      <c r="A31" s="447">
        <v>21</v>
      </c>
      <c r="B31" s="448">
        <f t="shared" si="0"/>
        <v>29.49</v>
      </c>
      <c r="C31" s="464"/>
      <c r="D31" s="456">
        <v>22678</v>
      </c>
      <c r="E31" s="554"/>
      <c r="F31" s="456">
        <f t="shared" si="1"/>
        <v>12609</v>
      </c>
      <c r="G31" s="469">
        <f t="shared" si="2"/>
        <v>9228</v>
      </c>
      <c r="H31" s="470">
        <v>90</v>
      </c>
    </row>
    <row r="32" spans="1:8" x14ac:dyDescent="0.2">
      <c r="A32" s="447">
        <v>22</v>
      </c>
      <c r="B32" s="448">
        <f t="shared" si="0"/>
        <v>29.55</v>
      </c>
      <c r="C32" s="464"/>
      <c r="D32" s="456">
        <v>22678</v>
      </c>
      <c r="E32" s="554"/>
      <c r="F32" s="456">
        <f t="shared" si="1"/>
        <v>12583</v>
      </c>
      <c r="G32" s="469">
        <f t="shared" si="2"/>
        <v>9209</v>
      </c>
      <c r="H32" s="470">
        <v>90</v>
      </c>
    </row>
    <row r="33" spans="1:8" x14ac:dyDescent="0.2">
      <c r="A33" s="447">
        <v>23</v>
      </c>
      <c r="B33" s="448">
        <f t="shared" si="0"/>
        <v>29.6</v>
      </c>
      <c r="C33" s="464"/>
      <c r="D33" s="456">
        <v>22678</v>
      </c>
      <c r="E33" s="554"/>
      <c r="F33" s="456">
        <f t="shared" si="1"/>
        <v>12562</v>
      </c>
      <c r="G33" s="469">
        <f t="shared" si="2"/>
        <v>9194</v>
      </c>
      <c r="H33" s="470">
        <v>90</v>
      </c>
    </row>
    <row r="34" spans="1:8" x14ac:dyDescent="0.2">
      <c r="A34" s="447">
        <v>24</v>
      </c>
      <c r="B34" s="448">
        <f t="shared" si="0"/>
        <v>29.64</v>
      </c>
      <c r="C34" s="464"/>
      <c r="D34" s="456">
        <v>22678</v>
      </c>
      <c r="E34" s="554"/>
      <c r="F34" s="456">
        <f t="shared" si="1"/>
        <v>12545</v>
      </c>
      <c r="G34" s="469">
        <f t="shared" si="2"/>
        <v>9181</v>
      </c>
      <c r="H34" s="470">
        <v>90</v>
      </c>
    </row>
    <row r="35" spans="1:8" x14ac:dyDescent="0.2">
      <c r="A35" s="447">
        <v>25</v>
      </c>
      <c r="B35" s="448">
        <f t="shared" si="0"/>
        <v>29.69</v>
      </c>
      <c r="C35" s="464"/>
      <c r="D35" s="456">
        <v>22678</v>
      </c>
      <c r="E35" s="554"/>
      <c r="F35" s="456">
        <f t="shared" si="1"/>
        <v>12524</v>
      </c>
      <c r="G35" s="469">
        <f t="shared" si="2"/>
        <v>9166</v>
      </c>
      <c r="H35" s="470">
        <v>90</v>
      </c>
    </row>
    <row r="36" spans="1:8" x14ac:dyDescent="0.2">
      <c r="A36" s="447">
        <v>26</v>
      </c>
      <c r="B36" s="448">
        <f t="shared" si="0"/>
        <v>29.73</v>
      </c>
      <c r="C36" s="464"/>
      <c r="D36" s="456">
        <v>22678</v>
      </c>
      <c r="E36" s="554"/>
      <c r="F36" s="456">
        <f t="shared" si="1"/>
        <v>12508</v>
      </c>
      <c r="G36" s="469">
        <f t="shared" si="2"/>
        <v>9154</v>
      </c>
      <c r="H36" s="470">
        <v>90</v>
      </c>
    </row>
    <row r="37" spans="1:8" x14ac:dyDescent="0.2">
      <c r="A37" s="447">
        <v>27</v>
      </c>
      <c r="B37" s="448">
        <f t="shared" si="0"/>
        <v>29.78</v>
      </c>
      <c r="C37" s="464"/>
      <c r="D37" s="456">
        <v>22678</v>
      </c>
      <c r="E37" s="554"/>
      <c r="F37" s="456">
        <f t="shared" si="1"/>
        <v>12487</v>
      </c>
      <c r="G37" s="469">
        <f t="shared" si="2"/>
        <v>9138</v>
      </c>
      <c r="H37" s="470">
        <v>90</v>
      </c>
    </row>
    <row r="38" spans="1:8" x14ac:dyDescent="0.2">
      <c r="A38" s="447">
        <v>28</v>
      </c>
      <c r="B38" s="448">
        <f t="shared" si="0"/>
        <v>29.82</v>
      </c>
      <c r="C38" s="464"/>
      <c r="D38" s="456">
        <v>22678</v>
      </c>
      <c r="E38" s="554"/>
      <c r="F38" s="456">
        <f t="shared" si="1"/>
        <v>12470</v>
      </c>
      <c r="G38" s="469">
        <f t="shared" si="2"/>
        <v>9126</v>
      </c>
      <c r="H38" s="470">
        <v>90</v>
      </c>
    </row>
    <row r="39" spans="1:8" x14ac:dyDescent="0.2">
      <c r="A39" s="447">
        <v>29</v>
      </c>
      <c r="B39" s="448">
        <f t="shared" si="0"/>
        <v>29.86</v>
      </c>
      <c r="C39" s="464"/>
      <c r="D39" s="456">
        <v>22678</v>
      </c>
      <c r="E39" s="554"/>
      <c r="F39" s="456">
        <f t="shared" si="1"/>
        <v>12454</v>
      </c>
      <c r="G39" s="469">
        <f t="shared" si="2"/>
        <v>9114</v>
      </c>
      <c r="H39" s="470">
        <v>90</v>
      </c>
    </row>
    <row r="40" spans="1:8" x14ac:dyDescent="0.2">
      <c r="A40" s="447">
        <v>30</v>
      </c>
      <c r="B40" s="448">
        <f t="shared" si="0"/>
        <v>29.9</v>
      </c>
      <c r="C40" s="464"/>
      <c r="D40" s="456">
        <v>22678</v>
      </c>
      <c r="E40" s="554"/>
      <c r="F40" s="456">
        <f t="shared" si="1"/>
        <v>12437</v>
      </c>
      <c r="G40" s="469">
        <f t="shared" si="2"/>
        <v>9102</v>
      </c>
      <c r="H40" s="470">
        <v>90</v>
      </c>
    </row>
    <row r="41" spans="1:8" x14ac:dyDescent="0.2">
      <c r="A41" s="447">
        <v>31</v>
      </c>
      <c r="B41" s="448">
        <f t="shared" si="0"/>
        <v>29.93</v>
      </c>
      <c r="C41" s="464"/>
      <c r="D41" s="456">
        <v>22678</v>
      </c>
      <c r="E41" s="554"/>
      <c r="F41" s="456">
        <f t="shared" si="1"/>
        <v>12425</v>
      </c>
      <c r="G41" s="469">
        <f t="shared" si="2"/>
        <v>9092</v>
      </c>
      <c r="H41" s="470">
        <v>90</v>
      </c>
    </row>
    <row r="42" spans="1:8" x14ac:dyDescent="0.2">
      <c r="A42" s="447">
        <v>32</v>
      </c>
      <c r="B42" s="448">
        <f t="shared" si="0"/>
        <v>29.97</v>
      </c>
      <c r="C42" s="464"/>
      <c r="D42" s="456">
        <v>22678</v>
      </c>
      <c r="E42" s="554"/>
      <c r="F42" s="456">
        <f t="shared" si="1"/>
        <v>12408</v>
      </c>
      <c r="G42" s="469">
        <f t="shared" si="2"/>
        <v>9080</v>
      </c>
      <c r="H42" s="470">
        <v>90</v>
      </c>
    </row>
    <row r="43" spans="1:8" x14ac:dyDescent="0.2">
      <c r="A43" s="447">
        <v>33</v>
      </c>
      <c r="B43" s="448">
        <f t="shared" si="0"/>
        <v>30</v>
      </c>
      <c r="C43" s="464"/>
      <c r="D43" s="456">
        <v>22678</v>
      </c>
      <c r="E43" s="554"/>
      <c r="F43" s="456">
        <f t="shared" si="1"/>
        <v>12396</v>
      </c>
      <c r="G43" s="469">
        <f t="shared" si="2"/>
        <v>9071</v>
      </c>
      <c r="H43" s="470">
        <v>90</v>
      </c>
    </row>
    <row r="44" spans="1:8" x14ac:dyDescent="0.2">
      <c r="A44" s="447">
        <v>34</v>
      </c>
      <c r="B44" s="448">
        <f t="shared" si="0"/>
        <v>30.04</v>
      </c>
      <c r="C44" s="464"/>
      <c r="D44" s="456">
        <v>22678</v>
      </c>
      <c r="E44" s="554"/>
      <c r="F44" s="456">
        <f t="shared" si="1"/>
        <v>12380</v>
      </c>
      <c r="G44" s="469">
        <f t="shared" si="2"/>
        <v>9059</v>
      </c>
      <c r="H44" s="470">
        <v>90</v>
      </c>
    </row>
    <row r="45" spans="1:8" x14ac:dyDescent="0.2">
      <c r="A45" s="447">
        <v>35</v>
      </c>
      <c r="B45" s="448">
        <f t="shared" si="0"/>
        <v>30.07</v>
      </c>
      <c r="C45" s="464"/>
      <c r="D45" s="456">
        <v>22678</v>
      </c>
      <c r="E45" s="554"/>
      <c r="F45" s="456">
        <f t="shared" si="1"/>
        <v>12367</v>
      </c>
      <c r="G45" s="469">
        <f t="shared" si="2"/>
        <v>9050</v>
      </c>
      <c r="H45" s="470">
        <v>90</v>
      </c>
    </row>
    <row r="46" spans="1:8" x14ac:dyDescent="0.2">
      <c r="A46" s="447">
        <v>36</v>
      </c>
      <c r="B46" s="448">
        <f t="shared" si="0"/>
        <v>30.1</v>
      </c>
      <c r="C46" s="464"/>
      <c r="D46" s="456">
        <v>22678</v>
      </c>
      <c r="E46" s="554"/>
      <c r="F46" s="456">
        <f t="shared" si="1"/>
        <v>12355</v>
      </c>
      <c r="G46" s="469">
        <f t="shared" si="2"/>
        <v>9041</v>
      </c>
      <c r="H46" s="470">
        <v>90</v>
      </c>
    </row>
    <row r="47" spans="1:8" x14ac:dyDescent="0.2">
      <c r="A47" s="447">
        <v>37</v>
      </c>
      <c r="B47" s="448">
        <f t="shared" si="0"/>
        <v>30.13</v>
      </c>
      <c r="C47" s="464"/>
      <c r="D47" s="456">
        <v>22678</v>
      </c>
      <c r="E47" s="554"/>
      <c r="F47" s="456">
        <f t="shared" si="1"/>
        <v>12343</v>
      </c>
      <c r="G47" s="469">
        <f t="shared" si="2"/>
        <v>9032</v>
      </c>
      <c r="H47" s="470">
        <v>90</v>
      </c>
    </row>
    <row r="48" spans="1:8" x14ac:dyDescent="0.2">
      <c r="A48" s="447">
        <v>38</v>
      </c>
      <c r="B48" s="448">
        <f t="shared" si="0"/>
        <v>30.16</v>
      </c>
      <c r="C48" s="464"/>
      <c r="D48" s="456">
        <v>22678</v>
      </c>
      <c r="E48" s="554"/>
      <c r="F48" s="456">
        <f t="shared" si="1"/>
        <v>12331</v>
      </c>
      <c r="G48" s="469">
        <f t="shared" si="2"/>
        <v>9023</v>
      </c>
      <c r="H48" s="470">
        <v>90</v>
      </c>
    </row>
    <row r="49" spans="1:8" x14ac:dyDescent="0.2">
      <c r="A49" s="447">
        <v>39</v>
      </c>
      <c r="B49" s="448">
        <f t="shared" si="0"/>
        <v>30.19</v>
      </c>
      <c r="C49" s="464"/>
      <c r="D49" s="456">
        <v>22678</v>
      </c>
      <c r="E49" s="554"/>
      <c r="F49" s="456">
        <f t="shared" si="1"/>
        <v>12319</v>
      </c>
      <c r="G49" s="469">
        <f t="shared" si="2"/>
        <v>9014</v>
      </c>
      <c r="H49" s="470">
        <v>90</v>
      </c>
    </row>
    <row r="50" spans="1:8" x14ac:dyDescent="0.2">
      <c r="A50" s="447">
        <v>40</v>
      </c>
      <c r="B50" s="448">
        <f t="shared" si="0"/>
        <v>30.22</v>
      </c>
      <c r="C50" s="464"/>
      <c r="D50" s="456">
        <v>22678</v>
      </c>
      <c r="E50" s="554"/>
      <c r="F50" s="456">
        <f t="shared" si="1"/>
        <v>12306</v>
      </c>
      <c r="G50" s="469">
        <f t="shared" si="2"/>
        <v>9005</v>
      </c>
      <c r="H50" s="470">
        <v>90</v>
      </c>
    </row>
    <row r="51" spans="1:8" x14ac:dyDescent="0.2">
      <c r="A51" s="447">
        <v>41</v>
      </c>
      <c r="B51" s="448">
        <f t="shared" si="0"/>
        <v>30.25</v>
      </c>
      <c r="C51" s="464"/>
      <c r="D51" s="456">
        <v>22678</v>
      </c>
      <c r="E51" s="554"/>
      <c r="F51" s="456">
        <f t="shared" si="1"/>
        <v>12294</v>
      </c>
      <c r="G51" s="469">
        <f t="shared" si="2"/>
        <v>8996</v>
      </c>
      <c r="H51" s="470">
        <v>90</v>
      </c>
    </row>
    <row r="52" spans="1:8" x14ac:dyDescent="0.2">
      <c r="A52" s="447">
        <v>42</v>
      </c>
      <c r="B52" s="448">
        <f t="shared" si="0"/>
        <v>30.27</v>
      </c>
      <c r="C52" s="464"/>
      <c r="D52" s="456">
        <v>22678</v>
      </c>
      <c r="E52" s="554"/>
      <c r="F52" s="456">
        <f t="shared" si="1"/>
        <v>12286</v>
      </c>
      <c r="G52" s="469">
        <f t="shared" si="2"/>
        <v>8990</v>
      </c>
      <c r="H52" s="470">
        <v>90</v>
      </c>
    </row>
    <row r="53" spans="1:8" x14ac:dyDescent="0.2">
      <c r="A53" s="447">
        <v>43</v>
      </c>
      <c r="B53" s="448">
        <f t="shared" si="0"/>
        <v>30.3</v>
      </c>
      <c r="C53" s="464"/>
      <c r="D53" s="456">
        <v>22678</v>
      </c>
      <c r="E53" s="554"/>
      <c r="F53" s="456">
        <f t="shared" si="1"/>
        <v>12274</v>
      </c>
      <c r="G53" s="469">
        <f t="shared" si="2"/>
        <v>8981</v>
      </c>
      <c r="H53" s="470">
        <v>90</v>
      </c>
    </row>
    <row r="54" spans="1:8" x14ac:dyDescent="0.2">
      <c r="A54" s="447">
        <v>44</v>
      </c>
      <c r="B54" s="448">
        <f t="shared" si="0"/>
        <v>30.33</v>
      </c>
      <c r="C54" s="464"/>
      <c r="D54" s="456">
        <v>22678</v>
      </c>
      <c r="E54" s="554"/>
      <c r="F54" s="456">
        <f t="shared" si="1"/>
        <v>12262</v>
      </c>
      <c r="G54" s="469">
        <f t="shared" si="2"/>
        <v>8973</v>
      </c>
      <c r="H54" s="470">
        <v>90</v>
      </c>
    </row>
    <row r="55" spans="1:8" x14ac:dyDescent="0.2">
      <c r="A55" s="447">
        <v>45</v>
      </c>
      <c r="B55" s="448">
        <f t="shared" si="0"/>
        <v>30.35</v>
      </c>
      <c r="C55" s="464"/>
      <c r="D55" s="456">
        <v>22678</v>
      </c>
      <c r="E55" s="554"/>
      <c r="F55" s="456">
        <f t="shared" si="1"/>
        <v>12254</v>
      </c>
      <c r="G55" s="469">
        <f t="shared" si="2"/>
        <v>8967</v>
      </c>
      <c r="H55" s="470">
        <v>90</v>
      </c>
    </row>
    <row r="56" spans="1:8" x14ac:dyDescent="0.2">
      <c r="A56" s="447">
        <v>46</v>
      </c>
      <c r="B56" s="448">
        <f t="shared" si="0"/>
        <v>30.37</v>
      </c>
      <c r="C56" s="464"/>
      <c r="D56" s="456">
        <v>22678</v>
      </c>
      <c r="E56" s="554"/>
      <c r="F56" s="456">
        <f t="shared" si="1"/>
        <v>12246</v>
      </c>
      <c r="G56" s="469">
        <f t="shared" si="2"/>
        <v>8961</v>
      </c>
      <c r="H56" s="470">
        <v>90</v>
      </c>
    </row>
    <row r="57" spans="1:8" x14ac:dyDescent="0.2">
      <c r="A57" s="447">
        <v>47</v>
      </c>
      <c r="B57" s="448">
        <f t="shared" si="0"/>
        <v>30.4</v>
      </c>
      <c r="C57" s="464"/>
      <c r="D57" s="456">
        <v>22678</v>
      </c>
      <c r="E57" s="554"/>
      <c r="F57" s="456">
        <f t="shared" si="1"/>
        <v>12234</v>
      </c>
      <c r="G57" s="469">
        <f t="shared" si="2"/>
        <v>8952</v>
      </c>
      <c r="H57" s="470">
        <v>90</v>
      </c>
    </row>
    <row r="58" spans="1:8" x14ac:dyDescent="0.2">
      <c r="A58" s="447">
        <v>48</v>
      </c>
      <c r="B58" s="448">
        <f t="shared" si="0"/>
        <v>30.42</v>
      </c>
      <c r="C58" s="464"/>
      <c r="D58" s="456">
        <v>22678</v>
      </c>
      <c r="E58" s="554"/>
      <c r="F58" s="456">
        <f t="shared" si="1"/>
        <v>12226</v>
      </c>
      <c r="G58" s="469">
        <f t="shared" si="2"/>
        <v>8946</v>
      </c>
      <c r="H58" s="470">
        <v>90</v>
      </c>
    </row>
    <row r="59" spans="1:8" x14ac:dyDescent="0.2">
      <c r="A59" s="447">
        <v>49</v>
      </c>
      <c r="B59" s="448">
        <f t="shared" si="0"/>
        <v>30.45</v>
      </c>
      <c r="C59" s="464"/>
      <c r="D59" s="456">
        <v>22678</v>
      </c>
      <c r="E59" s="554"/>
      <c r="F59" s="456">
        <f t="shared" si="1"/>
        <v>12214</v>
      </c>
      <c r="G59" s="469">
        <f t="shared" si="2"/>
        <v>8937</v>
      </c>
      <c r="H59" s="470">
        <v>90</v>
      </c>
    </row>
    <row r="60" spans="1:8" x14ac:dyDescent="0.2">
      <c r="A60" s="447">
        <v>50</v>
      </c>
      <c r="B60" s="448">
        <f t="shared" si="0"/>
        <v>30.47</v>
      </c>
      <c r="C60" s="464"/>
      <c r="D60" s="456">
        <v>22678</v>
      </c>
      <c r="E60" s="554"/>
      <c r="F60" s="456">
        <f t="shared" si="1"/>
        <v>12206</v>
      </c>
      <c r="G60" s="469">
        <f t="shared" si="2"/>
        <v>8931</v>
      </c>
      <c r="H60" s="470">
        <v>90</v>
      </c>
    </row>
    <row r="61" spans="1:8" x14ac:dyDescent="0.2">
      <c r="A61" s="447">
        <v>51</v>
      </c>
      <c r="B61" s="448">
        <f t="shared" si="0"/>
        <v>30.49</v>
      </c>
      <c r="C61" s="464"/>
      <c r="D61" s="456">
        <v>22678</v>
      </c>
      <c r="E61" s="554"/>
      <c r="F61" s="456">
        <f t="shared" si="1"/>
        <v>12198</v>
      </c>
      <c r="G61" s="469">
        <f t="shared" si="2"/>
        <v>8925</v>
      </c>
      <c r="H61" s="470">
        <v>90</v>
      </c>
    </row>
    <row r="62" spans="1:8" x14ac:dyDescent="0.2">
      <c r="A62" s="447">
        <v>52</v>
      </c>
      <c r="B62" s="448">
        <f t="shared" si="0"/>
        <v>30.51</v>
      </c>
      <c r="C62" s="464"/>
      <c r="D62" s="456">
        <v>22678</v>
      </c>
      <c r="E62" s="554"/>
      <c r="F62" s="456">
        <f t="shared" si="1"/>
        <v>12190</v>
      </c>
      <c r="G62" s="469">
        <f t="shared" si="2"/>
        <v>8920</v>
      </c>
      <c r="H62" s="470">
        <v>90</v>
      </c>
    </row>
    <row r="63" spans="1:8" x14ac:dyDescent="0.2">
      <c r="A63" s="447">
        <v>53</v>
      </c>
      <c r="B63" s="448">
        <f t="shared" si="0"/>
        <v>30.53</v>
      </c>
      <c r="C63" s="464"/>
      <c r="D63" s="456">
        <v>22678</v>
      </c>
      <c r="E63" s="554"/>
      <c r="F63" s="456">
        <f t="shared" si="1"/>
        <v>12182</v>
      </c>
      <c r="G63" s="469">
        <f t="shared" si="2"/>
        <v>8914</v>
      </c>
      <c r="H63" s="470">
        <v>90</v>
      </c>
    </row>
    <row r="64" spans="1:8" x14ac:dyDescent="0.2">
      <c r="A64" s="447">
        <v>54</v>
      </c>
      <c r="B64" s="448">
        <f t="shared" si="0"/>
        <v>30.55</v>
      </c>
      <c r="C64" s="464"/>
      <c r="D64" s="456">
        <v>22678</v>
      </c>
      <c r="E64" s="554"/>
      <c r="F64" s="456">
        <f t="shared" si="1"/>
        <v>12174</v>
      </c>
      <c r="G64" s="469">
        <f t="shared" si="2"/>
        <v>8908</v>
      </c>
      <c r="H64" s="470">
        <v>90</v>
      </c>
    </row>
    <row r="65" spans="1:8" x14ac:dyDescent="0.2">
      <c r="A65" s="447">
        <v>55</v>
      </c>
      <c r="B65" s="448">
        <f t="shared" si="0"/>
        <v>30.58</v>
      </c>
      <c r="C65" s="464"/>
      <c r="D65" s="456">
        <v>22678</v>
      </c>
      <c r="E65" s="554"/>
      <c r="F65" s="456">
        <f t="shared" si="1"/>
        <v>12163</v>
      </c>
      <c r="G65" s="469">
        <f t="shared" si="2"/>
        <v>8899</v>
      </c>
      <c r="H65" s="470">
        <v>90</v>
      </c>
    </row>
    <row r="66" spans="1:8" x14ac:dyDescent="0.2">
      <c r="A66" s="447">
        <v>56</v>
      </c>
      <c r="B66" s="448">
        <f t="shared" si="0"/>
        <v>30.6</v>
      </c>
      <c r="C66" s="464"/>
      <c r="D66" s="456">
        <v>22678</v>
      </c>
      <c r="E66" s="554"/>
      <c r="F66" s="456">
        <f t="shared" si="1"/>
        <v>12155</v>
      </c>
      <c r="G66" s="469">
        <f t="shared" si="2"/>
        <v>8893</v>
      </c>
      <c r="H66" s="470">
        <v>90</v>
      </c>
    </row>
    <row r="67" spans="1:8" x14ac:dyDescent="0.2">
      <c r="A67" s="447">
        <v>57</v>
      </c>
      <c r="B67" s="448">
        <f t="shared" si="0"/>
        <v>30.62</v>
      </c>
      <c r="C67" s="464"/>
      <c r="D67" s="456">
        <v>22678</v>
      </c>
      <c r="E67" s="554"/>
      <c r="F67" s="456">
        <f t="shared" si="1"/>
        <v>12147</v>
      </c>
      <c r="G67" s="469">
        <f t="shared" si="2"/>
        <v>8888</v>
      </c>
      <c r="H67" s="470">
        <v>90</v>
      </c>
    </row>
    <row r="68" spans="1:8" x14ac:dyDescent="0.2">
      <c r="A68" s="447">
        <v>58</v>
      </c>
      <c r="B68" s="448">
        <f t="shared" si="0"/>
        <v>30.64</v>
      </c>
      <c r="C68" s="464"/>
      <c r="D68" s="456">
        <v>22678</v>
      </c>
      <c r="E68" s="554"/>
      <c r="F68" s="456">
        <f t="shared" si="1"/>
        <v>12139</v>
      </c>
      <c r="G68" s="469">
        <f t="shared" si="2"/>
        <v>8882</v>
      </c>
      <c r="H68" s="470">
        <v>90</v>
      </c>
    </row>
    <row r="69" spans="1:8" x14ac:dyDescent="0.2">
      <c r="A69" s="447">
        <v>59</v>
      </c>
      <c r="B69" s="448">
        <f t="shared" si="0"/>
        <v>30.65</v>
      </c>
      <c r="C69" s="464"/>
      <c r="D69" s="456">
        <v>22678</v>
      </c>
      <c r="E69" s="554"/>
      <c r="F69" s="456">
        <f t="shared" si="1"/>
        <v>12135</v>
      </c>
      <c r="G69" s="469">
        <f t="shared" si="2"/>
        <v>8879</v>
      </c>
      <c r="H69" s="470">
        <v>90</v>
      </c>
    </row>
    <row r="70" spans="1:8" x14ac:dyDescent="0.2">
      <c r="A70" s="447">
        <v>60</v>
      </c>
      <c r="B70" s="448">
        <f t="shared" si="0"/>
        <v>30.67</v>
      </c>
      <c r="C70" s="464"/>
      <c r="D70" s="456">
        <v>22678</v>
      </c>
      <c r="E70" s="554"/>
      <c r="F70" s="456">
        <f t="shared" si="1"/>
        <v>12127</v>
      </c>
      <c r="G70" s="469">
        <f t="shared" si="2"/>
        <v>8873</v>
      </c>
      <c r="H70" s="470">
        <v>90</v>
      </c>
    </row>
    <row r="71" spans="1:8" x14ac:dyDescent="0.2">
      <c r="A71" s="447">
        <v>61</v>
      </c>
      <c r="B71" s="448">
        <f t="shared" si="0"/>
        <v>30.69</v>
      </c>
      <c r="C71" s="464"/>
      <c r="D71" s="456">
        <v>22678</v>
      </c>
      <c r="E71" s="554"/>
      <c r="F71" s="456">
        <f t="shared" si="1"/>
        <v>12119</v>
      </c>
      <c r="G71" s="469">
        <f t="shared" si="2"/>
        <v>8867</v>
      </c>
      <c r="H71" s="470">
        <v>90</v>
      </c>
    </row>
    <row r="72" spans="1:8" x14ac:dyDescent="0.2">
      <c r="A72" s="447">
        <v>62</v>
      </c>
      <c r="B72" s="448">
        <f t="shared" si="0"/>
        <v>30.71</v>
      </c>
      <c r="C72" s="464"/>
      <c r="D72" s="456">
        <v>22678</v>
      </c>
      <c r="E72" s="554"/>
      <c r="F72" s="456">
        <f t="shared" si="1"/>
        <v>12111</v>
      </c>
      <c r="G72" s="469">
        <f t="shared" si="2"/>
        <v>8861</v>
      </c>
      <c r="H72" s="470">
        <v>90</v>
      </c>
    </row>
    <row r="73" spans="1:8" x14ac:dyDescent="0.2">
      <c r="A73" s="447">
        <v>63</v>
      </c>
      <c r="B73" s="448">
        <f t="shared" si="0"/>
        <v>30.73</v>
      </c>
      <c r="C73" s="464"/>
      <c r="D73" s="456">
        <v>22678</v>
      </c>
      <c r="E73" s="554"/>
      <c r="F73" s="456">
        <f t="shared" si="1"/>
        <v>12104</v>
      </c>
      <c r="G73" s="469">
        <f t="shared" si="2"/>
        <v>8856</v>
      </c>
      <c r="H73" s="470">
        <v>90</v>
      </c>
    </row>
    <row r="74" spans="1:8" x14ac:dyDescent="0.2">
      <c r="A74" s="447">
        <v>64</v>
      </c>
      <c r="B74" s="448">
        <f t="shared" si="0"/>
        <v>30.75</v>
      </c>
      <c r="C74" s="464"/>
      <c r="D74" s="456">
        <v>22678</v>
      </c>
      <c r="E74" s="554"/>
      <c r="F74" s="456">
        <f t="shared" si="1"/>
        <v>12096</v>
      </c>
      <c r="G74" s="469">
        <f t="shared" si="2"/>
        <v>8850</v>
      </c>
      <c r="H74" s="470">
        <v>90</v>
      </c>
    </row>
    <row r="75" spans="1:8" x14ac:dyDescent="0.2">
      <c r="A75" s="447">
        <v>65</v>
      </c>
      <c r="B75" s="448">
        <f t="shared" ref="B75:B138" si="3">ROUND(1.12233*LN(A75)+26.078,2)</f>
        <v>30.76</v>
      </c>
      <c r="C75" s="464"/>
      <c r="D75" s="456">
        <v>22678</v>
      </c>
      <c r="E75" s="554"/>
      <c r="F75" s="456">
        <f t="shared" si="1"/>
        <v>12092</v>
      </c>
      <c r="G75" s="469">
        <f t="shared" si="2"/>
        <v>8847</v>
      </c>
      <c r="H75" s="470">
        <v>90</v>
      </c>
    </row>
    <row r="76" spans="1:8" x14ac:dyDescent="0.2">
      <c r="A76" s="447">
        <v>66</v>
      </c>
      <c r="B76" s="448">
        <f t="shared" si="3"/>
        <v>30.78</v>
      </c>
      <c r="C76" s="464"/>
      <c r="D76" s="456">
        <v>22678</v>
      </c>
      <c r="E76" s="554"/>
      <c r="F76" s="456">
        <f t="shared" ref="F76:F139" si="4">ROUND(12*1.3566*(1/B76*D76)+H76,0)</f>
        <v>12084</v>
      </c>
      <c r="G76" s="469">
        <f t="shared" ref="G76:G139" si="5">ROUND(12*(1/B76*D76),0)</f>
        <v>8841</v>
      </c>
      <c r="H76" s="470">
        <v>90</v>
      </c>
    </row>
    <row r="77" spans="1:8" x14ac:dyDescent="0.2">
      <c r="A77" s="447">
        <v>67</v>
      </c>
      <c r="B77" s="448">
        <f t="shared" si="3"/>
        <v>30.8</v>
      </c>
      <c r="C77" s="464"/>
      <c r="D77" s="456">
        <v>22678</v>
      </c>
      <c r="E77" s="554"/>
      <c r="F77" s="456">
        <f t="shared" si="4"/>
        <v>12076</v>
      </c>
      <c r="G77" s="469">
        <f t="shared" si="5"/>
        <v>8836</v>
      </c>
      <c r="H77" s="470">
        <v>90</v>
      </c>
    </row>
    <row r="78" spans="1:8" x14ac:dyDescent="0.2">
      <c r="A78" s="447">
        <v>68</v>
      </c>
      <c r="B78" s="448">
        <f t="shared" si="3"/>
        <v>30.81</v>
      </c>
      <c r="C78" s="464"/>
      <c r="D78" s="456">
        <v>22678</v>
      </c>
      <c r="E78" s="554"/>
      <c r="F78" s="456">
        <f t="shared" si="4"/>
        <v>12072</v>
      </c>
      <c r="G78" s="469">
        <f t="shared" si="5"/>
        <v>8833</v>
      </c>
      <c r="H78" s="470">
        <v>90</v>
      </c>
    </row>
    <row r="79" spans="1:8" x14ac:dyDescent="0.2">
      <c r="A79" s="447">
        <v>69</v>
      </c>
      <c r="B79" s="448">
        <f t="shared" si="3"/>
        <v>30.83</v>
      </c>
      <c r="C79" s="464"/>
      <c r="D79" s="456">
        <v>22678</v>
      </c>
      <c r="E79" s="554"/>
      <c r="F79" s="456">
        <f t="shared" si="4"/>
        <v>12065</v>
      </c>
      <c r="G79" s="469">
        <f t="shared" si="5"/>
        <v>8827</v>
      </c>
      <c r="H79" s="470">
        <v>90</v>
      </c>
    </row>
    <row r="80" spans="1:8" x14ac:dyDescent="0.2">
      <c r="A80" s="447">
        <v>70</v>
      </c>
      <c r="B80" s="448">
        <f t="shared" si="3"/>
        <v>30.85</v>
      </c>
      <c r="C80" s="464"/>
      <c r="D80" s="456">
        <v>22678</v>
      </c>
      <c r="E80" s="554"/>
      <c r="F80" s="456">
        <f t="shared" si="4"/>
        <v>12057</v>
      </c>
      <c r="G80" s="469">
        <f t="shared" si="5"/>
        <v>8821</v>
      </c>
      <c r="H80" s="470">
        <v>90</v>
      </c>
    </row>
    <row r="81" spans="1:8" x14ac:dyDescent="0.2">
      <c r="A81" s="447">
        <v>71</v>
      </c>
      <c r="B81" s="448">
        <f t="shared" si="3"/>
        <v>30.86</v>
      </c>
      <c r="C81" s="464"/>
      <c r="D81" s="456">
        <v>22678</v>
      </c>
      <c r="E81" s="554"/>
      <c r="F81" s="456">
        <f t="shared" si="4"/>
        <v>12053</v>
      </c>
      <c r="G81" s="469">
        <f t="shared" si="5"/>
        <v>8818</v>
      </c>
      <c r="H81" s="470">
        <v>90</v>
      </c>
    </row>
    <row r="82" spans="1:8" x14ac:dyDescent="0.2">
      <c r="A82" s="447">
        <v>72</v>
      </c>
      <c r="B82" s="448">
        <f t="shared" si="3"/>
        <v>30.88</v>
      </c>
      <c r="C82" s="464"/>
      <c r="D82" s="456">
        <v>22678</v>
      </c>
      <c r="E82" s="554"/>
      <c r="F82" s="456">
        <f t="shared" si="4"/>
        <v>12045</v>
      </c>
      <c r="G82" s="469">
        <f t="shared" si="5"/>
        <v>8813</v>
      </c>
      <c r="H82" s="470">
        <v>90</v>
      </c>
    </row>
    <row r="83" spans="1:8" x14ac:dyDescent="0.2">
      <c r="A83" s="447">
        <v>73</v>
      </c>
      <c r="B83" s="448">
        <f t="shared" si="3"/>
        <v>30.89</v>
      </c>
      <c r="C83" s="464"/>
      <c r="D83" s="456">
        <v>22678</v>
      </c>
      <c r="E83" s="554"/>
      <c r="F83" s="456">
        <f t="shared" si="4"/>
        <v>12041</v>
      </c>
      <c r="G83" s="469">
        <f t="shared" si="5"/>
        <v>8810</v>
      </c>
      <c r="H83" s="470">
        <v>90</v>
      </c>
    </row>
    <row r="84" spans="1:8" x14ac:dyDescent="0.2">
      <c r="A84" s="447">
        <v>74</v>
      </c>
      <c r="B84" s="448">
        <f t="shared" si="3"/>
        <v>30.91</v>
      </c>
      <c r="C84" s="464"/>
      <c r="D84" s="456">
        <v>22678</v>
      </c>
      <c r="E84" s="554"/>
      <c r="F84" s="456">
        <f t="shared" si="4"/>
        <v>12034</v>
      </c>
      <c r="G84" s="469">
        <f t="shared" si="5"/>
        <v>8804</v>
      </c>
      <c r="H84" s="470">
        <v>90</v>
      </c>
    </row>
    <row r="85" spans="1:8" x14ac:dyDescent="0.2">
      <c r="A85" s="447">
        <v>75</v>
      </c>
      <c r="B85" s="448">
        <f t="shared" si="3"/>
        <v>30.92</v>
      </c>
      <c r="C85" s="464"/>
      <c r="D85" s="456">
        <v>22678</v>
      </c>
      <c r="E85" s="554"/>
      <c r="F85" s="456">
        <f t="shared" si="4"/>
        <v>12030</v>
      </c>
      <c r="G85" s="469">
        <f t="shared" si="5"/>
        <v>8801</v>
      </c>
      <c r="H85" s="470">
        <v>90</v>
      </c>
    </row>
    <row r="86" spans="1:8" x14ac:dyDescent="0.2">
      <c r="A86" s="447">
        <v>76</v>
      </c>
      <c r="B86" s="448">
        <f t="shared" si="3"/>
        <v>30.94</v>
      </c>
      <c r="C86" s="464"/>
      <c r="D86" s="456">
        <v>22678</v>
      </c>
      <c r="E86" s="554"/>
      <c r="F86" s="456">
        <f t="shared" si="4"/>
        <v>12022</v>
      </c>
      <c r="G86" s="469">
        <f t="shared" si="5"/>
        <v>8796</v>
      </c>
      <c r="H86" s="470">
        <v>90</v>
      </c>
    </row>
    <row r="87" spans="1:8" x14ac:dyDescent="0.2">
      <c r="A87" s="447">
        <v>77</v>
      </c>
      <c r="B87" s="448">
        <f t="shared" si="3"/>
        <v>30.95</v>
      </c>
      <c r="C87" s="464"/>
      <c r="D87" s="456">
        <v>22678</v>
      </c>
      <c r="E87" s="554"/>
      <c r="F87" s="456">
        <f t="shared" si="4"/>
        <v>12018</v>
      </c>
      <c r="G87" s="469">
        <f t="shared" si="5"/>
        <v>8793</v>
      </c>
      <c r="H87" s="470">
        <v>90</v>
      </c>
    </row>
    <row r="88" spans="1:8" x14ac:dyDescent="0.2">
      <c r="A88" s="447">
        <v>78</v>
      </c>
      <c r="B88" s="448">
        <f t="shared" si="3"/>
        <v>30.97</v>
      </c>
      <c r="C88" s="464"/>
      <c r="D88" s="456">
        <v>22678</v>
      </c>
      <c r="E88" s="554"/>
      <c r="F88" s="456">
        <f t="shared" si="4"/>
        <v>12011</v>
      </c>
      <c r="G88" s="469">
        <f t="shared" si="5"/>
        <v>8787</v>
      </c>
      <c r="H88" s="470">
        <v>90</v>
      </c>
    </row>
    <row r="89" spans="1:8" x14ac:dyDescent="0.2">
      <c r="A89" s="447">
        <v>79</v>
      </c>
      <c r="B89" s="448">
        <f t="shared" si="3"/>
        <v>30.98</v>
      </c>
      <c r="C89" s="464"/>
      <c r="D89" s="456">
        <v>22678</v>
      </c>
      <c r="E89" s="554"/>
      <c r="F89" s="456">
        <f t="shared" si="4"/>
        <v>12007</v>
      </c>
      <c r="G89" s="469">
        <f t="shared" si="5"/>
        <v>8784</v>
      </c>
      <c r="H89" s="470">
        <v>90</v>
      </c>
    </row>
    <row r="90" spans="1:8" x14ac:dyDescent="0.2">
      <c r="A90" s="447">
        <v>80</v>
      </c>
      <c r="B90" s="448">
        <f t="shared" si="3"/>
        <v>31</v>
      </c>
      <c r="C90" s="464"/>
      <c r="D90" s="456">
        <v>22678</v>
      </c>
      <c r="E90" s="554"/>
      <c r="F90" s="456">
        <f t="shared" si="4"/>
        <v>11999</v>
      </c>
      <c r="G90" s="469">
        <f t="shared" si="5"/>
        <v>8779</v>
      </c>
      <c r="H90" s="470">
        <v>90</v>
      </c>
    </row>
    <row r="91" spans="1:8" x14ac:dyDescent="0.2">
      <c r="A91" s="447">
        <v>81</v>
      </c>
      <c r="B91" s="448">
        <f t="shared" si="3"/>
        <v>31.01</v>
      </c>
      <c r="C91" s="464"/>
      <c r="D91" s="456">
        <v>22678</v>
      </c>
      <c r="E91" s="554"/>
      <c r="F91" s="456">
        <f t="shared" si="4"/>
        <v>11995</v>
      </c>
      <c r="G91" s="469">
        <f t="shared" si="5"/>
        <v>8776</v>
      </c>
      <c r="H91" s="470">
        <v>90</v>
      </c>
    </row>
    <row r="92" spans="1:8" x14ac:dyDescent="0.2">
      <c r="A92" s="447">
        <v>82</v>
      </c>
      <c r="B92" s="448">
        <f t="shared" si="3"/>
        <v>31.02</v>
      </c>
      <c r="C92" s="464"/>
      <c r="D92" s="456">
        <v>22678</v>
      </c>
      <c r="E92" s="554"/>
      <c r="F92" s="456">
        <f t="shared" si="4"/>
        <v>11991</v>
      </c>
      <c r="G92" s="469">
        <f t="shared" si="5"/>
        <v>8773</v>
      </c>
      <c r="H92" s="470">
        <v>90</v>
      </c>
    </row>
    <row r="93" spans="1:8" x14ac:dyDescent="0.2">
      <c r="A93" s="447">
        <v>83</v>
      </c>
      <c r="B93" s="448">
        <f t="shared" si="3"/>
        <v>31.04</v>
      </c>
      <c r="C93" s="464"/>
      <c r="D93" s="456">
        <v>22678</v>
      </c>
      <c r="E93" s="554"/>
      <c r="F93" s="456">
        <f t="shared" si="4"/>
        <v>11984</v>
      </c>
      <c r="G93" s="469">
        <f t="shared" si="5"/>
        <v>8767</v>
      </c>
      <c r="H93" s="470">
        <v>90</v>
      </c>
    </row>
    <row r="94" spans="1:8" x14ac:dyDescent="0.2">
      <c r="A94" s="447">
        <v>84</v>
      </c>
      <c r="B94" s="448">
        <f t="shared" si="3"/>
        <v>31.05</v>
      </c>
      <c r="C94" s="464"/>
      <c r="D94" s="456">
        <v>22678</v>
      </c>
      <c r="E94" s="554"/>
      <c r="F94" s="456">
        <f t="shared" si="4"/>
        <v>11980</v>
      </c>
      <c r="G94" s="469">
        <f t="shared" si="5"/>
        <v>8764</v>
      </c>
      <c r="H94" s="470">
        <v>90</v>
      </c>
    </row>
    <row r="95" spans="1:8" x14ac:dyDescent="0.2">
      <c r="A95" s="447">
        <v>85</v>
      </c>
      <c r="B95" s="448">
        <f t="shared" si="3"/>
        <v>31.06</v>
      </c>
      <c r="C95" s="464"/>
      <c r="D95" s="456">
        <v>22678</v>
      </c>
      <c r="E95" s="554"/>
      <c r="F95" s="456">
        <f t="shared" si="4"/>
        <v>11976</v>
      </c>
      <c r="G95" s="469">
        <f t="shared" si="5"/>
        <v>8762</v>
      </c>
      <c r="H95" s="470">
        <v>90</v>
      </c>
    </row>
    <row r="96" spans="1:8" x14ac:dyDescent="0.2">
      <c r="A96" s="447">
        <v>86</v>
      </c>
      <c r="B96" s="448">
        <f t="shared" si="3"/>
        <v>31.08</v>
      </c>
      <c r="C96" s="464"/>
      <c r="D96" s="456">
        <v>22678</v>
      </c>
      <c r="E96" s="554"/>
      <c r="F96" s="456">
        <f t="shared" si="4"/>
        <v>11968</v>
      </c>
      <c r="G96" s="469">
        <f t="shared" si="5"/>
        <v>8756</v>
      </c>
      <c r="H96" s="470">
        <v>90</v>
      </c>
    </row>
    <row r="97" spans="1:8" x14ac:dyDescent="0.2">
      <c r="A97" s="447">
        <v>87</v>
      </c>
      <c r="B97" s="448">
        <f t="shared" si="3"/>
        <v>31.09</v>
      </c>
      <c r="C97" s="464"/>
      <c r="D97" s="456">
        <v>22678</v>
      </c>
      <c r="E97" s="554"/>
      <c r="F97" s="456">
        <f t="shared" si="4"/>
        <v>11965</v>
      </c>
      <c r="G97" s="469">
        <f t="shared" si="5"/>
        <v>8753</v>
      </c>
      <c r="H97" s="470">
        <v>90</v>
      </c>
    </row>
    <row r="98" spans="1:8" x14ac:dyDescent="0.2">
      <c r="A98" s="447">
        <v>88</v>
      </c>
      <c r="B98" s="448">
        <f t="shared" si="3"/>
        <v>31.1</v>
      </c>
      <c r="C98" s="464"/>
      <c r="D98" s="456">
        <v>22678</v>
      </c>
      <c r="E98" s="554"/>
      <c r="F98" s="456">
        <f t="shared" si="4"/>
        <v>11961</v>
      </c>
      <c r="G98" s="469">
        <f t="shared" si="5"/>
        <v>8750</v>
      </c>
      <c r="H98" s="470">
        <v>90</v>
      </c>
    </row>
    <row r="99" spans="1:8" x14ac:dyDescent="0.2">
      <c r="A99" s="447">
        <v>89</v>
      </c>
      <c r="B99" s="448">
        <f t="shared" si="3"/>
        <v>31.12</v>
      </c>
      <c r="C99" s="464"/>
      <c r="D99" s="456">
        <v>22678</v>
      </c>
      <c r="E99" s="554"/>
      <c r="F99" s="456">
        <f t="shared" si="4"/>
        <v>11953</v>
      </c>
      <c r="G99" s="469">
        <f t="shared" si="5"/>
        <v>8745</v>
      </c>
      <c r="H99" s="470">
        <v>90</v>
      </c>
    </row>
    <row r="100" spans="1:8" x14ac:dyDescent="0.2">
      <c r="A100" s="447">
        <v>90</v>
      </c>
      <c r="B100" s="448">
        <f t="shared" si="3"/>
        <v>31.13</v>
      </c>
      <c r="C100" s="464"/>
      <c r="D100" s="456">
        <v>22678</v>
      </c>
      <c r="E100" s="554"/>
      <c r="F100" s="456">
        <f t="shared" si="4"/>
        <v>11949</v>
      </c>
      <c r="G100" s="469">
        <f t="shared" si="5"/>
        <v>8742</v>
      </c>
      <c r="H100" s="470">
        <v>90</v>
      </c>
    </row>
    <row r="101" spans="1:8" x14ac:dyDescent="0.2">
      <c r="A101" s="447">
        <v>91</v>
      </c>
      <c r="B101" s="448">
        <f t="shared" si="3"/>
        <v>31.14</v>
      </c>
      <c r="C101" s="464"/>
      <c r="D101" s="456">
        <v>22678</v>
      </c>
      <c r="E101" s="554"/>
      <c r="F101" s="456">
        <f t="shared" si="4"/>
        <v>11945</v>
      </c>
      <c r="G101" s="469">
        <f t="shared" si="5"/>
        <v>8739</v>
      </c>
      <c r="H101" s="470">
        <v>90</v>
      </c>
    </row>
    <row r="102" spans="1:8" x14ac:dyDescent="0.2">
      <c r="A102" s="447">
        <v>92</v>
      </c>
      <c r="B102" s="448">
        <f t="shared" si="3"/>
        <v>31.15</v>
      </c>
      <c r="C102" s="464"/>
      <c r="D102" s="456">
        <v>22678</v>
      </c>
      <c r="E102" s="554"/>
      <c r="F102" s="456">
        <f t="shared" si="4"/>
        <v>11942</v>
      </c>
      <c r="G102" s="469">
        <f t="shared" si="5"/>
        <v>8736</v>
      </c>
      <c r="H102" s="470">
        <v>90</v>
      </c>
    </row>
    <row r="103" spans="1:8" x14ac:dyDescent="0.2">
      <c r="A103" s="447">
        <v>93</v>
      </c>
      <c r="B103" s="448">
        <f t="shared" si="3"/>
        <v>31.17</v>
      </c>
      <c r="C103" s="464"/>
      <c r="D103" s="456">
        <v>22678</v>
      </c>
      <c r="E103" s="554"/>
      <c r="F103" s="456">
        <f t="shared" si="4"/>
        <v>11934</v>
      </c>
      <c r="G103" s="469">
        <f t="shared" si="5"/>
        <v>8731</v>
      </c>
      <c r="H103" s="470">
        <v>90</v>
      </c>
    </row>
    <row r="104" spans="1:8" x14ac:dyDescent="0.2">
      <c r="A104" s="447">
        <v>94</v>
      </c>
      <c r="B104" s="448">
        <f t="shared" si="3"/>
        <v>31.18</v>
      </c>
      <c r="C104" s="464"/>
      <c r="D104" s="456">
        <v>22678</v>
      </c>
      <c r="E104" s="554"/>
      <c r="F104" s="456">
        <f t="shared" si="4"/>
        <v>11930</v>
      </c>
      <c r="G104" s="469">
        <f t="shared" si="5"/>
        <v>8728</v>
      </c>
      <c r="H104" s="470">
        <v>90</v>
      </c>
    </row>
    <row r="105" spans="1:8" x14ac:dyDescent="0.2">
      <c r="A105" s="447">
        <v>95</v>
      </c>
      <c r="B105" s="448">
        <f t="shared" si="3"/>
        <v>31.19</v>
      </c>
      <c r="C105" s="464"/>
      <c r="D105" s="456">
        <v>22678</v>
      </c>
      <c r="E105" s="554"/>
      <c r="F105" s="456">
        <f t="shared" si="4"/>
        <v>11926</v>
      </c>
      <c r="G105" s="469">
        <f t="shared" si="5"/>
        <v>8725</v>
      </c>
      <c r="H105" s="470">
        <v>90</v>
      </c>
    </row>
    <row r="106" spans="1:8" x14ac:dyDescent="0.2">
      <c r="A106" s="447">
        <v>96</v>
      </c>
      <c r="B106" s="448">
        <f t="shared" si="3"/>
        <v>31.2</v>
      </c>
      <c r="C106" s="464"/>
      <c r="D106" s="456">
        <v>22678</v>
      </c>
      <c r="E106" s="554"/>
      <c r="F106" s="456">
        <f t="shared" si="4"/>
        <v>11923</v>
      </c>
      <c r="G106" s="469">
        <f t="shared" si="5"/>
        <v>8722</v>
      </c>
      <c r="H106" s="470">
        <v>90</v>
      </c>
    </row>
    <row r="107" spans="1:8" x14ac:dyDescent="0.2">
      <c r="A107" s="447">
        <v>97</v>
      </c>
      <c r="B107" s="448">
        <f t="shared" si="3"/>
        <v>31.21</v>
      </c>
      <c r="C107" s="464"/>
      <c r="D107" s="456">
        <v>22678</v>
      </c>
      <c r="E107" s="554"/>
      <c r="F107" s="456">
        <f t="shared" si="4"/>
        <v>11919</v>
      </c>
      <c r="G107" s="469">
        <f t="shared" si="5"/>
        <v>8720</v>
      </c>
      <c r="H107" s="470">
        <v>90</v>
      </c>
    </row>
    <row r="108" spans="1:8" x14ac:dyDescent="0.2">
      <c r="A108" s="447">
        <v>98</v>
      </c>
      <c r="B108" s="448">
        <f t="shared" si="3"/>
        <v>31.22</v>
      </c>
      <c r="C108" s="464"/>
      <c r="D108" s="456">
        <v>22678</v>
      </c>
      <c r="E108" s="554"/>
      <c r="F108" s="456">
        <f t="shared" si="4"/>
        <v>11915</v>
      </c>
      <c r="G108" s="469">
        <f t="shared" si="5"/>
        <v>8717</v>
      </c>
      <c r="H108" s="470">
        <v>90</v>
      </c>
    </row>
    <row r="109" spans="1:8" x14ac:dyDescent="0.2">
      <c r="A109" s="447">
        <v>99</v>
      </c>
      <c r="B109" s="448">
        <f t="shared" si="3"/>
        <v>31.24</v>
      </c>
      <c r="C109" s="464"/>
      <c r="D109" s="456">
        <v>22678</v>
      </c>
      <c r="E109" s="554"/>
      <c r="F109" s="456">
        <f t="shared" si="4"/>
        <v>11908</v>
      </c>
      <c r="G109" s="469">
        <f t="shared" si="5"/>
        <v>8711</v>
      </c>
      <c r="H109" s="470">
        <v>90</v>
      </c>
    </row>
    <row r="110" spans="1:8" x14ac:dyDescent="0.2">
      <c r="A110" s="447">
        <v>100</v>
      </c>
      <c r="B110" s="448">
        <f t="shared" si="3"/>
        <v>31.25</v>
      </c>
      <c r="C110" s="464"/>
      <c r="D110" s="456">
        <v>22678</v>
      </c>
      <c r="E110" s="554"/>
      <c r="F110" s="456">
        <f t="shared" si="4"/>
        <v>11904</v>
      </c>
      <c r="G110" s="469">
        <f t="shared" si="5"/>
        <v>8708</v>
      </c>
      <c r="H110" s="470">
        <v>90</v>
      </c>
    </row>
    <row r="111" spans="1:8" x14ac:dyDescent="0.2">
      <c r="A111" s="447">
        <v>101</v>
      </c>
      <c r="B111" s="448">
        <f t="shared" si="3"/>
        <v>31.26</v>
      </c>
      <c r="C111" s="464"/>
      <c r="D111" s="456">
        <v>22678</v>
      </c>
      <c r="E111" s="554"/>
      <c r="F111" s="456">
        <f t="shared" si="4"/>
        <v>11900</v>
      </c>
      <c r="G111" s="469">
        <f t="shared" si="5"/>
        <v>8706</v>
      </c>
      <c r="H111" s="470">
        <v>90</v>
      </c>
    </row>
    <row r="112" spans="1:8" x14ac:dyDescent="0.2">
      <c r="A112" s="447">
        <v>102</v>
      </c>
      <c r="B112" s="448">
        <f t="shared" si="3"/>
        <v>31.27</v>
      </c>
      <c r="C112" s="464"/>
      <c r="D112" s="456">
        <v>22678</v>
      </c>
      <c r="E112" s="554"/>
      <c r="F112" s="456">
        <f t="shared" si="4"/>
        <v>11896</v>
      </c>
      <c r="G112" s="469">
        <f t="shared" si="5"/>
        <v>8703</v>
      </c>
      <c r="H112" s="470">
        <v>90</v>
      </c>
    </row>
    <row r="113" spans="1:8" x14ac:dyDescent="0.2">
      <c r="A113" s="447">
        <v>103</v>
      </c>
      <c r="B113" s="448">
        <f t="shared" si="3"/>
        <v>31.28</v>
      </c>
      <c r="C113" s="464"/>
      <c r="D113" s="456">
        <v>22678</v>
      </c>
      <c r="E113" s="554"/>
      <c r="F113" s="456">
        <f t="shared" si="4"/>
        <v>11892</v>
      </c>
      <c r="G113" s="469">
        <f t="shared" si="5"/>
        <v>8700</v>
      </c>
      <c r="H113" s="470">
        <v>90</v>
      </c>
    </row>
    <row r="114" spans="1:8" x14ac:dyDescent="0.2">
      <c r="A114" s="447">
        <v>104</v>
      </c>
      <c r="B114" s="448">
        <f t="shared" si="3"/>
        <v>31.29</v>
      </c>
      <c r="C114" s="464"/>
      <c r="D114" s="456">
        <v>22678</v>
      </c>
      <c r="E114" s="554"/>
      <c r="F114" s="456">
        <f t="shared" si="4"/>
        <v>11889</v>
      </c>
      <c r="G114" s="469">
        <f t="shared" si="5"/>
        <v>8697</v>
      </c>
      <c r="H114" s="470">
        <v>90</v>
      </c>
    </row>
    <row r="115" spans="1:8" x14ac:dyDescent="0.2">
      <c r="A115" s="447">
        <v>105</v>
      </c>
      <c r="B115" s="448">
        <f t="shared" si="3"/>
        <v>31.3</v>
      </c>
      <c r="C115" s="464"/>
      <c r="D115" s="456">
        <v>22678</v>
      </c>
      <c r="E115" s="554"/>
      <c r="F115" s="456">
        <f t="shared" si="4"/>
        <v>11885</v>
      </c>
      <c r="G115" s="469">
        <f t="shared" si="5"/>
        <v>8694</v>
      </c>
      <c r="H115" s="470">
        <v>90</v>
      </c>
    </row>
    <row r="116" spans="1:8" x14ac:dyDescent="0.2">
      <c r="A116" s="447">
        <v>106</v>
      </c>
      <c r="B116" s="448">
        <f t="shared" si="3"/>
        <v>31.31</v>
      </c>
      <c r="C116" s="464"/>
      <c r="D116" s="456">
        <v>22678</v>
      </c>
      <c r="E116" s="554"/>
      <c r="F116" s="456">
        <f t="shared" si="4"/>
        <v>11881</v>
      </c>
      <c r="G116" s="469">
        <f t="shared" si="5"/>
        <v>8692</v>
      </c>
      <c r="H116" s="470">
        <v>90</v>
      </c>
    </row>
    <row r="117" spans="1:8" x14ac:dyDescent="0.2">
      <c r="A117" s="447">
        <v>107</v>
      </c>
      <c r="B117" s="448">
        <f t="shared" si="3"/>
        <v>31.32</v>
      </c>
      <c r="C117" s="464"/>
      <c r="D117" s="456">
        <v>22678</v>
      </c>
      <c r="E117" s="554"/>
      <c r="F117" s="456">
        <f t="shared" si="4"/>
        <v>11877</v>
      </c>
      <c r="G117" s="469">
        <f t="shared" si="5"/>
        <v>8689</v>
      </c>
      <c r="H117" s="470">
        <v>90</v>
      </c>
    </row>
    <row r="118" spans="1:8" x14ac:dyDescent="0.2">
      <c r="A118" s="447">
        <v>108</v>
      </c>
      <c r="B118" s="448">
        <f t="shared" si="3"/>
        <v>31.33</v>
      </c>
      <c r="C118" s="464"/>
      <c r="D118" s="456">
        <v>22678</v>
      </c>
      <c r="E118" s="554"/>
      <c r="F118" s="456">
        <f t="shared" si="4"/>
        <v>11874</v>
      </c>
      <c r="G118" s="469">
        <f t="shared" si="5"/>
        <v>8686</v>
      </c>
      <c r="H118" s="470">
        <v>90</v>
      </c>
    </row>
    <row r="119" spans="1:8" x14ac:dyDescent="0.2">
      <c r="A119" s="447">
        <v>109</v>
      </c>
      <c r="B119" s="448">
        <f t="shared" si="3"/>
        <v>31.34</v>
      </c>
      <c r="C119" s="464"/>
      <c r="D119" s="456">
        <v>22678</v>
      </c>
      <c r="E119" s="554"/>
      <c r="F119" s="456">
        <f t="shared" si="4"/>
        <v>11870</v>
      </c>
      <c r="G119" s="469">
        <f t="shared" si="5"/>
        <v>8683</v>
      </c>
      <c r="H119" s="470">
        <v>90</v>
      </c>
    </row>
    <row r="120" spans="1:8" x14ac:dyDescent="0.2">
      <c r="A120" s="447">
        <v>110</v>
      </c>
      <c r="B120" s="448">
        <f t="shared" si="3"/>
        <v>31.35</v>
      </c>
      <c r="C120" s="464"/>
      <c r="D120" s="456">
        <v>22678</v>
      </c>
      <c r="E120" s="554"/>
      <c r="F120" s="456">
        <f t="shared" si="4"/>
        <v>11866</v>
      </c>
      <c r="G120" s="469">
        <f t="shared" si="5"/>
        <v>8681</v>
      </c>
      <c r="H120" s="470">
        <v>90</v>
      </c>
    </row>
    <row r="121" spans="1:8" x14ac:dyDescent="0.2">
      <c r="A121" s="447">
        <v>111</v>
      </c>
      <c r="B121" s="448">
        <f t="shared" si="3"/>
        <v>31.36</v>
      </c>
      <c r="C121" s="464"/>
      <c r="D121" s="456">
        <v>22678</v>
      </c>
      <c r="E121" s="554"/>
      <c r="F121" s="456">
        <f t="shared" si="4"/>
        <v>11862</v>
      </c>
      <c r="G121" s="469">
        <f t="shared" si="5"/>
        <v>8678</v>
      </c>
      <c r="H121" s="470">
        <v>90</v>
      </c>
    </row>
    <row r="122" spans="1:8" x14ac:dyDescent="0.2">
      <c r="A122" s="447">
        <v>112</v>
      </c>
      <c r="B122" s="448">
        <f t="shared" si="3"/>
        <v>31.37</v>
      </c>
      <c r="C122" s="464"/>
      <c r="D122" s="456">
        <v>22678</v>
      </c>
      <c r="E122" s="554"/>
      <c r="F122" s="456">
        <f t="shared" si="4"/>
        <v>11859</v>
      </c>
      <c r="G122" s="469">
        <f t="shared" si="5"/>
        <v>8675</v>
      </c>
      <c r="H122" s="470">
        <v>90</v>
      </c>
    </row>
    <row r="123" spans="1:8" x14ac:dyDescent="0.2">
      <c r="A123" s="447">
        <v>113</v>
      </c>
      <c r="B123" s="448">
        <f t="shared" si="3"/>
        <v>31.38</v>
      </c>
      <c r="C123" s="464"/>
      <c r="D123" s="456">
        <v>22678</v>
      </c>
      <c r="E123" s="554"/>
      <c r="F123" s="456">
        <f t="shared" si="4"/>
        <v>11855</v>
      </c>
      <c r="G123" s="469">
        <f t="shared" si="5"/>
        <v>8672</v>
      </c>
      <c r="H123" s="470">
        <v>90</v>
      </c>
    </row>
    <row r="124" spans="1:8" x14ac:dyDescent="0.2">
      <c r="A124" s="447">
        <v>114</v>
      </c>
      <c r="B124" s="448">
        <f t="shared" si="3"/>
        <v>31.39</v>
      </c>
      <c r="C124" s="464"/>
      <c r="D124" s="456">
        <v>22678</v>
      </c>
      <c r="E124" s="554"/>
      <c r="F124" s="456">
        <f t="shared" si="4"/>
        <v>11851</v>
      </c>
      <c r="G124" s="469">
        <f t="shared" si="5"/>
        <v>8670</v>
      </c>
      <c r="H124" s="470">
        <v>90</v>
      </c>
    </row>
    <row r="125" spans="1:8" x14ac:dyDescent="0.2">
      <c r="A125" s="447">
        <v>115</v>
      </c>
      <c r="B125" s="448">
        <f t="shared" si="3"/>
        <v>31.4</v>
      </c>
      <c r="C125" s="464"/>
      <c r="D125" s="456">
        <v>22678</v>
      </c>
      <c r="E125" s="554"/>
      <c r="F125" s="456">
        <f t="shared" si="4"/>
        <v>11847</v>
      </c>
      <c r="G125" s="469">
        <f t="shared" si="5"/>
        <v>8667</v>
      </c>
      <c r="H125" s="470">
        <v>90</v>
      </c>
    </row>
    <row r="126" spans="1:8" x14ac:dyDescent="0.2">
      <c r="A126" s="447">
        <v>116</v>
      </c>
      <c r="B126" s="448">
        <f t="shared" si="3"/>
        <v>31.41</v>
      </c>
      <c r="C126" s="464"/>
      <c r="D126" s="456">
        <v>22678</v>
      </c>
      <c r="E126" s="554"/>
      <c r="F126" s="456">
        <f t="shared" si="4"/>
        <v>11844</v>
      </c>
      <c r="G126" s="469">
        <f t="shared" si="5"/>
        <v>8664</v>
      </c>
      <c r="H126" s="470">
        <v>90</v>
      </c>
    </row>
    <row r="127" spans="1:8" x14ac:dyDescent="0.2">
      <c r="A127" s="447">
        <v>117</v>
      </c>
      <c r="B127" s="448">
        <f t="shared" si="3"/>
        <v>31.42</v>
      </c>
      <c r="C127" s="464"/>
      <c r="D127" s="456">
        <v>22678</v>
      </c>
      <c r="E127" s="554"/>
      <c r="F127" s="456">
        <f t="shared" si="4"/>
        <v>11840</v>
      </c>
      <c r="G127" s="469">
        <f t="shared" si="5"/>
        <v>8661</v>
      </c>
      <c r="H127" s="470">
        <v>90</v>
      </c>
    </row>
    <row r="128" spans="1:8" x14ac:dyDescent="0.2">
      <c r="A128" s="447">
        <v>118</v>
      </c>
      <c r="B128" s="448">
        <f t="shared" si="3"/>
        <v>31.43</v>
      </c>
      <c r="C128" s="464"/>
      <c r="D128" s="456">
        <v>22678</v>
      </c>
      <c r="E128" s="554"/>
      <c r="F128" s="456">
        <f t="shared" si="4"/>
        <v>11836</v>
      </c>
      <c r="G128" s="469">
        <f t="shared" si="5"/>
        <v>8658</v>
      </c>
      <c r="H128" s="470">
        <v>90</v>
      </c>
    </row>
    <row r="129" spans="1:8" x14ac:dyDescent="0.2">
      <c r="A129" s="447">
        <v>119</v>
      </c>
      <c r="B129" s="448">
        <f t="shared" si="3"/>
        <v>31.44</v>
      </c>
      <c r="C129" s="464"/>
      <c r="D129" s="456">
        <v>22678</v>
      </c>
      <c r="E129" s="554"/>
      <c r="F129" s="456">
        <f t="shared" si="4"/>
        <v>11832</v>
      </c>
      <c r="G129" s="469">
        <f t="shared" si="5"/>
        <v>8656</v>
      </c>
      <c r="H129" s="470">
        <v>90</v>
      </c>
    </row>
    <row r="130" spans="1:8" x14ac:dyDescent="0.2">
      <c r="A130" s="447">
        <v>120</v>
      </c>
      <c r="B130" s="448">
        <f t="shared" si="3"/>
        <v>31.45</v>
      </c>
      <c r="C130" s="464"/>
      <c r="D130" s="456">
        <v>22678</v>
      </c>
      <c r="E130" s="554"/>
      <c r="F130" s="456">
        <f t="shared" si="4"/>
        <v>11829</v>
      </c>
      <c r="G130" s="469">
        <f t="shared" si="5"/>
        <v>8653</v>
      </c>
      <c r="H130" s="470">
        <v>90</v>
      </c>
    </row>
    <row r="131" spans="1:8" x14ac:dyDescent="0.2">
      <c r="A131" s="447">
        <v>121</v>
      </c>
      <c r="B131" s="448">
        <f t="shared" si="3"/>
        <v>31.46</v>
      </c>
      <c r="C131" s="464"/>
      <c r="D131" s="456">
        <v>22678</v>
      </c>
      <c r="E131" s="554"/>
      <c r="F131" s="456">
        <f t="shared" si="4"/>
        <v>11825</v>
      </c>
      <c r="G131" s="469">
        <f t="shared" si="5"/>
        <v>8650</v>
      </c>
      <c r="H131" s="470">
        <v>90</v>
      </c>
    </row>
    <row r="132" spans="1:8" x14ac:dyDescent="0.2">
      <c r="A132" s="447">
        <v>122</v>
      </c>
      <c r="B132" s="448">
        <f t="shared" si="3"/>
        <v>31.47</v>
      </c>
      <c r="C132" s="464"/>
      <c r="D132" s="456">
        <v>22678</v>
      </c>
      <c r="E132" s="554"/>
      <c r="F132" s="456">
        <f t="shared" si="4"/>
        <v>11821</v>
      </c>
      <c r="G132" s="469">
        <f t="shared" si="5"/>
        <v>8647</v>
      </c>
      <c r="H132" s="470">
        <v>90</v>
      </c>
    </row>
    <row r="133" spans="1:8" x14ac:dyDescent="0.2">
      <c r="A133" s="447">
        <v>123</v>
      </c>
      <c r="B133" s="448">
        <f t="shared" si="3"/>
        <v>31.48</v>
      </c>
      <c r="C133" s="464"/>
      <c r="D133" s="456">
        <v>22678</v>
      </c>
      <c r="E133" s="554"/>
      <c r="F133" s="456">
        <f t="shared" si="4"/>
        <v>11817</v>
      </c>
      <c r="G133" s="469">
        <f t="shared" si="5"/>
        <v>8645</v>
      </c>
      <c r="H133" s="470">
        <v>90</v>
      </c>
    </row>
    <row r="134" spans="1:8" x14ac:dyDescent="0.2">
      <c r="A134" s="447">
        <v>124</v>
      </c>
      <c r="B134" s="448">
        <f t="shared" si="3"/>
        <v>31.49</v>
      </c>
      <c r="C134" s="464"/>
      <c r="D134" s="456">
        <v>22678</v>
      </c>
      <c r="E134" s="554"/>
      <c r="F134" s="456">
        <f t="shared" si="4"/>
        <v>11814</v>
      </c>
      <c r="G134" s="469">
        <f t="shared" si="5"/>
        <v>8642</v>
      </c>
      <c r="H134" s="470">
        <v>90</v>
      </c>
    </row>
    <row r="135" spans="1:8" x14ac:dyDescent="0.2">
      <c r="A135" s="447">
        <v>125</v>
      </c>
      <c r="B135" s="448">
        <f t="shared" si="3"/>
        <v>31.5</v>
      </c>
      <c r="C135" s="464"/>
      <c r="D135" s="456">
        <v>22678</v>
      </c>
      <c r="E135" s="554"/>
      <c r="F135" s="456">
        <f t="shared" si="4"/>
        <v>11810</v>
      </c>
      <c r="G135" s="469">
        <f t="shared" si="5"/>
        <v>8639</v>
      </c>
      <c r="H135" s="470">
        <v>90</v>
      </c>
    </row>
    <row r="136" spans="1:8" x14ac:dyDescent="0.2">
      <c r="A136" s="447">
        <v>126</v>
      </c>
      <c r="B136" s="448">
        <f t="shared" si="3"/>
        <v>31.51</v>
      </c>
      <c r="C136" s="464"/>
      <c r="D136" s="456">
        <v>22678</v>
      </c>
      <c r="E136" s="554"/>
      <c r="F136" s="456">
        <f t="shared" si="4"/>
        <v>11806</v>
      </c>
      <c r="G136" s="469">
        <f t="shared" si="5"/>
        <v>8636</v>
      </c>
      <c r="H136" s="470">
        <v>90</v>
      </c>
    </row>
    <row r="137" spans="1:8" x14ac:dyDescent="0.2">
      <c r="A137" s="447">
        <v>127</v>
      </c>
      <c r="B137" s="448">
        <f t="shared" si="3"/>
        <v>31.51</v>
      </c>
      <c r="C137" s="464"/>
      <c r="D137" s="456">
        <v>22678</v>
      </c>
      <c r="E137" s="554"/>
      <c r="F137" s="456">
        <f t="shared" si="4"/>
        <v>11806</v>
      </c>
      <c r="G137" s="469">
        <f t="shared" si="5"/>
        <v>8636</v>
      </c>
      <c r="H137" s="470">
        <v>90</v>
      </c>
    </row>
    <row r="138" spans="1:8" x14ac:dyDescent="0.2">
      <c r="A138" s="447">
        <v>128</v>
      </c>
      <c r="B138" s="448">
        <f t="shared" si="3"/>
        <v>31.52</v>
      </c>
      <c r="C138" s="464"/>
      <c r="D138" s="456">
        <v>22678</v>
      </c>
      <c r="E138" s="554"/>
      <c r="F138" s="456">
        <f t="shared" si="4"/>
        <v>11803</v>
      </c>
      <c r="G138" s="469">
        <f t="shared" si="5"/>
        <v>8634</v>
      </c>
      <c r="H138" s="470">
        <v>90</v>
      </c>
    </row>
    <row r="139" spans="1:8" x14ac:dyDescent="0.2">
      <c r="A139" s="447">
        <v>129</v>
      </c>
      <c r="B139" s="448">
        <f t="shared" ref="B139:B202" si="6">ROUND(1.12233*LN(A139)+26.078,2)</f>
        <v>31.53</v>
      </c>
      <c r="C139" s="464"/>
      <c r="D139" s="456">
        <v>22678</v>
      </c>
      <c r="E139" s="554"/>
      <c r="F139" s="456">
        <f t="shared" si="4"/>
        <v>11799</v>
      </c>
      <c r="G139" s="469">
        <f t="shared" si="5"/>
        <v>8631</v>
      </c>
      <c r="H139" s="470">
        <v>90</v>
      </c>
    </row>
    <row r="140" spans="1:8" x14ac:dyDescent="0.2">
      <c r="A140" s="447">
        <v>130</v>
      </c>
      <c r="B140" s="448">
        <f t="shared" si="6"/>
        <v>31.54</v>
      </c>
      <c r="C140" s="464"/>
      <c r="D140" s="456">
        <v>22678</v>
      </c>
      <c r="E140" s="554"/>
      <c r="F140" s="456">
        <f t="shared" ref="F140:F203" si="7">ROUND(12*1.3566*(1/B140*D140)+H140,0)</f>
        <v>11795</v>
      </c>
      <c r="G140" s="469">
        <f t="shared" ref="G140:G203" si="8">ROUND(12*(1/B140*D140),0)</f>
        <v>8628</v>
      </c>
      <c r="H140" s="470">
        <v>90</v>
      </c>
    </row>
    <row r="141" spans="1:8" x14ac:dyDescent="0.2">
      <c r="A141" s="447">
        <v>131</v>
      </c>
      <c r="B141" s="448">
        <f t="shared" si="6"/>
        <v>31.55</v>
      </c>
      <c r="C141" s="464"/>
      <c r="D141" s="456">
        <v>22678</v>
      </c>
      <c r="E141" s="554"/>
      <c r="F141" s="456">
        <f t="shared" si="7"/>
        <v>11791</v>
      </c>
      <c r="G141" s="469">
        <f t="shared" si="8"/>
        <v>8626</v>
      </c>
      <c r="H141" s="470">
        <v>90</v>
      </c>
    </row>
    <row r="142" spans="1:8" x14ac:dyDescent="0.2">
      <c r="A142" s="447">
        <v>132</v>
      </c>
      <c r="B142" s="448">
        <f t="shared" si="6"/>
        <v>31.56</v>
      </c>
      <c r="C142" s="464"/>
      <c r="D142" s="456">
        <v>22678</v>
      </c>
      <c r="E142" s="554"/>
      <c r="F142" s="456">
        <f t="shared" si="7"/>
        <v>11788</v>
      </c>
      <c r="G142" s="469">
        <f t="shared" si="8"/>
        <v>8623</v>
      </c>
      <c r="H142" s="470">
        <v>90</v>
      </c>
    </row>
    <row r="143" spans="1:8" x14ac:dyDescent="0.2">
      <c r="A143" s="447">
        <v>133</v>
      </c>
      <c r="B143" s="448">
        <f t="shared" si="6"/>
        <v>31.57</v>
      </c>
      <c r="C143" s="464"/>
      <c r="D143" s="456">
        <v>22678</v>
      </c>
      <c r="E143" s="554"/>
      <c r="F143" s="456">
        <f t="shared" si="7"/>
        <v>11784</v>
      </c>
      <c r="G143" s="469">
        <f t="shared" si="8"/>
        <v>8620</v>
      </c>
      <c r="H143" s="470">
        <v>90</v>
      </c>
    </row>
    <row r="144" spans="1:8" x14ac:dyDescent="0.2">
      <c r="A144" s="447">
        <v>134</v>
      </c>
      <c r="B144" s="448">
        <f t="shared" si="6"/>
        <v>31.57</v>
      </c>
      <c r="C144" s="464"/>
      <c r="D144" s="456">
        <v>22678</v>
      </c>
      <c r="E144" s="554"/>
      <c r="F144" s="456">
        <f t="shared" si="7"/>
        <v>11784</v>
      </c>
      <c r="G144" s="469">
        <f t="shared" si="8"/>
        <v>8620</v>
      </c>
      <c r="H144" s="470">
        <v>90</v>
      </c>
    </row>
    <row r="145" spans="1:8" x14ac:dyDescent="0.2">
      <c r="A145" s="447">
        <v>135</v>
      </c>
      <c r="B145" s="448">
        <f t="shared" si="6"/>
        <v>31.58</v>
      </c>
      <c r="C145" s="464"/>
      <c r="D145" s="456">
        <v>22678</v>
      </c>
      <c r="E145" s="554"/>
      <c r="F145" s="456">
        <f t="shared" si="7"/>
        <v>11780</v>
      </c>
      <c r="G145" s="469">
        <f t="shared" si="8"/>
        <v>8617</v>
      </c>
      <c r="H145" s="470">
        <v>90</v>
      </c>
    </row>
    <row r="146" spans="1:8" x14ac:dyDescent="0.2">
      <c r="A146" s="447">
        <v>136</v>
      </c>
      <c r="B146" s="448">
        <f t="shared" si="6"/>
        <v>31.59</v>
      </c>
      <c r="C146" s="464"/>
      <c r="D146" s="456">
        <v>22678</v>
      </c>
      <c r="E146" s="554"/>
      <c r="F146" s="456">
        <f t="shared" si="7"/>
        <v>11777</v>
      </c>
      <c r="G146" s="469">
        <f t="shared" si="8"/>
        <v>8615</v>
      </c>
      <c r="H146" s="470">
        <v>90</v>
      </c>
    </row>
    <row r="147" spans="1:8" x14ac:dyDescent="0.2">
      <c r="A147" s="447">
        <v>137</v>
      </c>
      <c r="B147" s="448">
        <f t="shared" si="6"/>
        <v>31.6</v>
      </c>
      <c r="C147" s="464"/>
      <c r="D147" s="456">
        <v>22678</v>
      </c>
      <c r="E147" s="554"/>
      <c r="F147" s="456">
        <f t="shared" si="7"/>
        <v>11773</v>
      </c>
      <c r="G147" s="469">
        <f t="shared" si="8"/>
        <v>8612</v>
      </c>
      <c r="H147" s="470">
        <v>90</v>
      </c>
    </row>
    <row r="148" spans="1:8" x14ac:dyDescent="0.2">
      <c r="A148" s="447">
        <v>138</v>
      </c>
      <c r="B148" s="448">
        <f t="shared" si="6"/>
        <v>31.61</v>
      </c>
      <c r="C148" s="464"/>
      <c r="D148" s="456">
        <v>22678</v>
      </c>
      <c r="E148" s="554"/>
      <c r="F148" s="456">
        <f t="shared" si="7"/>
        <v>11769</v>
      </c>
      <c r="G148" s="469">
        <f t="shared" si="8"/>
        <v>8609</v>
      </c>
      <c r="H148" s="470">
        <v>90</v>
      </c>
    </row>
    <row r="149" spans="1:8" x14ac:dyDescent="0.2">
      <c r="A149" s="447">
        <v>139</v>
      </c>
      <c r="B149" s="448">
        <f t="shared" si="6"/>
        <v>31.62</v>
      </c>
      <c r="C149" s="464"/>
      <c r="D149" s="456">
        <v>22678</v>
      </c>
      <c r="E149" s="554"/>
      <c r="F149" s="456">
        <f t="shared" si="7"/>
        <v>11766</v>
      </c>
      <c r="G149" s="469">
        <f t="shared" si="8"/>
        <v>8606</v>
      </c>
      <c r="H149" s="470">
        <v>90</v>
      </c>
    </row>
    <row r="150" spans="1:8" x14ac:dyDescent="0.2">
      <c r="A150" s="447">
        <v>140</v>
      </c>
      <c r="B150" s="448">
        <f t="shared" si="6"/>
        <v>31.62</v>
      </c>
      <c r="C150" s="464"/>
      <c r="D150" s="456">
        <v>22678</v>
      </c>
      <c r="E150" s="554"/>
      <c r="F150" s="456">
        <f t="shared" si="7"/>
        <v>11766</v>
      </c>
      <c r="G150" s="469">
        <f t="shared" si="8"/>
        <v>8606</v>
      </c>
      <c r="H150" s="470">
        <v>90</v>
      </c>
    </row>
    <row r="151" spans="1:8" x14ac:dyDescent="0.2">
      <c r="A151" s="447">
        <v>141</v>
      </c>
      <c r="B151" s="448">
        <f t="shared" si="6"/>
        <v>31.63</v>
      </c>
      <c r="C151" s="464"/>
      <c r="D151" s="456">
        <v>22678</v>
      </c>
      <c r="E151" s="554"/>
      <c r="F151" s="456">
        <f t="shared" si="7"/>
        <v>11762</v>
      </c>
      <c r="G151" s="469">
        <f t="shared" si="8"/>
        <v>8604</v>
      </c>
      <c r="H151" s="470">
        <v>90</v>
      </c>
    </row>
    <row r="152" spans="1:8" x14ac:dyDescent="0.2">
      <c r="A152" s="447">
        <v>142</v>
      </c>
      <c r="B152" s="448">
        <f t="shared" si="6"/>
        <v>31.64</v>
      </c>
      <c r="C152" s="464"/>
      <c r="D152" s="456">
        <v>22678</v>
      </c>
      <c r="E152" s="554"/>
      <c r="F152" s="456">
        <f t="shared" si="7"/>
        <v>11758</v>
      </c>
      <c r="G152" s="469">
        <f t="shared" si="8"/>
        <v>8601</v>
      </c>
      <c r="H152" s="470">
        <v>90</v>
      </c>
    </row>
    <row r="153" spans="1:8" x14ac:dyDescent="0.2">
      <c r="A153" s="447">
        <v>143</v>
      </c>
      <c r="B153" s="448">
        <f t="shared" si="6"/>
        <v>31.65</v>
      </c>
      <c r="C153" s="464"/>
      <c r="D153" s="456">
        <v>22678</v>
      </c>
      <c r="E153" s="554"/>
      <c r="F153" s="456">
        <f t="shared" si="7"/>
        <v>11754</v>
      </c>
      <c r="G153" s="469">
        <f t="shared" si="8"/>
        <v>8598</v>
      </c>
      <c r="H153" s="470">
        <v>90</v>
      </c>
    </row>
    <row r="154" spans="1:8" x14ac:dyDescent="0.2">
      <c r="A154" s="447">
        <v>144</v>
      </c>
      <c r="B154" s="448">
        <f t="shared" si="6"/>
        <v>31.66</v>
      </c>
      <c r="C154" s="464"/>
      <c r="D154" s="456">
        <v>22678</v>
      </c>
      <c r="E154" s="554"/>
      <c r="F154" s="456">
        <f t="shared" si="7"/>
        <v>11751</v>
      </c>
      <c r="G154" s="469">
        <f t="shared" si="8"/>
        <v>8596</v>
      </c>
      <c r="H154" s="470">
        <v>90</v>
      </c>
    </row>
    <row r="155" spans="1:8" x14ac:dyDescent="0.2">
      <c r="A155" s="447">
        <v>145</v>
      </c>
      <c r="B155" s="448">
        <f t="shared" si="6"/>
        <v>31.66</v>
      </c>
      <c r="C155" s="464"/>
      <c r="D155" s="456">
        <v>22678</v>
      </c>
      <c r="E155" s="554"/>
      <c r="F155" s="456">
        <f t="shared" si="7"/>
        <v>11751</v>
      </c>
      <c r="G155" s="469">
        <f t="shared" si="8"/>
        <v>8596</v>
      </c>
      <c r="H155" s="470">
        <v>90</v>
      </c>
    </row>
    <row r="156" spans="1:8" x14ac:dyDescent="0.2">
      <c r="A156" s="447">
        <v>146</v>
      </c>
      <c r="B156" s="448">
        <f t="shared" si="6"/>
        <v>31.67</v>
      </c>
      <c r="C156" s="464"/>
      <c r="D156" s="456">
        <v>22678</v>
      </c>
      <c r="E156" s="554"/>
      <c r="F156" s="456">
        <f t="shared" si="7"/>
        <v>11747</v>
      </c>
      <c r="G156" s="469">
        <f t="shared" si="8"/>
        <v>8593</v>
      </c>
      <c r="H156" s="470">
        <v>90</v>
      </c>
    </row>
    <row r="157" spans="1:8" x14ac:dyDescent="0.2">
      <c r="A157" s="447">
        <v>147</v>
      </c>
      <c r="B157" s="448">
        <f t="shared" si="6"/>
        <v>31.68</v>
      </c>
      <c r="C157" s="464"/>
      <c r="D157" s="456">
        <v>22678</v>
      </c>
      <c r="E157" s="554"/>
      <c r="F157" s="456">
        <f t="shared" si="7"/>
        <v>11743</v>
      </c>
      <c r="G157" s="469">
        <f t="shared" si="8"/>
        <v>8590</v>
      </c>
      <c r="H157" s="470">
        <v>90</v>
      </c>
    </row>
    <row r="158" spans="1:8" x14ac:dyDescent="0.2">
      <c r="A158" s="447">
        <v>148</v>
      </c>
      <c r="B158" s="448">
        <f t="shared" si="6"/>
        <v>31.69</v>
      </c>
      <c r="C158" s="464"/>
      <c r="D158" s="456">
        <v>22678</v>
      </c>
      <c r="E158" s="554"/>
      <c r="F158" s="456">
        <f t="shared" si="7"/>
        <v>11740</v>
      </c>
      <c r="G158" s="469">
        <f t="shared" si="8"/>
        <v>8587</v>
      </c>
      <c r="H158" s="470">
        <v>90</v>
      </c>
    </row>
    <row r="159" spans="1:8" x14ac:dyDescent="0.2">
      <c r="A159" s="447">
        <v>149</v>
      </c>
      <c r="B159" s="448">
        <f t="shared" si="6"/>
        <v>31.69</v>
      </c>
      <c r="C159" s="464"/>
      <c r="D159" s="456">
        <v>22678</v>
      </c>
      <c r="E159" s="554"/>
      <c r="F159" s="456">
        <f t="shared" si="7"/>
        <v>11740</v>
      </c>
      <c r="G159" s="469">
        <f t="shared" si="8"/>
        <v>8587</v>
      </c>
      <c r="H159" s="470">
        <v>90</v>
      </c>
    </row>
    <row r="160" spans="1:8" x14ac:dyDescent="0.2">
      <c r="A160" s="447">
        <v>150</v>
      </c>
      <c r="B160" s="448">
        <f t="shared" si="6"/>
        <v>31.7</v>
      </c>
      <c r="C160" s="464"/>
      <c r="D160" s="456">
        <v>22678</v>
      </c>
      <c r="E160" s="554"/>
      <c r="F160" s="456">
        <f t="shared" si="7"/>
        <v>11736</v>
      </c>
      <c r="G160" s="469">
        <f t="shared" si="8"/>
        <v>8585</v>
      </c>
      <c r="H160" s="470">
        <v>90</v>
      </c>
    </row>
    <row r="161" spans="1:8" x14ac:dyDescent="0.2">
      <c r="A161" s="447">
        <v>151</v>
      </c>
      <c r="B161" s="448">
        <f t="shared" si="6"/>
        <v>31.71</v>
      </c>
      <c r="C161" s="464"/>
      <c r="D161" s="456">
        <v>22678</v>
      </c>
      <c r="E161" s="554"/>
      <c r="F161" s="456">
        <f t="shared" si="7"/>
        <v>11732</v>
      </c>
      <c r="G161" s="469">
        <f t="shared" si="8"/>
        <v>8582</v>
      </c>
      <c r="H161" s="470">
        <v>90</v>
      </c>
    </row>
    <row r="162" spans="1:8" x14ac:dyDescent="0.2">
      <c r="A162" s="447">
        <v>152</v>
      </c>
      <c r="B162" s="448">
        <f t="shared" si="6"/>
        <v>31.72</v>
      </c>
      <c r="C162" s="464"/>
      <c r="D162" s="456">
        <v>22678</v>
      </c>
      <c r="E162" s="554"/>
      <c r="F162" s="456">
        <f t="shared" si="7"/>
        <v>11729</v>
      </c>
      <c r="G162" s="469">
        <f t="shared" si="8"/>
        <v>8579</v>
      </c>
      <c r="H162" s="470">
        <v>90</v>
      </c>
    </row>
    <row r="163" spans="1:8" x14ac:dyDescent="0.2">
      <c r="A163" s="447">
        <v>153</v>
      </c>
      <c r="B163" s="448">
        <f t="shared" si="6"/>
        <v>31.72</v>
      </c>
      <c r="C163" s="464"/>
      <c r="D163" s="456">
        <v>22678</v>
      </c>
      <c r="E163" s="554"/>
      <c r="F163" s="456">
        <f t="shared" si="7"/>
        <v>11729</v>
      </c>
      <c r="G163" s="469">
        <f t="shared" si="8"/>
        <v>8579</v>
      </c>
      <c r="H163" s="470">
        <v>90</v>
      </c>
    </row>
    <row r="164" spans="1:8" x14ac:dyDescent="0.2">
      <c r="A164" s="447">
        <v>154</v>
      </c>
      <c r="B164" s="448">
        <f t="shared" si="6"/>
        <v>31.73</v>
      </c>
      <c r="C164" s="464"/>
      <c r="D164" s="456">
        <v>22678</v>
      </c>
      <c r="E164" s="554"/>
      <c r="F164" s="456">
        <f t="shared" si="7"/>
        <v>11725</v>
      </c>
      <c r="G164" s="469">
        <f t="shared" si="8"/>
        <v>8577</v>
      </c>
      <c r="H164" s="470">
        <v>90</v>
      </c>
    </row>
    <row r="165" spans="1:8" x14ac:dyDescent="0.2">
      <c r="A165" s="447">
        <v>155</v>
      </c>
      <c r="B165" s="448">
        <f t="shared" si="6"/>
        <v>31.74</v>
      </c>
      <c r="C165" s="464"/>
      <c r="D165" s="456">
        <v>22678</v>
      </c>
      <c r="E165" s="554"/>
      <c r="F165" s="456">
        <f t="shared" si="7"/>
        <v>11721</v>
      </c>
      <c r="G165" s="469">
        <f t="shared" si="8"/>
        <v>8574</v>
      </c>
      <c r="H165" s="470">
        <v>90</v>
      </c>
    </row>
    <row r="166" spans="1:8" x14ac:dyDescent="0.2">
      <c r="A166" s="447">
        <v>156</v>
      </c>
      <c r="B166" s="448">
        <f t="shared" si="6"/>
        <v>31.75</v>
      </c>
      <c r="C166" s="464"/>
      <c r="D166" s="456">
        <v>22678</v>
      </c>
      <c r="E166" s="554"/>
      <c r="F166" s="456">
        <f t="shared" si="7"/>
        <v>11718</v>
      </c>
      <c r="G166" s="469">
        <f t="shared" si="8"/>
        <v>8571</v>
      </c>
      <c r="H166" s="470">
        <v>90</v>
      </c>
    </row>
    <row r="167" spans="1:8" x14ac:dyDescent="0.2">
      <c r="A167" s="447">
        <v>157</v>
      </c>
      <c r="B167" s="448">
        <f t="shared" si="6"/>
        <v>31.75</v>
      </c>
      <c r="C167" s="464"/>
      <c r="D167" s="456">
        <v>22678</v>
      </c>
      <c r="E167" s="554"/>
      <c r="F167" s="456">
        <f t="shared" si="7"/>
        <v>11718</v>
      </c>
      <c r="G167" s="469">
        <f t="shared" si="8"/>
        <v>8571</v>
      </c>
      <c r="H167" s="470">
        <v>90</v>
      </c>
    </row>
    <row r="168" spans="1:8" x14ac:dyDescent="0.2">
      <c r="A168" s="447">
        <v>158</v>
      </c>
      <c r="B168" s="448">
        <f t="shared" si="6"/>
        <v>31.76</v>
      </c>
      <c r="C168" s="464"/>
      <c r="D168" s="456">
        <v>22678</v>
      </c>
      <c r="E168" s="554"/>
      <c r="F168" s="456">
        <f t="shared" si="7"/>
        <v>11714</v>
      </c>
      <c r="G168" s="469">
        <f t="shared" si="8"/>
        <v>8569</v>
      </c>
      <c r="H168" s="470">
        <v>90</v>
      </c>
    </row>
    <row r="169" spans="1:8" x14ac:dyDescent="0.2">
      <c r="A169" s="447">
        <v>159</v>
      </c>
      <c r="B169" s="448">
        <f t="shared" si="6"/>
        <v>31.77</v>
      </c>
      <c r="C169" s="464"/>
      <c r="D169" s="456">
        <v>22678</v>
      </c>
      <c r="E169" s="554"/>
      <c r="F169" s="456">
        <f t="shared" si="7"/>
        <v>11710</v>
      </c>
      <c r="G169" s="469">
        <f t="shared" si="8"/>
        <v>8566</v>
      </c>
      <c r="H169" s="470">
        <v>90</v>
      </c>
    </row>
    <row r="170" spans="1:8" x14ac:dyDescent="0.2">
      <c r="A170" s="447">
        <v>160</v>
      </c>
      <c r="B170" s="448">
        <f t="shared" si="6"/>
        <v>31.77</v>
      </c>
      <c r="C170" s="464"/>
      <c r="D170" s="456">
        <v>22678</v>
      </c>
      <c r="E170" s="554"/>
      <c r="F170" s="456">
        <f t="shared" si="7"/>
        <v>11710</v>
      </c>
      <c r="G170" s="469">
        <f t="shared" si="8"/>
        <v>8566</v>
      </c>
      <c r="H170" s="470">
        <v>90</v>
      </c>
    </row>
    <row r="171" spans="1:8" x14ac:dyDescent="0.2">
      <c r="A171" s="447">
        <v>161</v>
      </c>
      <c r="B171" s="448">
        <f t="shared" si="6"/>
        <v>31.78</v>
      </c>
      <c r="C171" s="464"/>
      <c r="D171" s="456">
        <v>22678</v>
      </c>
      <c r="E171" s="554"/>
      <c r="F171" s="456">
        <f t="shared" si="7"/>
        <v>11707</v>
      </c>
      <c r="G171" s="469">
        <f t="shared" si="8"/>
        <v>8563</v>
      </c>
      <c r="H171" s="470">
        <v>90</v>
      </c>
    </row>
    <row r="172" spans="1:8" x14ac:dyDescent="0.2">
      <c r="A172" s="447">
        <v>162</v>
      </c>
      <c r="B172" s="448">
        <f t="shared" si="6"/>
        <v>31.79</v>
      </c>
      <c r="C172" s="464"/>
      <c r="D172" s="456">
        <v>22678</v>
      </c>
      <c r="E172" s="554"/>
      <c r="F172" s="456">
        <f t="shared" si="7"/>
        <v>11703</v>
      </c>
      <c r="G172" s="469">
        <f t="shared" si="8"/>
        <v>8560</v>
      </c>
      <c r="H172" s="470">
        <v>90</v>
      </c>
    </row>
    <row r="173" spans="1:8" x14ac:dyDescent="0.2">
      <c r="A173" s="447">
        <v>163</v>
      </c>
      <c r="B173" s="448">
        <f t="shared" si="6"/>
        <v>31.79</v>
      </c>
      <c r="C173" s="464"/>
      <c r="D173" s="456">
        <v>22678</v>
      </c>
      <c r="E173" s="554"/>
      <c r="F173" s="456">
        <f t="shared" si="7"/>
        <v>11703</v>
      </c>
      <c r="G173" s="469">
        <f t="shared" si="8"/>
        <v>8560</v>
      </c>
      <c r="H173" s="470">
        <v>90</v>
      </c>
    </row>
    <row r="174" spans="1:8" x14ac:dyDescent="0.2">
      <c r="A174" s="447">
        <v>164</v>
      </c>
      <c r="B174" s="448">
        <f t="shared" si="6"/>
        <v>31.8</v>
      </c>
      <c r="C174" s="464"/>
      <c r="D174" s="456">
        <v>22678</v>
      </c>
      <c r="E174" s="554"/>
      <c r="F174" s="456">
        <f t="shared" si="7"/>
        <v>11699</v>
      </c>
      <c r="G174" s="469">
        <f t="shared" si="8"/>
        <v>8558</v>
      </c>
      <c r="H174" s="470">
        <v>90</v>
      </c>
    </row>
    <row r="175" spans="1:8" x14ac:dyDescent="0.2">
      <c r="A175" s="447">
        <v>165</v>
      </c>
      <c r="B175" s="448">
        <f t="shared" si="6"/>
        <v>31.81</v>
      </c>
      <c r="C175" s="464"/>
      <c r="D175" s="456">
        <v>22678</v>
      </c>
      <c r="E175" s="554"/>
      <c r="F175" s="456">
        <f t="shared" si="7"/>
        <v>11696</v>
      </c>
      <c r="G175" s="469">
        <f t="shared" si="8"/>
        <v>8555</v>
      </c>
      <c r="H175" s="470">
        <v>90</v>
      </c>
    </row>
    <row r="176" spans="1:8" x14ac:dyDescent="0.2">
      <c r="A176" s="447">
        <v>166</v>
      </c>
      <c r="B176" s="448">
        <f t="shared" si="6"/>
        <v>31.82</v>
      </c>
      <c r="C176" s="464"/>
      <c r="D176" s="456">
        <v>22678</v>
      </c>
      <c r="E176" s="554"/>
      <c r="F176" s="456">
        <f t="shared" si="7"/>
        <v>11692</v>
      </c>
      <c r="G176" s="469">
        <f t="shared" si="8"/>
        <v>8552</v>
      </c>
      <c r="H176" s="470">
        <v>90</v>
      </c>
    </row>
    <row r="177" spans="1:8" x14ac:dyDescent="0.2">
      <c r="A177" s="447">
        <v>167</v>
      </c>
      <c r="B177" s="448">
        <f t="shared" si="6"/>
        <v>31.82</v>
      </c>
      <c r="C177" s="464"/>
      <c r="D177" s="456">
        <v>22678</v>
      </c>
      <c r="E177" s="554"/>
      <c r="F177" s="456">
        <f t="shared" si="7"/>
        <v>11692</v>
      </c>
      <c r="G177" s="469">
        <f t="shared" si="8"/>
        <v>8552</v>
      </c>
      <c r="H177" s="470">
        <v>90</v>
      </c>
    </row>
    <row r="178" spans="1:8" x14ac:dyDescent="0.2">
      <c r="A178" s="447">
        <v>168</v>
      </c>
      <c r="B178" s="448">
        <f t="shared" si="6"/>
        <v>31.83</v>
      </c>
      <c r="C178" s="464"/>
      <c r="D178" s="456">
        <v>22678</v>
      </c>
      <c r="E178" s="554"/>
      <c r="F178" s="456">
        <f t="shared" si="7"/>
        <v>11688</v>
      </c>
      <c r="G178" s="469">
        <f t="shared" si="8"/>
        <v>8550</v>
      </c>
      <c r="H178" s="470">
        <v>90</v>
      </c>
    </row>
    <row r="179" spans="1:8" x14ac:dyDescent="0.2">
      <c r="A179" s="447">
        <v>169</v>
      </c>
      <c r="B179" s="448">
        <f t="shared" si="6"/>
        <v>31.84</v>
      </c>
      <c r="C179" s="464"/>
      <c r="D179" s="456">
        <v>22678</v>
      </c>
      <c r="E179" s="554"/>
      <c r="F179" s="456">
        <f t="shared" si="7"/>
        <v>11685</v>
      </c>
      <c r="G179" s="469">
        <f t="shared" si="8"/>
        <v>8547</v>
      </c>
      <c r="H179" s="470">
        <v>90</v>
      </c>
    </row>
    <row r="180" spans="1:8" x14ac:dyDescent="0.2">
      <c r="A180" s="447">
        <v>170</v>
      </c>
      <c r="B180" s="448">
        <f t="shared" si="6"/>
        <v>31.84</v>
      </c>
      <c r="C180" s="464"/>
      <c r="D180" s="456">
        <v>22678</v>
      </c>
      <c r="E180" s="554"/>
      <c r="F180" s="456">
        <f t="shared" si="7"/>
        <v>11685</v>
      </c>
      <c r="G180" s="469">
        <f t="shared" si="8"/>
        <v>8547</v>
      </c>
      <c r="H180" s="470">
        <v>90</v>
      </c>
    </row>
    <row r="181" spans="1:8" x14ac:dyDescent="0.2">
      <c r="A181" s="447">
        <v>171</v>
      </c>
      <c r="B181" s="448">
        <f t="shared" si="6"/>
        <v>31.85</v>
      </c>
      <c r="C181" s="464"/>
      <c r="D181" s="456">
        <v>22678</v>
      </c>
      <c r="E181" s="554"/>
      <c r="F181" s="456">
        <f t="shared" si="7"/>
        <v>11681</v>
      </c>
      <c r="G181" s="469">
        <f t="shared" si="8"/>
        <v>8544</v>
      </c>
      <c r="H181" s="470">
        <v>90</v>
      </c>
    </row>
    <row r="182" spans="1:8" x14ac:dyDescent="0.2">
      <c r="A182" s="447">
        <v>172</v>
      </c>
      <c r="B182" s="448">
        <f t="shared" si="6"/>
        <v>31.86</v>
      </c>
      <c r="C182" s="464"/>
      <c r="D182" s="456">
        <v>22678</v>
      </c>
      <c r="E182" s="554"/>
      <c r="F182" s="456">
        <f t="shared" si="7"/>
        <v>11678</v>
      </c>
      <c r="G182" s="469">
        <f t="shared" si="8"/>
        <v>8542</v>
      </c>
      <c r="H182" s="470">
        <v>90</v>
      </c>
    </row>
    <row r="183" spans="1:8" x14ac:dyDescent="0.2">
      <c r="A183" s="447">
        <v>173</v>
      </c>
      <c r="B183" s="448">
        <f t="shared" si="6"/>
        <v>31.86</v>
      </c>
      <c r="C183" s="464"/>
      <c r="D183" s="456">
        <v>22678</v>
      </c>
      <c r="E183" s="554"/>
      <c r="F183" s="456">
        <f t="shared" si="7"/>
        <v>11678</v>
      </c>
      <c r="G183" s="469">
        <f t="shared" si="8"/>
        <v>8542</v>
      </c>
      <c r="H183" s="470">
        <v>90</v>
      </c>
    </row>
    <row r="184" spans="1:8" x14ac:dyDescent="0.2">
      <c r="A184" s="447">
        <v>174</v>
      </c>
      <c r="B184" s="448">
        <f t="shared" si="6"/>
        <v>31.87</v>
      </c>
      <c r="C184" s="464"/>
      <c r="D184" s="456">
        <v>22678</v>
      </c>
      <c r="E184" s="554"/>
      <c r="F184" s="456">
        <f t="shared" si="7"/>
        <v>11674</v>
      </c>
      <c r="G184" s="469">
        <f t="shared" si="8"/>
        <v>8539</v>
      </c>
      <c r="H184" s="470">
        <v>90</v>
      </c>
    </row>
    <row r="185" spans="1:8" x14ac:dyDescent="0.2">
      <c r="A185" s="447">
        <v>175</v>
      </c>
      <c r="B185" s="448">
        <f t="shared" si="6"/>
        <v>31.87</v>
      </c>
      <c r="C185" s="464"/>
      <c r="D185" s="456">
        <v>22678</v>
      </c>
      <c r="E185" s="554"/>
      <c r="F185" s="456">
        <f t="shared" si="7"/>
        <v>11674</v>
      </c>
      <c r="G185" s="469">
        <f t="shared" si="8"/>
        <v>8539</v>
      </c>
      <c r="H185" s="470">
        <v>90</v>
      </c>
    </row>
    <row r="186" spans="1:8" x14ac:dyDescent="0.2">
      <c r="A186" s="447">
        <v>176</v>
      </c>
      <c r="B186" s="448">
        <f t="shared" si="6"/>
        <v>31.88</v>
      </c>
      <c r="C186" s="464"/>
      <c r="D186" s="456">
        <v>22678</v>
      </c>
      <c r="E186" s="554"/>
      <c r="F186" s="456">
        <f t="shared" si="7"/>
        <v>11670</v>
      </c>
      <c r="G186" s="469">
        <f t="shared" si="8"/>
        <v>8536</v>
      </c>
      <c r="H186" s="470">
        <v>90</v>
      </c>
    </row>
    <row r="187" spans="1:8" x14ac:dyDescent="0.2">
      <c r="A187" s="447">
        <v>177</v>
      </c>
      <c r="B187" s="448">
        <f t="shared" si="6"/>
        <v>31.89</v>
      </c>
      <c r="C187" s="464"/>
      <c r="D187" s="456">
        <v>22678</v>
      </c>
      <c r="E187" s="554"/>
      <c r="F187" s="456">
        <f t="shared" si="7"/>
        <v>11667</v>
      </c>
      <c r="G187" s="469">
        <f t="shared" si="8"/>
        <v>8534</v>
      </c>
      <c r="H187" s="470">
        <v>90</v>
      </c>
    </row>
    <row r="188" spans="1:8" x14ac:dyDescent="0.2">
      <c r="A188" s="447">
        <v>178</v>
      </c>
      <c r="B188" s="448">
        <f t="shared" si="6"/>
        <v>31.89</v>
      </c>
      <c r="C188" s="464"/>
      <c r="D188" s="456">
        <v>22678</v>
      </c>
      <c r="E188" s="554"/>
      <c r="F188" s="456">
        <f t="shared" si="7"/>
        <v>11667</v>
      </c>
      <c r="G188" s="469">
        <f t="shared" si="8"/>
        <v>8534</v>
      </c>
      <c r="H188" s="470">
        <v>90</v>
      </c>
    </row>
    <row r="189" spans="1:8" x14ac:dyDescent="0.2">
      <c r="A189" s="447">
        <v>179</v>
      </c>
      <c r="B189" s="448">
        <f t="shared" si="6"/>
        <v>31.9</v>
      </c>
      <c r="C189" s="464"/>
      <c r="D189" s="456">
        <v>22678</v>
      </c>
      <c r="E189" s="554"/>
      <c r="F189" s="456">
        <f t="shared" si="7"/>
        <v>11663</v>
      </c>
      <c r="G189" s="469">
        <f t="shared" si="8"/>
        <v>8531</v>
      </c>
      <c r="H189" s="470">
        <v>90</v>
      </c>
    </row>
    <row r="190" spans="1:8" x14ac:dyDescent="0.2">
      <c r="A190" s="447">
        <v>180</v>
      </c>
      <c r="B190" s="448">
        <f t="shared" si="6"/>
        <v>31.91</v>
      </c>
      <c r="C190" s="464"/>
      <c r="D190" s="456">
        <v>22678</v>
      </c>
      <c r="E190" s="554"/>
      <c r="F190" s="456">
        <f t="shared" si="7"/>
        <v>11659</v>
      </c>
      <c r="G190" s="469">
        <f t="shared" si="8"/>
        <v>8528</v>
      </c>
      <c r="H190" s="470">
        <v>90</v>
      </c>
    </row>
    <row r="191" spans="1:8" x14ac:dyDescent="0.2">
      <c r="A191" s="447">
        <v>181</v>
      </c>
      <c r="B191" s="448">
        <f t="shared" si="6"/>
        <v>31.91</v>
      </c>
      <c r="C191" s="464"/>
      <c r="D191" s="456">
        <v>22678</v>
      </c>
      <c r="E191" s="554"/>
      <c r="F191" s="456">
        <f t="shared" si="7"/>
        <v>11659</v>
      </c>
      <c r="G191" s="469">
        <f t="shared" si="8"/>
        <v>8528</v>
      </c>
      <c r="H191" s="470">
        <v>90</v>
      </c>
    </row>
    <row r="192" spans="1:8" x14ac:dyDescent="0.2">
      <c r="A192" s="447">
        <v>182</v>
      </c>
      <c r="B192" s="448">
        <f t="shared" si="6"/>
        <v>31.92</v>
      </c>
      <c r="C192" s="464"/>
      <c r="D192" s="456">
        <v>22678</v>
      </c>
      <c r="E192" s="554"/>
      <c r="F192" s="456">
        <f t="shared" si="7"/>
        <v>11656</v>
      </c>
      <c r="G192" s="469">
        <f t="shared" si="8"/>
        <v>8526</v>
      </c>
      <c r="H192" s="470">
        <v>90</v>
      </c>
    </row>
    <row r="193" spans="1:8" x14ac:dyDescent="0.2">
      <c r="A193" s="447">
        <v>183</v>
      </c>
      <c r="B193" s="448">
        <f t="shared" si="6"/>
        <v>31.92</v>
      </c>
      <c r="C193" s="464"/>
      <c r="D193" s="456">
        <v>22678</v>
      </c>
      <c r="E193" s="554"/>
      <c r="F193" s="456">
        <f t="shared" si="7"/>
        <v>11656</v>
      </c>
      <c r="G193" s="469">
        <f t="shared" si="8"/>
        <v>8526</v>
      </c>
      <c r="H193" s="470">
        <v>90</v>
      </c>
    </row>
    <row r="194" spans="1:8" x14ac:dyDescent="0.2">
      <c r="A194" s="447">
        <v>184</v>
      </c>
      <c r="B194" s="448">
        <f t="shared" si="6"/>
        <v>31.93</v>
      </c>
      <c r="C194" s="464"/>
      <c r="D194" s="456">
        <v>22678</v>
      </c>
      <c r="E194" s="554"/>
      <c r="F194" s="456">
        <f t="shared" si="7"/>
        <v>11652</v>
      </c>
      <c r="G194" s="469">
        <f t="shared" si="8"/>
        <v>8523</v>
      </c>
      <c r="H194" s="470">
        <v>90</v>
      </c>
    </row>
    <row r="195" spans="1:8" x14ac:dyDescent="0.2">
      <c r="A195" s="447">
        <v>185</v>
      </c>
      <c r="B195" s="448">
        <f t="shared" si="6"/>
        <v>31.94</v>
      </c>
      <c r="C195" s="464"/>
      <c r="D195" s="456">
        <v>22678</v>
      </c>
      <c r="E195" s="554"/>
      <c r="F195" s="456">
        <f t="shared" si="7"/>
        <v>11649</v>
      </c>
      <c r="G195" s="469">
        <f t="shared" si="8"/>
        <v>8520</v>
      </c>
      <c r="H195" s="470">
        <v>90</v>
      </c>
    </row>
    <row r="196" spans="1:8" x14ac:dyDescent="0.2">
      <c r="A196" s="447">
        <v>186</v>
      </c>
      <c r="B196" s="448">
        <f t="shared" si="6"/>
        <v>31.94</v>
      </c>
      <c r="C196" s="464"/>
      <c r="D196" s="456">
        <v>22678</v>
      </c>
      <c r="E196" s="554"/>
      <c r="F196" s="456">
        <f t="shared" si="7"/>
        <v>11649</v>
      </c>
      <c r="G196" s="469">
        <f t="shared" si="8"/>
        <v>8520</v>
      </c>
      <c r="H196" s="470">
        <v>90</v>
      </c>
    </row>
    <row r="197" spans="1:8" x14ac:dyDescent="0.2">
      <c r="A197" s="447">
        <v>187</v>
      </c>
      <c r="B197" s="448">
        <f t="shared" si="6"/>
        <v>31.95</v>
      </c>
      <c r="C197" s="464"/>
      <c r="D197" s="456">
        <v>22678</v>
      </c>
      <c r="E197" s="554"/>
      <c r="F197" s="456">
        <f t="shared" si="7"/>
        <v>11645</v>
      </c>
      <c r="G197" s="469">
        <f t="shared" si="8"/>
        <v>8518</v>
      </c>
      <c r="H197" s="470">
        <v>90</v>
      </c>
    </row>
    <row r="198" spans="1:8" x14ac:dyDescent="0.2">
      <c r="A198" s="447">
        <v>188</v>
      </c>
      <c r="B198" s="448">
        <f t="shared" si="6"/>
        <v>31.96</v>
      </c>
      <c r="C198" s="464"/>
      <c r="D198" s="456">
        <v>22678</v>
      </c>
      <c r="E198" s="554"/>
      <c r="F198" s="456">
        <f t="shared" si="7"/>
        <v>11641</v>
      </c>
      <c r="G198" s="469">
        <f t="shared" si="8"/>
        <v>8515</v>
      </c>
      <c r="H198" s="470">
        <v>90</v>
      </c>
    </row>
    <row r="199" spans="1:8" x14ac:dyDescent="0.2">
      <c r="A199" s="447">
        <v>189</v>
      </c>
      <c r="B199" s="448">
        <f t="shared" si="6"/>
        <v>31.96</v>
      </c>
      <c r="C199" s="464"/>
      <c r="D199" s="456">
        <v>22678</v>
      </c>
      <c r="E199" s="554"/>
      <c r="F199" s="456">
        <f t="shared" si="7"/>
        <v>11641</v>
      </c>
      <c r="G199" s="469">
        <f t="shared" si="8"/>
        <v>8515</v>
      </c>
      <c r="H199" s="470">
        <v>90</v>
      </c>
    </row>
    <row r="200" spans="1:8" x14ac:dyDescent="0.2">
      <c r="A200" s="447">
        <v>190</v>
      </c>
      <c r="B200" s="448">
        <f t="shared" si="6"/>
        <v>31.97</v>
      </c>
      <c r="C200" s="464"/>
      <c r="D200" s="456">
        <v>22678</v>
      </c>
      <c r="E200" s="554"/>
      <c r="F200" s="456">
        <f t="shared" si="7"/>
        <v>11638</v>
      </c>
      <c r="G200" s="469">
        <f t="shared" si="8"/>
        <v>8512</v>
      </c>
      <c r="H200" s="470">
        <v>90</v>
      </c>
    </row>
    <row r="201" spans="1:8" x14ac:dyDescent="0.2">
      <c r="A201" s="447">
        <v>191</v>
      </c>
      <c r="B201" s="448">
        <f t="shared" si="6"/>
        <v>31.97</v>
      </c>
      <c r="C201" s="464"/>
      <c r="D201" s="456">
        <v>22678</v>
      </c>
      <c r="E201" s="554"/>
      <c r="F201" s="456">
        <f t="shared" si="7"/>
        <v>11638</v>
      </c>
      <c r="G201" s="469">
        <f t="shared" si="8"/>
        <v>8512</v>
      </c>
      <c r="H201" s="470">
        <v>90</v>
      </c>
    </row>
    <row r="202" spans="1:8" x14ac:dyDescent="0.2">
      <c r="A202" s="447">
        <v>192</v>
      </c>
      <c r="B202" s="448">
        <f t="shared" si="6"/>
        <v>31.98</v>
      </c>
      <c r="C202" s="464"/>
      <c r="D202" s="456">
        <v>22678</v>
      </c>
      <c r="E202" s="554"/>
      <c r="F202" s="456">
        <f t="shared" si="7"/>
        <v>11634</v>
      </c>
      <c r="G202" s="469">
        <f t="shared" si="8"/>
        <v>8510</v>
      </c>
      <c r="H202" s="470">
        <v>90</v>
      </c>
    </row>
    <row r="203" spans="1:8" x14ac:dyDescent="0.2">
      <c r="A203" s="447">
        <v>193</v>
      </c>
      <c r="B203" s="448">
        <f t="shared" ref="B203:B266" si="9">ROUND(1.12233*LN(A203)+26.078,2)</f>
        <v>31.98</v>
      </c>
      <c r="C203" s="464"/>
      <c r="D203" s="456">
        <v>22678</v>
      </c>
      <c r="E203" s="554"/>
      <c r="F203" s="456">
        <f t="shared" si="7"/>
        <v>11634</v>
      </c>
      <c r="G203" s="469">
        <f t="shared" si="8"/>
        <v>8510</v>
      </c>
      <c r="H203" s="470">
        <v>90</v>
      </c>
    </row>
    <row r="204" spans="1:8" x14ac:dyDescent="0.2">
      <c r="A204" s="447">
        <v>194</v>
      </c>
      <c r="B204" s="448">
        <f t="shared" si="9"/>
        <v>31.99</v>
      </c>
      <c r="C204" s="464"/>
      <c r="D204" s="456">
        <v>22678</v>
      </c>
      <c r="E204" s="554"/>
      <c r="F204" s="456">
        <f t="shared" ref="F204:F267" si="10">ROUND(12*1.3566*(1/B204*D204)+H204,0)</f>
        <v>11630</v>
      </c>
      <c r="G204" s="469">
        <f t="shared" ref="G204:G267" si="11">ROUND(12*(1/B204*D204),0)</f>
        <v>8507</v>
      </c>
      <c r="H204" s="470">
        <v>90</v>
      </c>
    </row>
    <row r="205" spans="1:8" x14ac:dyDescent="0.2">
      <c r="A205" s="447">
        <v>195</v>
      </c>
      <c r="B205" s="448">
        <f t="shared" si="9"/>
        <v>32</v>
      </c>
      <c r="C205" s="464"/>
      <c r="D205" s="456">
        <v>22678</v>
      </c>
      <c r="E205" s="554"/>
      <c r="F205" s="456">
        <f t="shared" si="10"/>
        <v>11627</v>
      </c>
      <c r="G205" s="469">
        <f t="shared" si="11"/>
        <v>8504</v>
      </c>
      <c r="H205" s="470">
        <v>90</v>
      </c>
    </row>
    <row r="206" spans="1:8" x14ac:dyDescent="0.2">
      <c r="A206" s="447">
        <v>196</v>
      </c>
      <c r="B206" s="448">
        <f t="shared" si="9"/>
        <v>32</v>
      </c>
      <c r="C206" s="464"/>
      <c r="D206" s="456">
        <v>22678</v>
      </c>
      <c r="E206" s="554"/>
      <c r="F206" s="456">
        <f t="shared" si="10"/>
        <v>11627</v>
      </c>
      <c r="G206" s="469">
        <f t="shared" si="11"/>
        <v>8504</v>
      </c>
      <c r="H206" s="470">
        <v>90</v>
      </c>
    </row>
    <row r="207" spans="1:8" x14ac:dyDescent="0.2">
      <c r="A207" s="447">
        <v>197</v>
      </c>
      <c r="B207" s="448">
        <f t="shared" si="9"/>
        <v>32.01</v>
      </c>
      <c r="C207" s="464"/>
      <c r="D207" s="456">
        <v>22678</v>
      </c>
      <c r="E207" s="554"/>
      <c r="F207" s="456">
        <f t="shared" si="10"/>
        <v>11623</v>
      </c>
      <c r="G207" s="469">
        <f t="shared" si="11"/>
        <v>8502</v>
      </c>
      <c r="H207" s="470">
        <v>90</v>
      </c>
    </row>
    <row r="208" spans="1:8" x14ac:dyDescent="0.2">
      <c r="A208" s="447">
        <v>198</v>
      </c>
      <c r="B208" s="448">
        <f t="shared" si="9"/>
        <v>32.01</v>
      </c>
      <c r="C208" s="464"/>
      <c r="D208" s="456">
        <v>22678</v>
      </c>
      <c r="E208" s="554"/>
      <c r="F208" s="456">
        <f t="shared" si="10"/>
        <v>11623</v>
      </c>
      <c r="G208" s="469">
        <f t="shared" si="11"/>
        <v>8502</v>
      </c>
      <c r="H208" s="470">
        <v>90</v>
      </c>
    </row>
    <row r="209" spans="1:8" x14ac:dyDescent="0.2">
      <c r="A209" s="447">
        <v>199</v>
      </c>
      <c r="B209" s="448">
        <f t="shared" si="9"/>
        <v>32.020000000000003</v>
      </c>
      <c r="C209" s="464"/>
      <c r="D209" s="456">
        <v>22678</v>
      </c>
      <c r="E209" s="554"/>
      <c r="F209" s="456">
        <f t="shared" si="10"/>
        <v>11620</v>
      </c>
      <c r="G209" s="469">
        <f t="shared" si="11"/>
        <v>8499</v>
      </c>
      <c r="H209" s="470">
        <v>90</v>
      </c>
    </row>
    <row r="210" spans="1:8" x14ac:dyDescent="0.2">
      <c r="A210" s="447">
        <v>200</v>
      </c>
      <c r="B210" s="448">
        <f t="shared" si="9"/>
        <v>32.020000000000003</v>
      </c>
      <c r="C210" s="464"/>
      <c r="D210" s="456">
        <v>22678</v>
      </c>
      <c r="E210" s="554"/>
      <c r="F210" s="456">
        <f t="shared" si="10"/>
        <v>11620</v>
      </c>
      <c r="G210" s="469">
        <f t="shared" si="11"/>
        <v>8499</v>
      </c>
      <c r="H210" s="470">
        <v>90</v>
      </c>
    </row>
    <row r="211" spans="1:8" x14ac:dyDescent="0.2">
      <c r="A211" s="447">
        <v>201</v>
      </c>
      <c r="B211" s="448">
        <f t="shared" si="9"/>
        <v>32.03</v>
      </c>
      <c r="C211" s="464"/>
      <c r="D211" s="456">
        <v>22678</v>
      </c>
      <c r="E211" s="554"/>
      <c r="F211" s="456">
        <f t="shared" si="10"/>
        <v>11616</v>
      </c>
      <c r="G211" s="469">
        <f t="shared" si="11"/>
        <v>8496</v>
      </c>
      <c r="H211" s="470">
        <v>90</v>
      </c>
    </row>
    <row r="212" spans="1:8" x14ac:dyDescent="0.2">
      <c r="A212" s="447">
        <v>202</v>
      </c>
      <c r="B212" s="448">
        <f t="shared" si="9"/>
        <v>32.04</v>
      </c>
      <c r="C212" s="464"/>
      <c r="D212" s="456">
        <v>22678</v>
      </c>
      <c r="E212" s="554"/>
      <c r="F212" s="456">
        <f t="shared" si="10"/>
        <v>11612</v>
      </c>
      <c r="G212" s="469">
        <f t="shared" si="11"/>
        <v>8494</v>
      </c>
      <c r="H212" s="470">
        <v>90</v>
      </c>
    </row>
    <row r="213" spans="1:8" x14ac:dyDescent="0.2">
      <c r="A213" s="447">
        <v>203</v>
      </c>
      <c r="B213" s="448">
        <f t="shared" si="9"/>
        <v>32.04</v>
      </c>
      <c r="C213" s="464"/>
      <c r="D213" s="456">
        <v>22678</v>
      </c>
      <c r="E213" s="554"/>
      <c r="F213" s="456">
        <f t="shared" si="10"/>
        <v>11612</v>
      </c>
      <c r="G213" s="469">
        <f t="shared" si="11"/>
        <v>8494</v>
      </c>
      <c r="H213" s="470">
        <v>90</v>
      </c>
    </row>
    <row r="214" spans="1:8" x14ac:dyDescent="0.2">
      <c r="A214" s="447">
        <v>204</v>
      </c>
      <c r="B214" s="448">
        <f t="shared" si="9"/>
        <v>32.049999999999997</v>
      </c>
      <c r="C214" s="464"/>
      <c r="D214" s="456">
        <v>22678</v>
      </c>
      <c r="E214" s="554"/>
      <c r="F214" s="456">
        <f t="shared" si="10"/>
        <v>11609</v>
      </c>
      <c r="G214" s="469">
        <f t="shared" si="11"/>
        <v>8491</v>
      </c>
      <c r="H214" s="470">
        <v>90</v>
      </c>
    </row>
    <row r="215" spans="1:8" x14ac:dyDescent="0.2">
      <c r="A215" s="447">
        <v>205</v>
      </c>
      <c r="B215" s="448">
        <f t="shared" si="9"/>
        <v>32.049999999999997</v>
      </c>
      <c r="C215" s="464"/>
      <c r="D215" s="456">
        <v>22678</v>
      </c>
      <c r="E215" s="554"/>
      <c r="F215" s="456">
        <f t="shared" si="10"/>
        <v>11609</v>
      </c>
      <c r="G215" s="469">
        <f t="shared" si="11"/>
        <v>8491</v>
      </c>
      <c r="H215" s="470">
        <v>90</v>
      </c>
    </row>
    <row r="216" spans="1:8" x14ac:dyDescent="0.2">
      <c r="A216" s="447">
        <v>206</v>
      </c>
      <c r="B216" s="448">
        <f t="shared" si="9"/>
        <v>32.06</v>
      </c>
      <c r="C216" s="464"/>
      <c r="D216" s="456">
        <v>22678</v>
      </c>
      <c r="E216" s="554"/>
      <c r="F216" s="456">
        <f t="shared" si="10"/>
        <v>11605</v>
      </c>
      <c r="G216" s="469">
        <f t="shared" si="11"/>
        <v>8488</v>
      </c>
      <c r="H216" s="470">
        <v>90</v>
      </c>
    </row>
    <row r="217" spans="1:8" x14ac:dyDescent="0.2">
      <c r="A217" s="447">
        <v>207</v>
      </c>
      <c r="B217" s="448">
        <f t="shared" si="9"/>
        <v>32.06</v>
      </c>
      <c r="C217" s="464"/>
      <c r="D217" s="456">
        <v>22678</v>
      </c>
      <c r="E217" s="554"/>
      <c r="F217" s="456">
        <f t="shared" si="10"/>
        <v>11605</v>
      </c>
      <c r="G217" s="469">
        <f t="shared" si="11"/>
        <v>8488</v>
      </c>
      <c r="H217" s="470">
        <v>90</v>
      </c>
    </row>
    <row r="218" spans="1:8" x14ac:dyDescent="0.2">
      <c r="A218" s="447">
        <v>208</v>
      </c>
      <c r="B218" s="448">
        <f t="shared" si="9"/>
        <v>32.07</v>
      </c>
      <c r="C218" s="464"/>
      <c r="D218" s="456">
        <v>22678</v>
      </c>
      <c r="E218" s="554"/>
      <c r="F218" s="456">
        <f t="shared" si="10"/>
        <v>11602</v>
      </c>
      <c r="G218" s="469">
        <f t="shared" si="11"/>
        <v>8486</v>
      </c>
      <c r="H218" s="470">
        <v>90</v>
      </c>
    </row>
    <row r="219" spans="1:8" x14ac:dyDescent="0.2">
      <c r="A219" s="447">
        <v>209</v>
      </c>
      <c r="B219" s="448">
        <f t="shared" si="9"/>
        <v>32.07</v>
      </c>
      <c r="C219" s="464"/>
      <c r="D219" s="456">
        <v>22678</v>
      </c>
      <c r="E219" s="554"/>
      <c r="F219" s="456">
        <f t="shared" si="10"/>
        <v>11602</v>
      </c>
      <c r="G219" s="469">
        <f t="shared" si="11"/>
        <v>8486</v>
      </c>
      <c r="H219" s="470">
        <v>90</v>
      </c>
    </row>
    <row r="220" spans="1:8" x14ac:dyDescent="0.2">
      <c r="A220" s="447">
        <v>210</v>
      </c>
      <c r="B220" s="448">
        <f t="shared" si="9"/>
        <v>32.08</v>
      </c>
      <c r="C220" s="464"/>
      <c r="D220" s="456">
        <v>22678</v>
      </c>
      <c r="E220" s="554"/>
      <c r="F220" s="456">
        <f t="shared" si="10"/>
        <v>11598</v>
      </c>
      <c r="G220" s="469">
        <f t="shared" si="11"/>
        <v>8483</v>
      </c>
      <c r="H220" s="470">
        <v>90</v>
      </c>
    </row>
    <row r="221" spans="1:8" x14ac:dyDescent="0.2">
      <c r="A221" s="447">
        <v>211</v>
      </c>
      <c r="B221" s="448">
        <f t="shared" si="9"/>
        <v>32.08</v>
      </c>
      <c r="C221" s="464"/>
      <c r="D221" s="456">
        <v>22678</v>
      </c>
      <c r="E221" s="554"/>
      <c r="F221" s="456">
        <f t="shared" si="10"/>
        <v>11598</v>
      </c>
      <c r="G221" s="469">
        <f t="shared" si="11"/>
        <v>8483</v>
      </c>
      <c r="H221" s="470">
        <v>90</v>
      </c>
    </row>
    <row r="222" spans="1:8" x14ac:dyDescent="0.2">
      <c r="A222" s="447">
        <v>212</v>
      </c>
      <c r="B222" s="448">
        <f t="shared" si="9"/>
        <v>32.090000000000003</v>
      </c>
      <c r="C222" s="464"/>
      <c r="D222" s="456">
        <v>22678</v>
      </c>
      <c r="E222" s="554"/>
      <c r="F222" s="456">
        <f t="shared" si="10"/>
        <v>11595</v>
      </c>
      <c r="G222" s="469">
        <f t="shared" si="11"/>
        <v>8480</v>
      </c>
      <c r="H222" s="470">
        <v>90</v>
      </c>
    </row>
    <row r="223" spans="1:8" x14ac:dyDescent="0.2">
      <c r="A223" s="447">
        <v>213</v>
      </c>
      <c r="B223" s="448">
        <f t="shared" si="9"/>
        <v>32.1</v>
      </c>
      <c r="C223" s="464"/>
      <c r="D223" s="456">
        <v>22678</v>
      </c>
      <c r="E223" s="554"/>
      <c r="F223" s="456">
        <f t="shared" si="10"/>
        <v>11591</v>
      </c>
      <c r="G223" s="469">
        <f t="shared" si="11"/>
        <v>8478</v>
      </c>
      <c r="H223" s="470">
        <v>90</v>
      </c>
    </row>
    <row r="224" spans="1:8" x14ac:dyDescent="0.2">
      <c r="A224" s="447">
        <v>214</v>
      </c>
      <c r="B224" s="448">
        <f t="shared" si="9"/>
        <v>32.1</v>
      </c>
      <c r="C224" s="464"/>
      <c r="D224" s="456">
        <v>22678</v>
      </c>
      <c r="E224" s="554"/>
      <c r="F224" s="456">
        <f t="shared" si="10"/>
        <v>11591</v>
      </c>
      <c r="G224" s="469">
        <f t="shared" si="11"/>
        <v>8478</v>
      </c>
      <c r="H224" s="470">
        <v>90</v>
      </c>
    </row>
    <row r="225" spans="1:8" x14ac:dyDescent="0.2">
      <c r="A225" s="447">
        <v>215</v>
      </c>
      <c r="B225" s="448">
        <f t="shared" si="9"/>
        <v>32.11</v>
      </c>
      <c r="C225" s="464"/>
      <c r="D225" s="456">
        <v>22678</v>
      </c>
      <c r="E225" s="554"/>
      <c r="F225" s="456">
        <f t="shared" si="10"/>
        <v>11587</v>
      </c>
      <c r="G225" s="469">
        <f t="shared" si="11"/>
        <v>8475</v>
      </c>
      <c r="H225" s="470">
        <v>90</v>
      </c>
    </row>
    <row r="226" spans="1:8" x14ac:dyDescent="0.2">
      <c r="A226" s="447">
        <v>216</v>
      </c>
      <c r="B226" s="448">
        <f t="shared" si="9"/>
        <v>32.11</v>
      </c>
      <c r="C226" s="464"/>
      <c r="D226" s="456">
        <v>22678</v>
      </c>
      <c r="E226" s="554"/>
      <c r="F226" s="456">
        <f t="shared" si="10"/>
        <v>11587</v>
      </c>
      <c r="G226" s="469">
        <f t="shared" si="11"/>
        <v>8475</v>
      </c>
      <c r="H226" s="470">
        <v>90</v>
      </c>
    </row>
    <row r="227" spans="1:8" x14ac:dyDescent="0.2">
      <c r="A227" s="447">
        <v>217</v>
      </c>
      <c r="B227" s="448">
        <f t="shared" si="9"/>
        <v>32.119999999999997</v>
      </c>
      <c r="C227" s="464"/>
      <c r="D227" s="456">
        <v>22678</v>
      </c>
      <c r="E227" s="554"/>
      <c r="F227" s="456">
        <f t="shared" si="10"/>
        <v>11584</v>
      </c>
      <c r="G227" s="469">
        <f t="shared" si="11"/>
        <v>8472</v>
      </c>
      <c r="H227" s="470">
        <v>90</v>
      </c>
    </row>
    <row r="228" spans="1:8" x14ac:dyDescent="0.2">
      <c r="A228" s="447">
        <v>218</v>
      </c>
      <c r="B228" s="448">
        <f t="shared" si="9"/>
        <v>32.119999999999997</v>
      </c>
      <c r="C228" s="464"/>
      <c r="D228" s="456">
        <v>22678</v>
      </c>
      <c r="E228" s="554"/>
      <c r="F228" s="456">
        <f t="shared" si="10"/>
        <v>11584</v>
      </c>
      <c r="G228" s="469">
        <f t="shared" si="11"/>
        <v>8472</v>
      </c>
      <c r="H228" s="470">
        <v>90</v>
      </c>
    </row>
    <row r="229" spans="1:8" x14ac:dyDescent="0.2">
      <c r="A229" s="447">
        <v>219</v>
      </c>
      <c r="B229" s="448">
        <f t="shared" si="9"/>
        <v>32.130000000000003</v>
      </c>
      <c r="C229" s="464"/>
      <c r="D229" s="456">
        <v>22678</v>
      </c>
      <c r="E229" s="554"/>
      <c r="F229" s="456">
        <f t="shared" si="10"/>
        <v>11580</v>
      </c>
      <c r="G229" s="469">
        <f t="shared" si="11"/>
        <v>8470</v>
      </c>
      <c r="H229" s="470">
        <v>90</v>
      </c>
    </row>
    <row r="230" spans="1:8" x14ac:dyDescent="0.2">
      <c r="A230" s="447">
        <v>220</v>
      </c>
      <c r="B230" s="448">
        <f t="shared" si="9"/>
        <v>32.130000000000003</v>
      </c>
      <c r="C230" s="464"/>
      <c r="D230" s="456">
        <v>22678</v>
      </c>
      <c r="E230" s="554"/>
      <c r="F230" s="456">
        <f t="shared" si="10"/>
        <v>11580</v>
      </c>
      <c r="G230" s="469">
        <f t="shared" si="11"/>
        <v>8470</v>
      </c>
      <c r="H230" s="470">
        <v>90</v>
      </c>
    </row>
    <row r="231" spans="1:8" x14ac:dyDescent="0.2">
      <c r="A231" s="447">
        <v>221</v>
      </c>
      <c r="B231" s="448">
        <f t="shared" si="9"/>
        <v>32.14</v>
      </c>
      <c r="C231" s="464"/>
      <c r="D231" s="456">
        <v>22678</v>
      </c>
      <c r="E231" s="554"/>
      <c r="F231" s="456">
        <f t="shared" si="10"/>
        <v>11577</v>
      </c>
      <c r="G231" s="469">
        <f t="shared" si="11"/>
        <v>8467</v>
      </c>
      <c r="H231" s="470">
        <v>90</v>
      </c>
    </row>
    <row r="232" spans="1:8" x14ac:dyDescent="0.2">
      <c r="A232" s="447">
        <v>222</v>
      </c>
      <c r="B232" s="448">
        <f t="shared" si="9"/>
        <v>32.14</v>
      </c>
      <c r="C232" s="464"/>
      <c r="D232" s="456">
        <v>22678</v>
      </c>
      <c r="E232" s="554"/>
      <c r="F232" s="456">
        <f t="shared" si="10"/>
        <v>11577</v>
      </c>
      <c r="G232" s="469">
        <f t="shared" si="11"/>
        <v>8467</v>
      </c>
      <c r="H232" s="470">
        <v>90</v>
      </c>
    </row>
    <row r="233" spans="1:8" x14ac:dyDescent="0.2">
      <c r="A233" s="447">
        <v>223</v>
      </c>
      <c r="B233" s="448">
        <f t="shared" si="9"/>
        <v>32.15</v>
      </c>
      <c r="C233" s="464"/>
      <c r="D233" s="456">
        <v>22678</v>
      </c>
      <c r="E233" s="554"/>
      <c r="F233" s="456">
        <f t="shared" si="10"/>
        <v>11573</v>
      </c>
      <c r="G233" s="469">
        <f t="shared" si="11"/>
        <v>8465</v>
      </c>
      <c r="H233" s="470">
        <v>90</v>
      </c>
    </row>
    <row r="234" spans="1:8" x14ac:dyDescent="0.2">
      <c r="A234" s="447">
        <v>224</v>
      </c>
      <c r="B234" s="448">
        <f t="shared" si="9"/>
        <v>32.15</v>
      </c>
      <c r="C234" s="464"/>
      <c r="D234" s="456">
        <v>22678</v>
      </c>
      <c r="E234" s="554"/>
      <c r="F234" s="456">
        <f t="shared" si="10"/>
        <v>11573</v>
      </c>
      <c r="G234" s="469">
        <f t="shared" si="11"/>
        <v>8465</v>
      </c>
      <c r="H234" s="470">
        <v>90</v>
      </c>
    </row>
    <row r="235" spans="1:8" x14ac:dyDescent="0.2">
      <c r="A235" s="447">
        <v>225</v>
      </c>
      <c r="B235" s="448">
        <f t="shared" si="9"/>
        <v>32.159999999999997</v>
      </c>
      <c r="C235" s="464"/>
      <c r="D235" s="456">
        <v>22678</v>
      </c>
      <c r="E235" s="554"/>
      <c r="F235" s="456">
        <f t="shared" si="10"/>
        <v>11569</v>
      </c>
      <c r="G235" s="469">
        <f t="shared" si="11"/>
        <v>8462</v>
      </c>
      <c r="H235" s="470">
        <v>90</v>
      </c>
    </row>
    <row r="236" spans="1:8" x14ac:dyDescent="0.2">
      <c r="A236" s="447">
        <v>226</v>
      </c>
      <c r="B236" s="448">
        <f t="shared" si="9"/>
        <v>32.159999999999997</v>
      </c>
      <c r="C236" s="464"/>
      <c r="D236" s="456">
        <v>22678</v>
      </c>
      <c r="E236" s="554"/>
      <c r="F236" s="456">
        <f t="shared" si="10"/>
        <v>11569</v>
      </c>
      <c r="G236" s="469">
        <f t="shared" si="11"/>
        <v>8462</v>
      </c>
      <c r="H236" s="470">
        <v>90</v>
      </c>
    </row>
    <row r="237" spans="1:8" x14ac:dyDescent="0.2">
      <c r="A237" s="447">
        <v>227</v>
      </c>
      <c r="B237" s="448">
        <f t="shared" si="9"/>
        <v>32.17</v>
      </c>
      <c r="C237" s="464"/>
      <c r="D237" s="456">
        <v>22678</v>
      </c>
      <c r="E237" s="554"/>
      <c r="F237" s="456">
        <f t="shared" si="10"/>
        <v>11566</v>
      </c>
      <c r="G237" s="469">
        <f t="shared" si="11"/>
        <v>8459</v>
      </c>
      <c r="H237" s="470">
        <v>90</v>
      </c>
    </row>
    <row r="238" spans="1:8" x14ac:dyDescent="0.2">
      <c r="A238" s="447">
        <v>228</v>
      </c>
      <c r="B238" s="448">
        <f t="shared" si="9"/>
        <v>32.17</v>
      </c>
      <c r="C238" s="464"/>
      <c r="D238" s="456">
        <v>22678</v>
      </c>
      <c r="E238" s="554"/>
      <c r="F238" s="456">
        <f t="shared" si="10"/>
        <v>11566</v>
      </c>
      <c r="G238" s="469">
        <f t="shared" si="11"/>
        <v>8459</v>
      </c>
      <c r="H238" s="470">
        <v>90</v>
      </c>
    </row>
    <row r="239" spans="1:8" x14ac:dyDescent="0.2">
      <c r="A239" s="447">
        <v>229</v>
      </c>
      <c r="B239" s="448">
        <f t="shared" si="9"/>
        <v>32.18</v>
      </c>
      <c r="C239" s="464"/>
      <c r="D239" s="456">
        <v>22678</v>
      </c>
      <c r="E239" s="554"/>
      <c r="F239" s="456">
        <f t="shared" si="10"/>
        <v>11562</v>
      </c>
      <c r="G239" s="469">
        <f t="shared" si="11"/>
        <v>8457</v>
      </c>
      <c r="H239" s="470">
        <v>90</v>
      </c>
    </row>
    <row r="240" spans="1:8" x14ac:dyDescent="0.2">
      <c r="A240" s="447">
        <v>230</v>
      </c>
      <c r="B240" s="448">
        <f t="shared" si="9"/>
        <v>32.18</v>
      </c>
      <c r="C240" s="464"/>
      <c r="D240" s="456">
        <v>22678</v>
      </c>
      <c r="E240" s="554"/>
      <c r="F240" s="456">
        <f t="shared" si="10"/>
        <v>11562</v>
      </c>
      <c r="G240" s="469">
        <f t="shared" si="11"/>
        <v>8457</v>
      </c>
      <c r="H240" s="470">
        <v>90</v>
      </c>
    </row>
    <row r="241" spans="1:8" x14ac:dyDescent="0.2">
      <c r="A241" s="447">
        <v>231</v>
      </c>
      <c r="B241" s="448">
        <f t="shared" si="9"/>
        <v>32.19</v>
      </c>
      <c r="C241" s="464"/>
      <c r="D241" s="456">
        <v>22678</v>
      </c>
      <c r="E241" s="554"/>
      <c r="F241" s="456">
        <f t="shared" si="10"/>
        <v>11559</v>
      </c>
      <c r="G241" s="469">
        <f t="shared" si="11"/>
        <v>8454</v>
      </c>
      <c r="H241" s="470">
        <v>90</v>
      </c>
    </row>
    <row r="242" spans="1:8" x14ac:dyDescent="0.2">
      <c r="A242" s="447">
        <v>232</v>
      </c>
      <c r="B242" s="448">
        <f t="shared" si="9"/>
        <v>32.19</v>
      </c>
      <c r="C242" s="464"/>
      <c r="D242" s="456">
        <v>22678</v>
      </c>
      <c r="E242" s="554"/>
      <c r="F242" s="456">
        <f t="shared" si="10"/>
        <v>11559</v>
      </c>
      <c r="G242" s="469">
        <f t="shared" si="11"/>
        <v>8454</v>
      </c>
      <c r="H242" s="470">
        <v>90</v>
      </c>
    </row>
    <row r="243" spans="1:8" x14ac:dyDescent="0.2">
      <c r="A243" s="447">
        <v>233</v>
      </c>
      <c r="B243" s="448">
        <f t="shared" si="9"/>
        <v>32.200000000000003</v>
      </c>
      <c r="C243" s="464"/>
      <c r="D243" s="456">
        <v>22678</v>
      </c>
      <c r="E243" s="554"/>
      <c r="F243" s="456">
        <f t="shared" si="10"/>
        <v>11555</v>
      </c>
      <c r="G243" s="469">
        <f t="shared" si="11"/>
        <v>8451</v>
      </c>
      <c r="H243" s="470">
        <v>90</v>
      </c>
    </row>
    <row r="244" spans="1:8" x14ac:dyDescent="0.2">
      <c r="A244" s="447">
        <v>234</v>
      </c>
      <c r="B244" s="448">
        <f t="shared" si="9"/>
        <v>32.200000000000003</v>
      </c>
      <c r="C244" s="464"/>
      <c r="D244" s="456">
        <v>22678</v>
      </c>
      <c r="E244" s="554"/>
      <c r="F244" s="456">
        <f t="shared" si="10"/>
        <v>11555</v>
      </c>
      <c r="G244" s="469">
        <f t="shared" si="11"/>
        <v>8451</v>
      </c>
      <c r="H244" s="470">
        <v>90</v>
      </c>
    </row>
    <row r="245" spans="1:8" x14ac:dyDescent="0.2">
      <c r="A245" s="447">
        <v>235</v>
      </c>
      <c r="B245" s="448">
        <f t="shared" si="9"/>
        <v>32.21</v>
      </c>
      <c r="C245" s="464"/>
      <c r="D245" s="456">
        <v>22678</v>
      </c>
      <c r="E245" s="554"/>
      <c r="F245" s="456">
        <f t="shared" si="10"/>
        <v>11552</v>
      </c>
      <c r="G245" s="469">
        <f t="shared" si="11"/>
        <v>8449</v>
      </c>
      <c r="H245" s="470">
        <v>90</v>
      </c>
    </row>
    <row r="246" spans="1:8" x14ac:dyDescent="0.2">
      <c r="A246" s="447">
        <v>236</v>
      </c>
      <c r="B246" s="448">
        <f t="shared" si="9"/>
        <v>32.21</v>
      </c>
      <c r="C246" s="464"/>
      <c r="D246" s="456">
        <v>22678</v>
      </c>
      <c r="E246" s="554"/>
      <c r="F246" s="456">
        <f t="shared" si="10"/>
        <v>11552</v>
      </c>
      <c r="G246" s="469">
        <f t="shared" si="11"/>
        <v>8449</v>
      </c>
      <c r="H246" s="470">
        <v>90</v>
      </c>
    </row>
    <row r="247" spans="1:8" x14ac:dyDescent="0.2">
      <c r="A247" s="447">
        <v>237</v>
      </c>
      <c r="B247" s="448">
        <f t="shared" si="9"/>
        <v>32.21</v>
      </c>
      <c r="C247" s="464"/>
      <c r="D247" s="456">
        <v>22678</v>
      </c>
      <c r="E247" s="554"/>
      <c r="F247" s="456">
        <f t="shared" si="10"/>
        <v>11552</v>
      </c>
      <c r="G247" s="469">
        <f t="shared" si="11"/>
        <v>8449</v>
      </c>
      <c r="H247" s="470">
        <v>90</v>
      </c>
    </row>
    <row r="248" spans="1:8" x14ac:dyDescent="0.2">
      <c r="A248" s="447">
        <v>238</v>
      </c>
      <c r="B248" s="448">
        <f t="shared" si="9"/>
        <v>32.22</v>
      </c>
      <c r="C248" s="464"/>
      <c r="D248" s="456">
        <v>22678</v>
      </c>
      <c r="E248" s="554"/>
      <c r="F248" s="456">
        <f t="shared" si="10"/>
        <v>11548</v>
      </c>
      <c r="G248" s="469">
        <f t="shared" si="11"/>
        <v>8446</v>
      </c>
      <c r="H248" s="470">
        <v>90</v>
      </c>
    </row>
    <row r="249" spans="1:8" x14ac:dyDescent="0.2">
      <c r="A249" s="447">
        <v>239</v>
      </c>
      <c r="B249" s="448">
        <f t="shared" si="9"/>
        <v>32.22</v>
      </c>
      <c r="C249" s="464"/>
      <c r="D249" s="456">
        <v>22678</v>
      </c>
      <c r="E249" s="554"/>
      <c r="F249" s="456">
        <f t="shared" si="10"/>
        <v>11548</v>
      </c>
      <c r="G249" s="469">
        <f t="shared" si="11"/>
        <v>8446</v>
      </c>
      <c r="H249" s="470">
        <v>90</v>
      </c>
    </row>
    <row r="250" spans="1:8" x14ac:dyDescent="0.2">
      <c r="A250" s="447">
        <v>240</v>
      </c>
      <c r="B250" s="448">
        <f t="shared" si="9"/>
        <v>32.229999999999997</v>
      </c>
      <c r="C250" s="464"/>
      <c r="D250" s="456">
        <v>22678</v>
      </c>
      <c r="E250" s="554"/>
      <c r="F250" s="456">
        <f t="shared" si="10"/>
        <v>11545</v>
      </c>
      <c r="G250" s="469">
        <f t="shared" si="11"/>
        <v>8444</v>
      </c>
      <c r="H250" s="470">
        <v>90</v>
      </c>
    </row>
    <row r="251" spans="1:8" x14ac:dyDescent="0.2">
      <c r="A251" s="447">
        <v>241</v>
      </c>
      <c r="B251" s="448">
        <f t="shared" si="9"/>
        <v>32.229999999999997</v>
      </c>
      <c r="C251" s="464"/>
      <c r="D251" s="456">
        <v>22678</v>
      </c>
      <c r="E251" s="554"/>
      <c r="F251" s="456">
        <f t="shared" si="10"/>
        <v>11545</v>
      </c>
      <c r="G251" s="469">
        <f t="shared" si="11"/>
        <v>8444</v>
      </c>
      <c r="H251" s="470">
        <v>90</v>
      </c>
    </row>
    <row r="252" spans="1:8" x14ac:dyDescent="0.2">
      <c r="A252" s="447">
        <v>242</v>
      </c>
      <c r="B252" s="448">
        <f t="shared" si="9"/>
        <v>32.24</v>
      </c>
      <c r="C252" s="464"/>
      <c r="D252" s="456">
        <v>22678</v>
      </c>
      <c r="E252" s="554"/>
      <c r="F252" s="456">
        <f t="shared" si="10"/>
        <v>11541</v>
      </c>
      <c r="G252" s="469">
        <f t="shared" si="11"/>
        <v>8441</v>
      </c>
      <c r="H252" s="470">
        <v>90</v>
      </c>
    </row>
    <row r="253" spans="1:8" x14ac:dyDescent="0.2">
      <c r="A253" s="447">
        <v>243</v>
      </c>
      <c r="B253" s="448">
        <f t="shared" si="9"/>
        <v>32.24</v>
      </c>
      <c r="C253" s="464"/>
      <c r="D253" s="456">
        <v>22678</v>
      </c>
      <c r="E253" s="554"/>
      <c r="F253" s="456">
        <f t="shared" si="10"/>
        <v>11541</v>
      </c>
      <c r="G253" s="469">
        <f t="shared" si="11"/>
        <v>8441</v>
      </c>
      <c r="H253" s="470">
        <v>90</v>
      </c>
    </row>
    <row r="254" spans="1:8" x14ac:dyDescent="0.2">
      <c r="A254" s="447">
        <v>244</v>
      </c>
      <c r="B254" s="448">
        <f t="shared" si="9"/>
        <v>32.25</v>
      </c>
      <c r="C254" s="464"/>
      <c r="D254" s="456">
        <v>22678</v>
      </c>
      <c r="E254" s="554"/>
      <c r="F254" s="456">
        <f t="shared" si="10"/>
        <v>11537</v>
      </c>
      <c r="G254" s="469">
        <f t="shared" si="11"/>
        <v>8438</v>
      </c>
      <c r="H254" s="470">
        <v>90</v>
      </c>
    </row>
    <row r="255" spans="1:8" x14ac:dyDescent="0.2">
      <c r="A255" s="447">
        <v>245</v>
      </c>
      <c r="B255" s="448">
        <f t="shared" si="9"/>
        <v>32.25</v>
      </c>
      <c r="C255" s="464"/>
      <c r="D255" s="456">
        <v>22678</v>
      </c>
      <c r="E255" s="554"/>
      <c r="F255" s="456">
        <f t="shared" si="10"/>
        <v>11537</v>
      </c>
      <c r="G255" s="469">
        <f t="shared" si="11"/>
        <v>8438</v>
      </c>
      <c r="H255" s="470">
        <v>90</v>
      </c>
    </row>
    <row r="256" spans="1:8" x14ac:dyDescent="0.2">
      <c r="A256" s="447">
        <v>246</v>
      </c>
      <c r="B256" s="448">
        <f t="shared" si="9"/>
        <v>32.26</v>
      </c>
      <c r="C256" s="464"/>
      <c r="D256" s="456">
        <v>22678</v>
      </c>
      <c r="E256" s="554"/>
      <c r="F256" s="456">
        <f t="shared" si="10"/>
        <v>11534</v>
      </c>
      <c r="G256" s="469">
        <f t="shared" si="11"/>
        <v>8436</v>
      </c>
      <c r="H256" s="470">
        <v>90</v>
      </c>
    </row>
    <row r="257" spans="1:8" x14ac:dyDescent="0.2">
      <c r="A257" s="447">
        <v>247</v>
      </c>
      <c r="B257" s="448">
        <f t="shared" si="9"/>
        <v>32.26</v>
      </c>
      <c r="C257" s="464"/>
      <c r="D257" s="456">
        <v>22678</v>
      </c>
      <c r="E257" s="554"/>
      <c r="F257" s="456">
        <f t="shared" si="10"/>
        <v>11534</v>
      </c>
      <c r="G257" s="469">
        <f t="shared" si="11"/>
        <v>8436</v>
      </c>
      <c r="H257" s="470">
        <v>90</v>
      </c>
    </row>
    <row r="258" spans="1:8" x14ac:dyDescent="0.2">
      <c r="A258" s="447">
        <v>248</v>
      </c>
      <c r="B258" s="448">
        <f t="shared" si="9"/>
        <v>32.270000000000003</v>
      </c>
      <c r="C258" s="464"/>
      <c r="D258" s="456">
        <v>22678</v>
      </c>
      <c r="E258" s="554"/>
      <c r="F258" s="456">
        <f t="shared" si="10"/>
        <v>11530</v>
      </c>
      <c r="G258" s="469">
        <f t="shared" si="11"/>
        <v>8433</v>
      </c>
      <c r="H258" s="470">
        <v>90</v>
      </c>
    </row>
    <row r="259" spans="1:8" x14ac:dyDescent="0.2">
      <c r="A259" s="447">
        <v>249</v>
      </c>
      <c r="B259" s="448">
        <f t="shared" si="9"/>
        <v>32.270000000000003</v>
      </c>
      <c r="C259" s="464"/>
      <c r="D259" s="456">
        <v>22678</v>
      </c>
      <c r="E259" s="554"/>
      <c r="F259" s="456">
        <f t="shared" si="10"/>
        <v>11530</v>
      </c>
      <c r="G259" s="469">
        <f t="shared" si="11"/>
        <v>8433</v>
      </c>
      <c r="H259" s="470">
        <v>90</v>
      </c>
    </row>
    <row r="260" spans="1:8" x14ac:dyDescent="0.2">
      <c r="A260" s="447">
        <v>250</v>
      </c>
      <c r="B260" s="448">
        <f t="shared" si="9"/>
        <v>32.270000000000003</v>
      </c>
      <c r="C260" s="464"/>
      <c r="D260" s="456">
        <v>22678</v>
      </c>
      <c r="E260" s="554"/>
      <c r="F260" s="456">
        <f t="shared" si="10"/>
        <v>11530</v>
      </c>
      <c r="G260" s="469">
        <f t="shared" si="11"/>
        <v>8433</v>
      </c>
      <c r="H260" s="470">
        <v>90</v>
      </c>
    </row>
    <row r="261" spans="1:8" x14ac:dyDescent="0.2">
      <c r="A261" s="447">
        <v>251</v>
      </c>
      <c r="B261" s="448">
        <f t="shared" si="9"/>
        <v>32.28</v>
      </c>
      <c r="C261" s="464"/>
      <c r="D261" s="456">
        <v>22678</v>
      </c>
      <c r="E261" s="554"/>
      <c r="F261" s="456">
        <f t="shared" si="10"/>
        <v>11527</v>
      </c>
      <c r="G261" s="469">
        <f t="shared" si="11"/>
        <v>8430</v>
      </c>
      <c r="H261" s="470">
        <v>90</v>
      </c>
    </row>
    <row r="262" spans="1:8" x14ac:dyDescent="0.2">
      <c r="A262" s="447">
        <v>252</v>
      </c>
      <c r="B262" s="448">
        <f t="shared" si="9"/>
        <v>32.28</v>
      </c>
      <c r="C262" s="464"/>
      <c r="D262" s="456">
        <v>22678</v>
      </c>
      <c r="E262" s="554"/>
      <c r="F262" s="456">
        <f t="shared" si="10"/>
        <v>11527</v>
      </c>
      <c r="G262" s="469">
        <f t="shared" si="11"/>
        <v>8430</v>
      </c>
      <c r="H262" s="470">
        <v>90</v>
      </c>
    </row>
    <row r="263" spans="1:8" x14ac:dyDescent="0.2">
      <c r="A263" s="447">
        <v>253</v>
      </c>
      <c r="B263" s="448">
        <f t="shared" si="9"/>
        <v>32.29</v>
      </c>
      <c r="C263" s="464"/>
      <c r="D263" s="456">
        <v>22678</v>
      </c>
      <c r="E263" s="554"/>
      <c r="F263" s="456">
        <f t="shared" si="10"/>
        <v>11523</v>
      </c>
      <c r="G263" s="469">
        <f t="shared" si="11"/>
        <v>8428</v>
      </c>
      <c r="H263" s="470">
        <v>90</v>
      </c>
    </row>
    <row r="264" spans="1:8" x14ac:dyDescent="0.2">
      <c r="A264" s="447">
        <v>254</v>
      </c>
      <c r="B264" s="448">
        <f t="shared" si="9"/>
        <v>32.29</v>
      </c>
      <c r="C264" s="464"/>
      <c r="D264" s="456">
        <v>22678</v>
      </c>
      <c r="E264" s="554"/>
      <c r="F264" s="456">
        <f t="shared" si="10"/>
        <v>11523</v>
      </c>
      <c r="G264" s="469">
        <f t="shared" si="11"/>
        <v>8428</v>
      </c>
      <c r="H264" s="470">
        <v>90</v>
      </c>
    </row>
    <row r="265" spans="1:8" x14ac:dyDescent="0.2">
      <c r="A265" s="447">
        <v>255</v>
      </c>
      <c r="B265" s="448">
        <f t="shared" si="9"/>
        <v>32.299999999999997</v>
      </c>
      <c r="C265" s="464"/>
      <c r="D265" s="456">
        <v>22678</v>
      </c>
      <c r="E265" s="554"/>
      <c r="F265" s="456">
        <f t="shared" si="10"/>
        <v>11520</v>
      </c>
      <c r="G265" s="469">
        <f t="shared" si="11"/>
        <v>8425</v>
      </c>
      <c r="H265" s="470">
        <v>90</v>
      </c>
    </row>
    <row r="266" spans="1:8" x14ac:dyDescent="0.2">
      <c r="A266" s="447">
        <v>256</v>
      </c>
      <c r="B266" s="448">
        <f t="shared" si="9"/>
        <v>32.299999999999997</v>
      </c>
      <c r="C266" s="464"/>
      <c r="D266" s="456">
        <v>22678</v>
      </c>
      <c r="E266" s="554"/>
      <c r="F266" s="456">
        <f t="shared" si="10"/>
        <v>11520</v>
      </c>
      <c r="G266" s="469">
        <f t="shared" si="11"/>
        <v>8425</v>
      </c>
      <c r="H266" s="470">
        <v>90</v>
      </c>
    </row>
    <row r="267" spans="1:8" x14ac:dyDescent="0.2">
      <c r="A267" s="447">
        <v>257</v>
      </c>
      <c r="B267" s="448">
        <f t="shared" ref="B267:B310" si="12">ROUND(1.12233*LN(A267)+26.078,2)</f>
        <v>32.31</v>
      </c>
      <c r="C267" s="464"/>
      <c r="D267" s="456">
        <v>22678</v>
      </c>
      <c r="E267" s="554"/>
      <c r="F267" s="456">
        <f t="shared" si="10"/>
        <v>11516</v>
      </c>
      <c r="G267" s="469">
        <f t="shared" si="11"/>
        <v>8423</v>
      </c>
      <c r="H267" s="470">
        <v>90</v>
      </c>
    </row>
    <row r="268" spans="1:8" x14ac:dyDescent="0.2">
      <c r="A268" s="447">
        <v>258</v>
      </c>
      <c r="B268" s="448">
        <f t="shared" si="12"/>
        <v>32.31</v>
      </c>
      <c r="C268" s="464"/>
      <c r="D268" s="456">
        <v>22678</v>
      </c>
      <c r="E268" s="554"/>
      <c r="F268" s="456">
        <f t="shared" ref="F268:F310" si="13">ROUND(12*1.3566*(1/B268*D268)+H268,0)</f>
        <v>11516</v>
      </c>
      <c r="G268" s="469">
        <f t="shared" ref="G268:G310" si="14">ROUND(12*(1/B268*D268),0)</f>
        <v>8423</v>
      </c>
      <c r="H268" s="470">
        <v>90</v>
      </c>
    </row>
    <row r="269" spans="1:8" x14ac:dyDescent="0.2">
      <c r="A269" s="447">
        <v>259</v>
      </c>
      <c r="B269" s="448">
        <f t="shared" si="12"/>
        <v>32.31</v>
      </c>
      <c r="C269" s="464"/>
      <c r="D269" s="456">
        <v>22678</v>
      </c>
      <c r="E269" s="554"/>
      <c r="F269" s="456">
        <f t="shared" si="13"/>
        <v>11516</v>
      </c>
      <c r="G269" s="469">
        <f t="shared" si="14"/>
        <v>8423</v>
      </c>
      <c r="H269" s="470">
        <v>90</v>
      </c>
    </row>
    <row r="270" spans="1:8" x14ac:dyDescent="0.2">
      <c r="A270" s="447">
        <v>260</v>
      </c>
      <c r="B270" s="448">
        <f t="shared" si="12"/>
        <v>32.32</v>
      </c>
      <c r="C270" s="464"/>
      <c r="D270" s="456">
        <v>22678</v>
      </c>
      <c r="E270" s="554"/>
      <c r="F270" s="456">
        <f t="shared" si="13"/>
        <v>11513</v>
      </c>
      <c r="G270" s="469">
        <f t="shared" si="14"/>
        <v>8420</v>
      </c>
      <c r="H270" s="470">
        <v>90</v>
      </c>
    </row>
    <row r="271" spans="1:8" x14ac:dyDescent="0.2">
      <c r="A271" s="447">
        <v>261</v>
      </c>
      <c r="B271" s="448">
        <f t="shared" si="12"/>
        <v>32.32</v>
      </c>
      <c r="C271" s="464"/>
      <c r="D271" s="456">
        <v>22678</v>
      </c>
      <c r="E271" s="554"/>
      <c r="F271" s="456">
        <f t="shared" si="13"/>
        <v>11513</v>
      </c>
      <c r="G271" s="469">
        <f t="shared" si="14"/>
        <v>8420</v>
      </c>
      <c r="H271" s="470">
        <v>90</v>
      </c>
    </row>
    <row r="272" spans="1:8" x14ac:dyDescent="0.2">
      <c r="A272" s="447">
        <v>262</v>
      </c>
      <c r="B272" s="448">
        <f t="shared" si="12"/>
        <v>32.33</v>
      </c>
      <c r="C272" s="464"/>
      <c r="D272" s="456">
        <v>22678</v>
      </c>
      <c r="E272" s="554"/>
      <c r="F272" s="456">
        <f t="shared" si="13"/>
        <v>11509</v>
      </c>
      <c r="G272" s="469">
        <f t="shared" si="14"/>
        <v>8417</v>
      </c>
      <c r="H272" s="470">
        <v>90</v>
      </c>
    </row>
    <row r="273" spans="1:8" x14ac:dyDescent="0.2">
      <c r="A273" s="447">
        <v>263</v>
      </c>
      <c r="B273" s="448">
        <f t="shared" si="12"/>
        <v>32.33</v>
      </c>
      <c r="C273" s="464"/>
      <c r="D273" s="456">
        <v>22678</v>
      </c>
      <c r="E273" s="554"/>
      <c r="F273" s="456">
        <f t="shared" si="13"/>
        <v>11509</v>
      </c>
      <c r="G273" s="469">
        <f t="shared" si="14"/>
        <v>8417</v>
      </c>
      <c r="H273" s="470">
        <v>90</v>
      </c>
    </row>
    <row r="274" spans="1:8" x14ac:dyDescent="0.2">
      <c r="A274" s="447">
        <v>264</v>
      </c>
      <c r="B274" s="448">
        <f t="shared" si="12"/>
        <v>32.340000000000003</v>
      </c>
      <c r="C274" s="464"/>
      <c r="D274" s="456">
        <v>22678</v>
      </c>
      <c r="E274" s="554"/>
      <c r="F274" s="456">
        <f t="shared" si="13"/>
        <v>11506</v>
      </c>
      <c r="G274" s="469">
        <f t="shared" si="14"/>
        <v>8415</v>
      </c>
      <c r="H274" s="470">
        <v>90</v>
      </c>
    </row>
    <row r="275" spans="1:8" x14ac:dyDescent="0.2">
      <c r="A275" s="447">
        <v>265</v>
      </c>
      <c r="B275" s="448">
        <f t="shared" si="12"/>
        <v>32.340000000000003</v>
      </c>
      <c r="C275" s="464"/>
      <c r="D275" s="456">
        <v>22678</v>
      </c>
      <c r="E275" s="554"/>
      <c r="F275" s="456">
        <f t="shared" si="13"/>
        <v>11506</v>
      </c>
      <c r="G275" s="469">
        <f t="shared" si="14"/>
        <v>8415</v>
      </c>
      <c r="H275" s="470">
        <v>90</v>
      </c>
    </row>
    <row r="276" spans="1:8" x14ac:dyDescent="0.2">
      <c r="A276" s="447">
        <v>266</v>
      </c>
      <c r="B276" s="448">
        <f t="shared" si="12"/>
        <v>32.340000000000003</v>
      </c>
      <c r="C276" s="464"/>
      <c r="D276" s="456">
        <v>22678</v>
      </c>
      <c r="E276" s="554"/>
      <c r="F276" s="456">
        <f t="shared" si="13"/>
        <v>11506</v>
      </c>
      <c r="G276" s="469">
        <f t="shared" si="14"/>
        <v>8415</v>
      </c>
      <c r="H276" s="470">
        <v>90</v>
      </c>
    </row>
    <row r="277" spans="1:8" x14ac:dyDescent="0.2">
      <c r="A277" s="447">
        <v>267</v>
      </c>
      <c r="B277" s="448">
        <f t="shared" si="12"/>
        <v>32.35</v>
      </c>
      <c r="C277" s="464"/>
      <c r="D277" s="456">
        <v>22678</v>
      </c>
      <c r="E277" s="554"/>
      <c r="F277" s="456">
        <f t="shared" si="13"/>
        <v>11502</v>
      </c>
      <c r="G277" s="469">
        <f t="shared" si="14"/>
        <v>8412</v>
      </c>
      <c r="H277" s="470">
        <v>90</v>
      </c>
    </row>
    <row r="278" spans="1:8" x14ac:dyDescent="0.2">
      <c r="A278" s="447">
        <v>268</v>
      </c>
      <c r="B278" s="448">
        <f t="shared" si="12"/>
        <v>32.35</v>
      </c>
      <c r="C278" s="464"/>
      <c r="D278" s="456">
        <v>22678</v>
      </c>
      <c r="E278" s="554"/>
      <c r="F278" s="456">
        <f t="shared" si="13"/>
        <v>11502</v>
      </c>
      <c r="G278" s="469">
        <f t="shared" si="14"/>
        <v>8412</v>
      </c>
      <c r="H278" s="470">
        <v>90</v>
      </c>
    </row>
    <row r="279" spans="1:8" x14ac:dyDescent="0.2">
      <c r="A279" s="447">
        <v>269</v>
      </c>
      <c r="B279" s="448">
        <f t="shared" si="12"/>
        <v>32.36</v>
      </c>
      <c r="C279" s="464"/>
      <c r="D279" s="456">
        <v>22678</v>
      </c>
      <c r="E279" s="554"/>
      <c r="F279" s="456">
        <f t="shared" si="13"/>
        <v>11499</v>
      </c>
      <c r="G279" s="469">
        <f t="shared" si="14"/>
        <v>8410</v>
      </c>
      <c r="H279" s="470">
        <v>90</v>
      </c>
    </row>
    <row r="280" spans="1:8" x14ac:dyDescent="0.2">
      <c r="A280" s="447">
        <v>270</v>
      </c>
      <c r="B280" s="448">
        <f t="shared" si="12"/>
        <v>32.36</v>
      </c>
      <c r="C280" s="464"/>
      <c r="D280" s="456">
        <v>22678</v>
      </c>
      <c r="E280" s="554"/>
      <c r="F280" s="456">
        <f t="shared" si="13"/>
        <v>11499</v>
      </c>
      <c r="G280" s="469">
        <f t="shared" si="14"/>
        <v>8410</v>
      </c>
      <c r="H280" s="470">
        <v>90</v>
      </c>
    </row>
    <row r="281" spans="1:8" x14ac:dyDescent="0.2">
      <c r="A281" s="447">
        <v>271</v>
      </c>
      <c r="B281" s="448">
        <f t="shared" si="12"/>
        <v>32.369999999999997</v>
      </c>
      <c r="C281" s="464"/>
      <c r="D281" s="456">
        <v>22678</v>
      </c>
      <c r="E281" s="554"/>
      <c r="F281" s="456">
        <f t="shared" si="13"/>
        <v>11495</v>
      </c>
      <c r="G281" s="469">
        <f t="shared" si="14"/>
        <v>8407</v>
      </c>
      <c r="H281" s="470">
        <v>90</v>
      </c>
    </row>
    <row r="282" spans="1:8" x14ac:dyDescent="0.2">
      <c r="A282" s="447">
        <v>272</v>
      </c>
      <c r="B282" s="448">
        <f t="shared" si="12"/>
        <v>32.369999999999997</v>
      </c>
      <c r="C282" s="464"/>
      <c r="D282" s="456">
        <v>22678</v>
      </c>
      <c r="E282" s="554"/>
      <c r="F282" s="456">
        <f t="shared" si="13"/>
        <v>11495</v>
      </c>
      <c r="G282" s="469">
        <f t="shared" si="14"/>
        <v>8407</v>
      </c>
      <c r="H282" s="470">
        <v>90</v>
      </c>
    </row>
    <row r="283" spans="1:8" x14ac:dyDescent="0.2">
      <c r="A283" s="447">
        <v>273</v>
      </c>
      <c r="B283" s="448">
        <f t="shared" si="12"/>
        <v>32.369999999999997</v>
      </c>
      <c r="C283" s="464"/>
      <c r="D283" s="456">
        <v>22678</v>
      </c>
      <c r="E283" s="554"/>
      <c r="F283" s="456">
        <f t="shared" si="13"/>
        <v>11495</v>
      </c>
      <c r="G283" s="469">
        <f t="shared" si="14"/>
        <v>8407</v>
      </c>
      <c r="H283" s="470">
        <v>90</v>
      </c>
    </row>
    <row r="284" spans="1:8" x14ac:dyDescent="0.2">
      <c r="A284" s="447">
        <v>274</v>
      </c>
      <c r="B284" s="448">
        <f t="shared" si="12"/>
        <v>32.380000000000003</v>
      </c>
      <c r="C284" s="464"/>
      <c r="D284" s="456">
        <v>22678</v>
      </c>
      <c r="E284" s="554"/>
      <c r="F284" s="456">
        <f t="shared" si="13"/>
        <v>11491</v>
      </c>
      <c r="G284" s="469">
        <f t="shared" si="14"/>
        <v>8404</v>
      </c>
      <c r="H284" s="470">
        <v>90</v>
      </c>
    </row>
    <row r="285" spans="1:8" x14ac:dyDescent="0.2">
      <c r="A285" s="447">
        <v>275</v>
      </c>
      <c r="B285" s="448">
        <f t="shared" si="12"/>
        <v>32.380000000000003</v>
      </c>
      <c r="C285" s="464"/>
      <c r="D285" s="456">
        <v>22678</v>
      </c>
      <c r="E285" s="554"/>
      <c r="F285" s="456">
        <f t="shared" si="13"/>
        <v>11491</v>
      </c>
      <c r="G285" s="469">
        <f t="shared" si="14"/>
        <v>8404</v>
      </c>
      <c r="H285" s="470">
        <v>90</v>
      </c>
    </row>
    <row r="286" spans="1:8" x14ac:dyDescent="0.2">
      <c r="A286" s="447">
        <v>276</v>
      </c>
      <c r="B286" s="448">
        <f t="shared" si="12"/>
        <v>32.39</v>
      </c>
      <c r="C286" s="464"/>
      <c r="D286" s="456">
        <v>22678</v>
      </c>
      <c r="E286" s="554"/>
      <c r="F286" s="456">
        <f t="shared" si="13"/>
        <v>11488</v>
      </c>
      <c r="G286" s="469">
        <f t="shared" si="14"/>
        <v>8402</v>
      </c>
      <c r="H286" s="470">
        <v>90</v>
      </c>
    </row>
    <row r="287" spans="1:8" x14ac:dyDescent="0.2">
      <c r="A287" s="447">
        <v>277</v>
      </c>
      <c r="B287" s="448">
        <f t="shared" si="12"/>
        <v>32.39</v>
      </c>
      <c r="C287" s="464"/>
      <c r="D287" s="456">
        <v>22678</v>
      </c>
      <c r="E287" s="554"/>
      <c r="F287" s="456">
        <f t="shared" si="13"/>
        <v>11488</v>
      </c>
      <c r="G287" s="469">
        <f t="shared" si="14"/>
        <v>8402</v>
      </c>
      <c r="H287" s="470">
        <v>90</v>
      </c>
    </row>
    <row r="288" spans="1:8" x14ac:dyDescent="0.2">
      <c r="A288" s="447">
        <v>278</v>
      </c>
      <c r="B288" s="448">
        <f t="shared" si="12"/>
        <v>32.39</v>
      </c>
      <c r="C288" s="464"/>
      <c r="D288" s="456">
        <v>22678</v>
      </c>
      <c r="E288" s="554"/>
      <c r="F288" s="456">
        <f t="shared" si="13"/>
        <v>11488</v>
      </c>
      <c r="G288" s="469">
        <f t="shared" si="14"/>
        <v>8402</v>
      </c>
      <c r="H288" s="470">
        <v>90</v>
      </c>
    </row>
    <row r="289" spans="1:8" x14ac:dyDescent="0.2">
      <c r="A289" s="447">
        <v>279</v>
      </c>
      <c r="B289" s="448">
        <f t="shared" si="12"/>
        <v>32.4</v>
      </c>
      <c r="C289" s="464"/>
      <c r="D289" s="456">
        <v>22678</v>
      </c>
      <c r="E289" s="554"/>
      <c r="F289" s="456">
        <f t="shared" si="13"/>
        <v>11484</v>
      </c>
      <c r="G289" s="469">
        <f t="shared" si="14"/>
        <v>8399</v>
      </c>
      <c r="H289" s="470">
        <v>90</v>
      </c>
    </row>
    <row r="290" spans="1:8" x14ac:dyDescent="0.2">
      <c r="A290" s="447">
        <v>280</v>
      </c>
      <c r="B290" s="448">
        <f t="shared" si="12"/>
        <v>32.4</v>
      </c>
      <c r="C290" s="464"/>
      <c r="D290" s="456">
        <v>22678</v>
      </c>
      <c r="E290" s="554"/>
      <c r="F290" s="456">
        <f t="shared" si="13"/>
        <v>11484</v>
      </c>
      <c r="G290" s="469">
        <f t="shared" si="14"/>
        <v>8399</v>
      </c>
      <c r="H290" s="470">
        <v>90</v>
      </c>
    </row>
    <row r="291" spans="1:8" x14ac:dyDescent="0.2">
      <c r="A291" s="447">
        <v>281</v>
      </c>
      <c r="B291" s="448">
        <f t="shared" si="12"/>
        <v>32.409999999999997</v>
      </c>
      <c r="C291" s="464"/>
      <c r="D291" s="456">
        <v>22678</v>
      </c>
      <c r="E291" s="554"/>
      <c r="F291" s="456">
        <f t="shared" si="13"/>
        <v>11481</v>
      </c>
      <c r="G291" s="469">
        <f t="shared" si="14"/>
        <v>8397</v>
      </c>
      <c r="H291" s="470">
        <v>90</v>
      </c>
    </row>
    <row r="292" spans="1:8" x14ac:dyDescent="0.2">
      <c r="A292" s="447">
        <v>282</v>
      </c>
      <c r="B292" s="448">
        <f t="shared" si="12"/>
        <v>32.409999999999997</v>
      </c>
      <c r="C292" s="464"/>
      <c r="D292" s="456">
        <v>22678</v>
      </c>
      <c r="E292" s="554"/>
      <c r="F292" s="456">
        <f t="shared" si="13"/>
        <v>11481</v>
      </c>
      <c r="G292" s="469">
        <f t="shared" si="14"/>
        <v>8397</v>
      </c>
      <c r="H292" s="470">
        <v>90</v>
      </c>
    </row>
    <row r="293" spans="1:8" x14ac:dyDescent="0.2">
      <c r="A293" s="447">
        <v>283</v>
      </c>
      <c r="B293" s="448">
        <f t="shared" si="12"/>
        <v>32.409999999999997</v>
      </c>
      <c r="C293" s="464"/>
      <c r="D293" s="456">
        <v>22678</v>
      </c>
      <c r="E293" s="554"/>
      <c r="F293" s="456">
        <f t="shared" si="13"/>
        <v>11481</v>
      </c>
      <c r="G293" s="469">
        <f t="shared" si="14"/>
        <v>8397</v>
      </c>
      <c r="H293" s="470">
        <v>90</v>
      </c>
    </row>
    <row r="294" spans="1:8" x14ac:dyDescent="0.2">
      <c r="A294" s="447">
        <v>284</v>
      </c>
      <c r="B294" s="448">
        <f t="shared" si="12"/>
        <v>32.42</v>
      </c>
      <c r="C294" s="464"/>
      <c r="D294" s="456">
        <v>22678</v>
      </c>
      <c r="E294" s="554"/>
      <c r="F294" s="456">
        <f t="shared" si="13"/>
        <v>11477</v>
      </c>
      <c r="G294" s="469">
        <f t="shared" si="14"/>
        <v>8394</v>
      </c>
      <c r="H294" s="470">
        <v>90</v>
      </c>
    </row>
    <row r="295" spans="1:8" x14ac:dyDescent="0.2">
      <c r="A295" s="447">
        <v>285</v>
      </c>
      <c r="B295" s="448">
        <f t="shared" si="12"/>
        <v>32.42</v>
      </c>
      <c r="C295" s="464"/>
      <c r="D295" s="456">
        <v>22678</v>
      </c>
      <c r="E295" s="554"/>
      <c r="F295" s="456">
        <f t="shared" si="13"/>
        <v>11477</v>
      </c>
      <c r="G295" s="469">
        <f t="shared" si="14"/>
        <v>8394</v>
      </c>
      <c r="H295" s="470">
        <v>90</v>
      </c>
    </row>
    <row r="296" spans="1:8" x14ac:dyDescent="0.2">
      <c r="A296" s="447">
        <v>286</v>
      </c>
      <c r="B296" s="448">
        <f t="shared" si="12"/>
        <v>32.43</v>
      </c>
      <c r="C296" s="464"/>
      <c r="D296" s="456">
        <v>22678</v>
      </c>
      <c r="E296" s="554"/>
      <c r="F296" s="456">
        <f t="shared" si="13"/>
        <v>11474</v>
      </c>
      <c r="G296" s="469">
        <f t="shared" si="14"/>
        <v>8391</v>
      </c>
      <c r="H296" s="470">
        <v>90</v>
      </c>
    </row>
    <row r="297" spans="1:8" x14ac:dyDescent="0.2">
      <c r="A297" s="447">
        <v>287</v>
      </c>
      <c r="B297" s="448">
        <f t="shared" si="12"/>
        <v>32.43</v>
      </c>
      <c r="C297" s="464"/>
      <c r="D297" s="456">
        <v>22678</v>
      </c>
      <c r="E297" s="554"/>
      <c r="F297" s="456">
        <f t="shared" si="13"/>
        <v>11474</v>
      </c>
      <c r="G297" s="469">
        <f t="shared" si="14"/>
        <v>8391</v>
      </c>
      <c r="H297" s="470">
        <v>90</v>
      </c>
    </row>
    <row r="298" spans="1:8" x14ac:dyDescent="0.2">
      <c r="A298" s="447">
        <v>288</v>
      </c>
      <c r="B298" s="448">
        <f t="shared" si="12"/>
        <v>32.43</v>
      </c>
      <c r="C298" s="464"/>
      <c r="D298" s="456">
        <v>22678</v>
      </c>
      <c r="E298" s="554"/>
      <c r="F298" s="456">
        <f t="shared" si="13"/>
        <v>11474</v>
      </c>
      <c r="G298" s="469">
        <f t="shared" si="14"/>
        <v>8391</v>
      </c>
      <c r="H298" s="470">
        <v>90</v>
      </c>
    </row>
    <row r="299" spans="1:8" x14ac:dyDescent="0.2">
      <c r="A299" s="447">
        <v>289</v>
      </c>
      <c r="B299" s="448">
        <f t="shared" si="12"/>
        <v>32.44</v>
      </c>
      <c r="C299" s="464"/>
      <c r="D299" s="456">
        <v>22678</v>
      </c>
      <c r="E299" s="554"/>
      <c r="F299" s="456">
        <f t="shared" si="13"/>
        <v>11470</v>
      </c>
      <c r="G299" s="469">
        <f t="shared" si="14"/>
        <v>8389</v>
      </c>
      <c r="H299" s="470">
        <v>90</v>
      </c>
    </row>
    <row r="300" spans="1:8" x14ac:dyDescent="0.2">
      <c r="A300" s="447">
        <v>290</v>
      </c>
      <c r="B300" s="448">
        <f t="shared" si="12"/>
        <v>32.44</v>
      </c>
      <c r="C300" s="464"/>
      <c r="D300" s="456">
        <v>22678</v>
      </c>
      <c r="E300" s="554"/>
      <c r="F300" s="456">
        <f t="shared" si="13"/>
        <v>11470</v>
      </c>
      <c r="G300" s="469">
        <f t="shared" si="14"/>
        <v>8389</v>
      </c>
      <c r="H300" s="470">
        <v>90</v>
      </c>
    </row>
    <row r="301" spans="1:8" x14ac:dyDescent="0.2">
      <c r="A301" s="447">
        <v>291</v>
      </c>
      <c r="B301" s="448">
        <f t="shared" si="12"/>
        <v>32.450000000000003</v>
      </c>
      <c r="C301" s="464"/>
      <c r="D301" s="456">
        <v>22678</v>
      </c>
      <c r="E301" s="554"/>
      <c r="F301" s="456">
        <f t="shared" si="13"/>
        <v>11467</v>
      </c>
      <c r="G301" s="469">
        <f t="shared" si="14"/>
        <v>8386</v>
      </c>
      <c r="H301" s="470">
        <v>90</v>
      </c>
    </row>
    <row r="302" spans="1:8" x14ac:dyDescent="0.2">
      <c r="A302" s="447">
        <v>292</v>
      </c>
      <c r="B302" s="448">
        <f t="shared" si="12"/>
        <v>32.450000000000003</v>
      </c>
      <c r="C302" s="464"/>
      <c r="D302" s="456">
        <v>22678</v>
      </c>
      <c r="E302" s="554"/>
      <c r="F302" s="456">
        <f t="shared" si="13"/>
        <v>11467</v>
      </c>
      <c r="G302" s="469">
        <f t="shared" si="14"/>
        <v>8386</v>
      </c>
      <c r="H302" s="470">
        <v>90</v>
      </c>
    </row>
    <row r="303" spans="1:8" x14ac:dyDescent="0.2">
      <c r="A303" s="447">
        <v>293</v>
      </c>
      <c r="B303" s="448">
        <f t="shared" si="12"/>
        <v>32.450000000000003</v>
      </c>
      <c r="C303" s="464"/>
      <c r="D303" s="456">
        <v>22678</v>
      </c>
      <c r="E303" s="554"/>
      <c r="F303" s="456">
        <f t="shared" si="13"/>
        <v>11467</v>
      </c>
      <c r="G303" s="469">
        <f t="shared" si="14"/>
        <v>8386</v>
      </c>
      <c r="H303" s="470">
        <v>90</v>
      </c>
    </row>
    <row r="304" spans="1:8" x14ac:dyDescent="0.2">
      <c r="A304" s="447">
        <v>294</v>
      </c>
      <c r="B304" s="448">
        <f t="shared" si="12"/>
        <v>32.46</v>
      </c>
      <c r="C304" s="464"/>
      <c r="D304" s="456">
        <v>22678</v>
      </c>
      <c r="E304" s="554"/>
      <c r="F304" s="456">
        <f t="shared" si="13"/>
        <v>11463</v>
      </c>
      <c r="G304" s="469">
        <f t="shared" si="14"/>
        <v>8384</v>
      </c>
      <c r="H304" s="470">
        <v>90</v>
      </c>
    </row>
    <row r="305" spans="1:8" x14ac:dyDescent="0.2">
      <c r="A305" s="447">
        <v>295</v>
      </c>
      <c r="B305" s="448">
        <f t="shared" si="12"/>
        <v>32.46</v>
      </c>
      <c r="C305" s="464"/>
      <c r="D305" s="456">
        <v>22678</v>
      </c>
      <c r="E305" s="554"/>
      <c r="F305" s="456">
        <f t="shared" si="13"/>
        <v>11463</v>
      </c>
      <c r="G305" s="469">
        <f t="shared" si="14"/>
        <v>8384</v>
      </c>
      <c r="H305" s="470">
        <v>90</v>
      </c>
    </row>
    <row r="306" spans="1:8" x14ac:dyDescent="0.2">
      <c r="A306" s="447">
        <v>296</v>
      </c>
      <c r="B306" s="448">
        <f t="shared" si="12"/>
        <v>32.46</v>
      </c>
      <c r="C306" s="464"/>
      <c r="D306" s="456">
        <v>22678</v>
      </c>
      <c r="E306" s="554"/>
      <c r="F306" s="456">
        <f t="shared" si="13"/>
        <v>11463</v>
      </c>
      <c r="G306" s="469">
        <f t="shared" si="14"/>
        <v>8384</v>
      </c>
      <c r="H306" s="470">
        <v>90</v>
      </c>
    </row>
    <row r="307" spans="1:8" x14ac:dyDescent="0.2">
      <c r="A307" s="447">
        <v>297</v>
      </c>
      <c r="B307" s="448">
        <f t="shared" si="12"/>
        <v>32.47</v>
      </c>
      <c r="C307" s="464"/>
      <c r="D307" s="456">
        <v>22678</v>
      </c>
      <c r="E307" s="554"/>
      <c r="F307" s="456">
        <f t="shared" si="13"/>
        <v>11460</v>
      </c>
      <c r="G307" s="469">
        <f t="shared" si="14"/>
        <v>8381</v>
      </c>
      <c r="H307" s="470">
        <v>90</v>
      </c>
    </row>
    <row r="308" spans="1:8" x14ac:dyDescent="0.2">
      <c r="A308" s="447">
        <v>298</v>
      </c>
      <c r="B308" s="448">
        <f t="shared" si="12"/>
        <v>32.47</v>
      </c>
      <c r="C308" s="464"/>
      <c r="D308" s="456">
        <v>22678</v>
      </c>
      <c r="E308" s="554"/>
      <c r="F308" s="456">
        <f t="shared" si="13"/>
        <v>11460</v>
      </c>
      <c r="G308" s="469">
        <f t="shared" si="14"/>
        <v>8381</v>
      </c>
      <c r="H308" s="470">
        <v>90</v>
      </c>
    </row>
    <row r="309" spans="1:8" x14ac:dyDescent="0.2">
      <c r="A309" s="447">
        <v>299</v>
      </c>
      <c r="B309" s="448">
        <f t="shared" si="12"/>
        <v>32.479999999999997</v>
      </c>
      <c r="C309" s="464"/>
      <c r="D309" s="456">
        <v>22678</v>
      </c>
      <c r="E309" s="554"/>
      <c r="F309" s="456">
        <f t="shared" si="13"/>
        <v>11456</v>
      </c>
      <c r="G309" s="469">
        <f t="shared" si="14"/>
        <v>8379</v>
      </c>
      <c r="H309" s="470">
        <v>90</v>
      </c>
    </row>
    <row r="310" spans="1:8" ht="13.5" thickBot="1" x14ac:dyDescent="0.25">
      <c r="A310" s="458">
        <v>300</v>
      </c>
      <c r="B310" s="459">
        <f t="shared" si="12"/>
        <v>32.479999999999997</v>
      </c>
      <c r="C310" s="466"/>
      <c r="D310" s="461">
        <v>22678</v>
      </c>
      <c r="E310" s="473"/>
      <c r="F310" s="461">
        <f t="shared" si="13"/>
        <v>11456</v>
      </c>
      <c r="G310" s="488">
        <f t="shared" si="14"/>
        <v>8379</v>
      </c>
      <c r="H310" s="462">
        <v>90</v>
      </c>
    </row>
  </sheetData>
  <mergeCells count="2">
    <mergeCell ref="A8:B8"/>
    <mergeCell ref="G9:H9"/>
  </mergeCells>
  <pageMargins left="0.59055118110236227" right="0.39370078740157483" top="0.98425196850393704" bottom="0.98425196850393704" header="0.51181102362204722" footer="0.51181102362204722"/>
  <pageSetup paperSize="9" scale="98" fitToHeight="19" orientation="portrait" r:id="rId1"/>
  <headerFooter alignWithMargins="0">
    <oddHeader>&amp;LKrajský úřad Plzeňského kraje&amp;R22. 2. 2016</oddHeader>
    <oddFooter>Stránka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8"/>
  <sheetViews>
    <sheetView workbookViewId="0">
      <pane ySplit="12" topLeftCell="A154" activePane="bottomLeft" state="frozenSplit"/>
      <selection activeCell="J36" sqref="J36"/>
      <selection pane="bottomLeft" activeCell="C162" sqref="C162"/>
    </sheetView>
  </sheetViews>
  <sheetFormatPr defaultRowHeight="12.75" x14ac:dyDescent="0.2"/>
  <cols>
    <col min="1" max="1" width="10" style="412" customWidth="1"/>
    <col min="2" max="2" width="9.5703125" style="412" customWidth="1"/>
    <col min="3" max="3" width="10.85546875" style="412" customWidth="1"/>
    <col min="4" max="4" width="13.42578125" style="412" customWidth="1"/>
    <col min="5" max="5" width="13.5703125" style="412" customWidth="1"/>
    <col min="6" max="6" width="12.85546875" style="412" customWidth="1"/>
    <col min="7" max="7" width="13.140625" style="412" customWidth="1"/>
    <col min="8" max="8" width="10.7109375" style="412" customWidth="1"/>
    <col min="9" max="9" width="16.140625" style="412" customWidth="1"/>
    <col min="10" max="16384" width="9.140625" style="412"/>
  </cols>
  <sheetData>
    <row r="1" spans="1:9" x14ac:dyDescent="0.2">
      <c r="H1" s="412" t="s">
        <v>743</v>
      </c>
    </row>
    <row r="2" spans="1:9" ht="4.5" customHeight="1" x14ac:dyDescent="0.2"/>
    <row r="3" spans="1:9" ht="20.25" x14ac:dyDescent="0.3">
      <c r="A3" s="413" t="s">
        <v>702</v>
      </c>
      <c r="C3" s="414"/>
      <c r="D3" s="414"/>
      <c r="E3" s="414"/>
      <c r="F3" s="415"/>
      <c r="G3" s="415"/>
      <c r="H3" s="416"/>
      <c r="I3" s="416"/>
    </row>
    <row r="4" spans="1:9" ht="15" x14ac:dyDescent="0.25">
      <c r="A4" s="476" t="s">
        <v>744</v>
      </c>
      <c r="B4" s="418"/>
      <c r="C4" s="418"/>
      <c r="D4" s="418"/>
      <c r="E4" s="418"/>
      <c r="F4" s="418"/>
      <c r="G4" s="418"/>
      <c r="I4" s="416"/>
    </row>
    <row r="5" spans="1:9" ht="5.25" customHeight="1" x14ac:dyDescent="0.25">
      <c r="A5" s="476"/>
      <c r="B5" s="418"/>
      <c r="C5" s="418"/>
      <c r="D5" s="418"/>
      <c r="E5" s="418"/>
      <c r="F5" s="418"/>
      <c r="G5" s="418"/>
      <c r="I5" s="416"/>
    </row>
    <row r="6" spans="1:9" ht="15.75" x14ac:dyDescent="0.25">
      <c r="A6" s="419"/>
      <c r="B6" s="420"/>
      <c r="C6" s="421" t="s">
        <v>10</v>
      </c>
      <c r="E6" s="422" t="s">
        <v>11</v>
      </c>
      <c r="I6" s="416"/>
    </row>
    <row r="7" spans="1:9" ht="15.75" x14ac:dyDescent="0.25">
      <c r="A7" s="423" t="s">
        <v>745</v>
      </c>
      <c r="B7" s="420"/>
      <c r="C7" s="424"/>
      <c r="D7" s="425"/>
      <c r="E7" s="424">
        <v>22.57</v>
      </c>
      <c r="I7" s="416"/>
    </row>
    <row r="8" spans="1:9" ht="15.75" x14ac:dyDescent="0.25">
      <c r="A8" s="423" t="s">
        <v>746</v>
      </c>
      <c r="B8" s="420"/>
      <c r="C8" s="424"/>
      <c r="D8" s="425"/>
      <c r="E8" s="424" t="s">
        <v>747</v>
      </c>
      <c r="I8" s="416"/>
    </row>
    <row r="9" spans="1:9" ht="15.75" x14ac:dyDescent="0.25">
      <c r="A9" s="423" t="s">
        <v>748</v>
      </c>
      <c r="B9" s="420"/>
      <c r="C9" s="424"/>
      <c r="D9" s="425"/>
      <c r="E9" s="424">
        <v>41.749300000000005</v>
      </c>
      <c r="I9" s="416"/>
    </row>
    <row r="10" spans="1:9" ht="6" customHeight="1" thickBot="1" x14ac:dyDescent="0.25">
      <c r="A10" s="609"/>
      <c r="B10" s="609"/>
      <c r="C10" s="434"/>
      <c r="D10" s="435"/>
      <c r="E10" s="436"/>
      <c r="F10" s="436"/>
      <c r="G10" s="436"/>
      <c r="I10" s="416"/>
    </row>
    <row r="11" spans="1:9" ht="15.75" x14ac:dyDescent="0.2">
      <c r="A11" s="588"/>
      <c r="B11" s="589" t="s">
        <v>2</v>
      </c>
      <c r="C11" s="590"/>
      <c r="D11" s="589" t="s">
        <v>3</v>
      </c>
      <c r="E11" s="590"/>
      <c r="F11" s="440" t="s">
        <v>4</v>
      </c>
      <c r="G11" s="615"/>
      <c r="H11" s="611"/>
    </row>
    <row r="12" spans="1:9" ht="45.75" thickBot="1" x14ac:dyDescent="0.25">
      <c r="A12" s="591" t="s">
        <v>689</v>
      </c>
      <c r="B12" s="592" t="s">
        <v>10</v>
      </c>
      <c r="C12" s="593" t="s">
        <v>11</v>
      </c>
      <c r="D12" s="594" t="s">
        <v>12</v>
      </c>
      <c r="E12" s="595" t="s">
        <v>690</v>
      </c>
      <c r="F12" s="594" t="s">
        <v>4</v>
      </c>
      <c r="G12" s="446" t="s">
        <v>15</v>
      </c>
      <c r="H12" s="595" t="s">
        <v>16</v>
      </c>
    </row>
    <row r="13" spans="1:9" x14ac:dyDescent="0.2">
      <c r="A13" s="447" t="s">
        <v>691</v>
      </c>
      <c r="B13" s="448"/>
      <c r="C13" s="550">
        <v>22.57</v>
      </c>
      <c r="D13" s="587"/>
      <c r="E13" s="471">
        <v>13607</v>
      </c>
      <c r="F13" s="450">
        <f>ROUND(12*1.3566*(1/C13*E13)+H13,0)</f>
        <v>9904</v>
      </c>
      <c r="G13" s="491">
        <f t="shared" ref="G13:G76" si="0">ROUND(12*(1/C13*E13),0)</f>
        <v>7235</v>
      </c>
      <c r="H13" s="451">
        <v>90</v>
      </c>
    </row>
    <row r="14" spans="1:9" x14ac:dyDescent="0.2">
      <c r="A14" s="447">
        <v>13</v>
      </c>
      <c r="B14" s="454"/>
      <c r="C14" s="449">
        <f>ROUND(-0.0009*POWER(A14,2)+0.2862*A14+19,2)</f>
        <v>22.57</v>
      </c>
      <c r="D14" s="582"/>
      <c r="E14" s="472">
        <v>13607</v>
      </c>
      <c r="F14" s="456">
        <f t="shared" ref="F14:F77" si="1">ROUND(12*1.3566*(1/C14*E14)+H14,0)</f>
        <v>9904</v>
      </c>
      <c r="G14" s="469">
        <f t="shared" si="0"/>
        <v>7235</v>
      </c>
      <c r="H14" s="470">
        <v>90</v>
      </c>
    </row>
    <row r="15" spans="1:9" x14ac:dyDescent="0.2">
      <c r="A15" s="447">
        <v>14</v>
      </c>
      <c r="B15" s="454"/>
      <c r="C15" s="449">
        <f t="shared" ref="C15:C78" si="2">ROUND(-0.0009*POWER(A15,2)+0.2862*A15+19,2)</f>
        <v>22.83</v>
      </c>
      <c r="D15" s="582"/>
      <c r="E15" s="472">
        <v>13607</v>
      </c>
      <c r="F15" s="456">
        <f t="shared" si="1"/>
        <v>9793</v>
      </c>
      <c r="G15" s="469">
        <f t="shared" si="0"/>
        <v>7152</v>
      </c>
      <c r="H15" s="470">
        <v>90</v>
      </c>
    </row>
    <row r="16" spans="1:9" x14ac:dyDescent="0.2">
      <c r="A16" s="447">
        <v>15</v>
      </c>
      <c r="B16" s="454"/>
      <c r="C16" s="449">
        <f t="shared" si="2"/>
        <v>23.09</v>
      </c>
      <c r="D16" s="582"/>
      <c r="E16" s="472">
        <v>13607</v>
      </c>
      <c r="F16" s="456">
        <f t="shared" si="1"/>
        <v>9683</v>
      </c>
      <c r="G16" s="469">
        <f t="shared" si="0"/>
        <v>7072</v>
      </c>
      <c r="H16" s="470">
        <v>90</v>
      </c>
    </row>
    <row r="17" spans="1:8" x14ac:dyDescent="0.2">
      <c r="A17" s="447">
        <v>16</v>
      </c>
      <c r="B17" s="454"/>
      <c r="C17" s="449">
        <f t="shared" si="2"/>
        <v>23.35</v>
      </c>
      <c r="D17" s="582"/>
      <c r="E17" s="472">
        <v>13607</v>
      </c>
      <c r="F17" s="456">
        <f t="shared" si="1"/>
        <v>9577</v>
      </c>
      <c r="G17" s="469">
        <f t="shared" si="0"/>
        <v>6993</v>
      </c>
      <c r="H17" s="470">
        <v>90</v>
      </c>
    </row>
    <row r="18" spans="1:8" x14ac:dyDescent="0.2">
      <c r="A18" s="447">
        <v>17</v>
      </c>
      <c r="B18" s="454"/>
      <c r="C18" s="449">
        <f t="shared" si="2"/>
        <v>23.61</v>
      </c>
      <c r="D18" s="582"/>
      <c r="E18" s="472">
        <v>13607</v>
      </c>
      <c r="F18" s="456">
        <f t="shared" si="1"/>
        <v>9472</v>
      </c>
      <c r="G18" s="469">
        <f t="shared" si="0"/>
        <v>6916</v>
      </c>
      <c r="H18" s="470">
        <v>90</v>
      </c>
    </row>
    <row r="19" spans="1:8" x14ac:dyDescent="0.2">
      <c r="A19" s="447">
        <v>18</v>
      </c>
      <c r="B19" s="454"/>
      <c r="C19" s="449">
        <f t="shared" si="2"/>
        <v>23.86</v>
      </c>
      <c r="D19" s="582"/>
      <c r="E19" s="472">
        <v>13607</v>
      </c>
      <c r="F19" s="456">
        <f t="shared" si="1"/>
        <v>9374</v>
      </c>
      <c r="G19" s="469">
        <f t="shared" si="0"/>
        <v>6843</v>
      </c>
      <c r="H19" s="470">
        <v>90</v>
      </c>
    </row>
    <row r="20" spans="1:8" x14ac:dyDescent="0.2">
      <c r="A20" s="447">
        <v>19</v>
      </c>
      <c r="B20" s="454"/>
      <c r="C20" s="449">
        <f t="shared" si="2"/>
        <v>24.11</v>
      </c>
      <c r="D20" s="582"/>
      <c r="E20" s="472">
        <v>13607</v>
      </c>
      <c r="F20" s="456">
        <f t="shared" si="1"/>
        <v>9278</v>
      </c>
      <c r="G20" s="469">
        <f t="shared" si="0"/>
        <v>6772</v>
      </c>
      <c r="H20" s="470">
        <v>90</v>
      </c>
    </row>
    <row r="21" spans="1:8" x14ac:dyDescent="0.2">
      <c r="A21" s="447">
        <v>20</v>
      </c>
      <c r="B21" s="454"/>
      <c r="C21" s="449">
        <f t="shared" si="2"/>
        <v>24.36</v>
      </c>
      <c r="D21" s="582"/>
      <c r="E21" s="472">
        <v>13607</v>
      </c>
      <c r="F21" s="456">
        <f t="shared" si="1"/>
        <v>9183</v>
      </c>
      <c r="G21" s="469">
        <f t="shared" si="0"/>
        <v>6703</v>
      </c>
      <c r="H21" s="470">
        <v>90</v>
      </c>
    </row>
    <row r="22" spans="1:8" x14ac:dyDescent="0.2">
      <c r="A22" s="447">
        <v>21</v>
      </c>
      <c r="B22" s="454"/>
      <c r="C22" s="449">
        <f t="shared" si="2"/>
        <v>24.61</v>
      </c>
      <c r="D22" s="582"/>
      <c r="E22" s="472">
        <v>13607</v>
      </c>
      <c r="F22" s="456">
        <f t="shared" si="1"/>
        <v>9091</v>
      </c>
      <c r="G22" s="469">
        <f t="shared" si="0"/>
        <v>6635</v>
      </c>
      <c r="H22" s="470">
        <v>90</v>
      </c>
    </row>
    <row r="23" spans="1:8" x14ac:dyDescent="0.2">
      <c r="A23" s="447">
        <v>22</v>
      </c>
      <c r="B23" s="454"/>
      <c r="C23" s="449">
        <f t="shared" si="2"/>
        <v>24.86</v>
      </c>
      <c r="D23" s="582"/>
      <c r="E23" s="472">
        <v>13607</v>
      </c>
      <c r="F23" s="456">
        <f t="shared" si="1"/>
        <v>9000</v>
      </c>
      <c r="G23" s="469">
        <f t="shared" si="0"/>
        <v>6568</v>
      </c>
      <c r="H23" s="470">
        <v>90</v>
      </c>
    </row>
    <row r="24" spans="1:8" x14ac:dyDescent="0.2">
      <c r="A24" s="447">
        <v>23</v>
      </c>
      <c r="B24" s="454"/>
      <c r="C24" s="449">
        <f t="shared" si="2"/>
        <v>25.11</v>
      </c>
      <c r="D24" s="582"/>
      <c r="E24" s="472">
        <v>13607</v>
      </c>
      <c r="F24" s="456">
        <f t="shared" si="1"/>
        <v>8912</v>
      </c>
      <c r="G24" s="469">
        <f t="shared" si="0"/>
        <v>6503</v>
      </c>
      <c r="H24" s="470">
        <v>90</v>
      </c>
    </row>
    <row r="25" spans="1:8" x14ac:dyDescent="0.2">
      <c r="A25" s="447">
        <v>24</v>
      </c>
      <c r="B25" s="454"/>
      <c r="C25" s="449">
        <f t="shared" si="2"/>
        <v>25.35</v>
      </c>
      <c r="D25" s="582"/>
      <c r="E25" s="472">
        <v>13607</v>
      </c>
      <c r="F25" s="456">
        <f t="shared" si="1"/>
        <v>8828</v>
      </c>
      <c r="G25" s="469">
        <f t="shared" si="0"/>
        <v>6441</v>
      </c>
      <c r="H25" s="470">
        <v>90</v>
      </c>
    </row>
    <row r="26" spans="1:8" x14ac:dyDescent="0.2">
      <c r="A26" s="447">
        <v>25</v>
      </c>
      <c r="B26" s="454"/>
      <c r="C26" s="449">
        <f t="shared" si="2"/>
        <v>25.59</v>
      </c>
      <c r="D26" s="582"/>
      <c r="E26" s="472">
        <v>13607</v>
      </c>
      <c r="F26" s="456">
        <f t="shared" si="1"/>
        <v>8746</v>
      </c>
      <c r="G26" s="469">
        <f t="shared" si="0"/>
        <v>6381</v>
      </c>
      <c r="H26" s="470">
        <v>90</v>
      </c>
    </row>
    <row r="27" spans="1:8" x14ac:dyDescent="0.2">
      <c r="A27" s="447">
        <v>26</v>
      </c>
      <c r="B27" s="454"/>
      <c r="C27" s="449">
        <f t="shared" si="2"/>
        <v>25.83</v>
      </c>
      <c r="D27" s="582"/>
      <c r="E27" s="472">
        <v>13607</v>
      </c>
      <c r="F27" s="456">
        <f t="shared" si="1"/>
        <v>8666</v>
      </c>
      <c r="G27" s="469">
        <f t="shared" si="0"/>
        <v>6321</v>
      </c>
      <c r="H27" s="470">
        <v>90</v>
      </c>
    </row>
    <row r="28" spans="1:8" x14ac:dyDescent="0.2">
      <c r="A28" s="447">
        <v>27</v>
      </c>
      <c r="B28" s="454"/>
      <c r="C28" s="449">
        <f t="shared" si="2"/>
        <v>26.07</v>
      </c>
      <c r="D28" s="582"/>
      <c r="E28" s="472">
        <v>13607</v>
      </c>
      <c r="F28" s="456">
        <f t="shared" si="1"/>
        <v>8587</v>
      </c>
      <c r="G28" s="469">
        <f t="shared" si="0"/>
        <v>6263</v>
      </c>
      <c r="H28" s="470">
        <v>90</v>
      </c>
    </row>
    <row r="29" spans="1:8" x14ac:dyDescent="0.2">
      <c r="A29" s="447">
        <v>28</v>
      </c>
      <c r="B29" s="454"/>
      <c r="C29" s="449">
        <f t="shared" si="2"/>
        <v>26.31</v>
      </c>
      <c r="D29" s="582"/>
      <c r="E29" s="472">
        <v>13607</v>
      </c>
      <c r="F29" s="456">
        <f t="shared" si="1"/>
        <v>8509</v>
      </c>
      <c r="G29" s="469">
        <f t="shared" si="0"/>
        <v>6206</v>
      </c>
      <c r="H29" s="470">
        <v>90</v>
      </c>
    </row>
    <row r="30" spans="1:8" x14ac:dyDescent="0.2">
      <c r="A30" s="447">
        <v>29</v>
      </c>
      <c r="B30" s="454"/>
      <c r="C30" s="449">
        <f t="shared" si="2"/>
        <v>26.54</v>
      </c>
      <c r="D30" s="582"/>
      <c r="E30" s="472">
        <v>13607</v>
      </c>
      <c r="F30" s="456">
        <f t="shared" si="1"/>
        <v>8436</v>
      </c>
      <c r="G30" s="469">
        <f t="shared" si="0"/>
        <v>6152</v>
      </c>
      <c r="H30" s="470">
        <v>90</v>
      </c>
    </row>
    <row r="31" spans="1:8" x14ac:dyDescent="0.2">
      <c r="A31" s="447">
        <v>30</v>
      </c>
      <c r="B31" s="454"/>
      <c r="C31" s="449">
        <f t="shared" si="2"/>
        <v>26.78</v>
      </c>
      <c r="D31" s="582"/>
      <c r="E31" s="472">
        <v>13607</v>
      </c>
      <c r="F31" s="456">
        <f t="shared" si="1"/>
        <v>8362</v>
      </c>
      <c r="G31" s="469">
        <f t="shared" si="0"/>
        <v>6097</v>
      </c>
      <c r="H31" s="470">
        <v>90</v>
      </c>
    </row>
    <row r="32" spans="1:8" x14ac:dyDescent="0.2">
      <c r="A32" s="447">
        <v>31</v>
      </c>
      <c r="B32" s="454"/>
      <c r="C32" s="449">
        <f t="shared" si="2"/>
        <v>27.01</v>
      </c>
      <c r="D32" s="582"/>
      <c r="E32" s="472">
        <v>13607</v>
      </c>
      <c r="F32" s="456">
        <f t="shared" si="1"/>
        <v>8291</v>
      </c>
      <c r="G32" s="469">
        <f t="shared" si="0"/>
        <v>6045</v>
      </c>
      <c r="H32" s="470">
        <v>90</v>
      </c>
    </row>
    <row r="33" spans="1:8" x14ac:dyDescent="0.2">
      <c r="A33" s="447">
        <v>32</v>
      </c>
      <c r="B33" s="454"/>
      <c r="C33" s="449">
        <f t="shared" si="2"/>
        <v>27.24</v>
      </c>
      <c r="D33" s="582"/>
      <c r="E33" s="472">
        <v>13607</v>
      </c>
      <c r="F33" s="456">
        <f t="shared" si="1"/>
        <v>8222</v>
      </c>
      <c r="G33" s="469">
        <f t="shared" si="0"/>
        <v>5994</v>
      </c>
      <c r="H33" s="470">
        <v>90</v>
      </c>
    </row>
    <row r="34" spans="1:8" x14ac:dyDescent="0.2">
      <c r="A34" s="447">
        <v>33</v>
      </c>
      <c r="B34" s="454"/>
      <c r="C34" s="449">
        <f t="shared" si="2"/>
        <v>27.46</v>
      </c>
      <c r="D34" s="582"/>
      <c r="E34" s="472">
        <v>13607</v>
      </c>
      <c r="F34" s="456">
        <f t="shared" si="1"/>
        <v>8157</v>
      </c>
      <c r="G34" s="469">
        <f t="shared" si="0"/>
        <v>5946</v>
      </c>
      <c r="H34" s="470">
        <v>90</v>
      </c>
    </row>
    <row r="35" spans="1:8" x14ac:dyDescent="0.2">
      <c r="A35" s="447">
        <v>34</v>
      </c>
      <c r="B35" s="454"/>
      <c r="C35" s="449">
        <f t="shared" si="2"/>
        <v>27.69</v>
      </c>
      <c r="D35" s="582"/>
      <c r="E35" s="472">
        <v>13607</v>
      </c>
      <c r="F35" s="456">
        <f t="shared" si="1"/>
        <v>8090</v>
      </c>
      <c r="G35" s="469">
        <f t="shared" si="0"/>
        <v>5897</v>
      </c>
      <c r="H35" s="470">
        <v>90</v>
      </c>
    </row>
    <row r="36" spans="1:8" x14ac:dyDescent="0.2">
      <c r="A36" s="447">
        <v>35</v>
      </c>
      <c r="B36" s="454"/>
      <c r="C36" s="449">
        <f t="shared" si="2"/>
        <v>27.91</v>
      </c>
      <c r="D36" s="582"/>
      <c r="E36" s="472">
        <v>13607</v>
      </c>
      <c r="F36" s="456">
        <f t="shared" si="1"/>
        <v>8027</v>
      </c>
      <c r="G36" s="469">
        <f t="shared" si="0"/>
        <v>5850</v>
      </c>
      <c r="H36" s="470">
        <v>90</v>
      </c>
    </row>
    <row r="37" spans="1:8" x14ac:dyDescent="0.2">
      <c r="A37" s="447">
        <v>36</v>
      </c>
      <c r="B37" s="454"/>
      <c r="C37" s="449">
        <f t="shared" si="2"/>
        <v>28.14</v>
      </c>
      <c r="D37" s="582"/>
      <c r="E37" s="472">
        <v>13607</v>
      </c>
      <c r="F37" s="456">
        <f t="shared" si="1"/>
        <v>7962</v>
      </c>
      <c r="G37" s="469">
        <f t="shared" si="0"/>
        <v>5803</v>
      </c>
      <c r="H37" s="470">
        <v>90</v>
      </c>
    </row>
    <row r="38" spans="1:8" x14ac:dyDescent="0.2">
      <c r="A38" s="447">
        <v>37</v>
      </c>
      <c r="B38" s="454"/>
      <c r="C38" s="449">
        <f t="shared" si="2"/>
        <v>28.36</v>
      </c>
      <c r="D38" s="582"/>
      <c r="E38" s="472">
        <v>13607</v>
      </c>
      <c r="F38" s="456">
        <f t="shared" si="1"/>
        <v>7901</v>
      </c>
      <c r="G38" s="469">
        <f t="shared" si="0"/>
        <v>5758</v>
      </c>
      <c r="H38" s="470">
        <v>90</v>
      </c>
    </row>
    <row r="39" spans="1:8" x14ac:dyDescent="0.2">
      <c r="A39" s="447">
        <v>38</v>
      </c>
      <c r="B39" s="454"/>
      <c r="C39" s="449">
        <f t="shared" si="2"/>
        <v>28.58</v>
      </c>
      <c r="D39" s="582"/>
      <c r="E39" s="472">
        <v>13607</v>
      </c>
      <c r="F39" s="456">
        <f t="shared" si="1"/>
        <v>7841</v>
      </c>
      <c r="G39" s="469">
        <f t="shared" si="0"/>
        <v>5713</v>
      </c>
      <c r="H39" s="470">
        <v>90</v>
      </c>
    </row>
    <row r="40" spans="1:8" x14ac:dyDescent="0.2">
      <c r="A40" s="447">
        <v>39</v>
      </c>
      <c r="B40" s="454"/>
      <c r="C40" s="449">
        <f t="shared" si="2"/>
        <v>28.79</v>
      </c>
      <c r="D40" s="582"/>
      <c r="E40" s="472">
        <v>13607</v>
      </c>
      <c r="F40" s="456">
        <f t="shared" si="1"/>
        <v>7784</v>
      </c>
      <c r="G40" s="469">
        <f t="shared" si="0"/>
        <v>5672</v>
      </c>
      <c r="H40" s="470">
        <v>90</v>
      </c>
    </row>
    <row r="41" spans="1:8" x14ac:dyDescent="0.2">
      <c r="A41" s="447">
        <v>40</v>
      </c>
      <c r="B41" s="454"/>
      <c r="C41" s="449">
        <f t="shared" si="2"/>
        <v>29.01</v>
      </c>
      <c r="D41" s="582"/>
      <c r="E41" s="472">
        <v>13607</v>
      </c>
      <c r="F41" s="456">
        <f t="shared" si="1"/>
        <v>7726</v>
      </c>
      <c r="G41" s="469">
        <f t="shared" si="0"/>
        <v>5629</v>
      </c>
      <c r="H41" s="470">
        <v>90</v>
      </c>
    </row>
    <row r="42" spans="1:8" x14ac:dyDescent="0.2">
      <c r="A42" s="447">
        <v>41</v>
      </c>
      <c r="B42" s="454"/>
      <c r="C42" s="449">
        <f t="shared" si="2"/>
        <v>29.22</v>
      </c>
      <c r="D42" s="582"/>
      <c r="E42" s="472">
        <v>13607</v>
      </c>
      <c r="F42" s="456">
        <f t="shared" si="1"/>
        <v>7671</v>
      </c>
      <c r="G42" s="469">
        <f t="shared" si="0"/>
        <v>5588</v>
      </c>
      <c r="H42" s="470">
        <v>90</v>
      </c>
    </row>
    <row r="43" spans="1:8" x14ac:dyDescent="0.2">
      <c r="A43" s="447">
        <v>42</v>
      </c>
      <c r="B43" s="454"/>
      <c r="C43" s="449">
        <f t="shared" si="2"/>
        <v>29.43</v>
      </c>
      <c r="D43" s="582"/>
      <c r="E43" s="472">
        <v>13607</v>
      </c>
      <c r="F43" s="456">
        <f t="shared" si="1"/>
        <v>7617</v>
      </c>
      <c r="G43" s="469">
        <f t="shared" si="0"/>
        <v>5548</v>
      </c>
      <c r="H43" s="470">
        <v>90</v>
      </c>
    </row>
    <row r="44" spans="1:8" x14ac:dyDescent="0.2">
      <c r="A44" s="447">
        <v>43</v>
      </c>
      <c r="B44" s="454"/>
      <c r="C44" s="449">
        <f t="shared" si="2"/>
        <v>29.64</v>
      </c>
      <c r="D44" s="582"/>
      <c r="E44" s="472">
        <v>13607</v>
      </c>
      <c r="F44" s="456">
        <f t="shared" si="1"/>
        <v>7563</v>
      </c>
      <c r="G44" s="469">
        <f t="shared" si="0"/>
        <v>5509</v>
      </c>
      <c r="H44" s="470">
        <v>90</v>
      </c>
    </row>
    <row r="45" spans="1:8" x14ac:dyDescent="0.2">
      <c r="A45" s="447">
        <v>44</v>
      </c>
      <c r="B45" s="454"/>
      <c r="C45" s="449">
        <f t="shared" si="2"/>
        <v>29.85</v>
      </c>
      <c r="D45" s="582"/>
      <c r="E45" s="472">
        <v>13607</v>
      </c>
      <c r="F45" s="456">
        <f t="shared" si="1"/>
        <v>7511</v>
      </c>
      <c r="G45" s="469">
        <f t="shared" si="0"/>
        <v>5470</v>
      </c>
      <c r="H45" s="470">
        <v>90</v>
      </c>
    </row>
    <row r="46" spans="1:8" x14ac:dyDescent="0.2">
      <c r="A46" s="447">
        <v>45</v>
      </c>
      <c r="B46" s="454"/>
      <c r="C46" s="449">
        <f t="shared" si="2"/>
        <v>30.06</v>
      </c>
      <c r="D46" s="582"/>
      <c r="E46" s="472">
        <v>13607</v>
      </c>
      <c r="F46" s="456">
        <f t="shared" si="1"/>
        <v>7459</v>
      </c>
      <c r="G46" s="469">
        <f t="shared" si="0"/>
        <v>5432</v>
      </c>
      <c r="H46" s="470">
        <v>90</v>
      </c>
    </row>
    <row r="47" spans="1:8" x14ac:dyDescent="0.2">
      <c r="A47" s="447">
        <v>46</v>
      </c>
      <c r="B47" s="454"/>
      <c r="C47" s="449">
        <f t="shared" si="2"/>
        <v>30.26</v>
      </c>
      <c r="D47" s="582"/>
      <c r="E47" s="472">
        <v>13607</v>
      </c>
      <c r="F47" s="456">
        <f t="shared" si="1"/>
        <v>7410</v>
      </c>
      <c r="G47" s="469">
        <f t="shared" si="0"/>
        <v>5396</v>
      </c>
      <c r="H47" s="470">
        <v>90</v>
      </c>
    </row>
    <row r="48" spans="1:8" x14ac:dyDescent="0.2">
      <c r="A48" s="447">
        <v>47</v>
      </c>
      <c r="B48" s="454"/>
      <c r="C48" s="449">
        <f t="shared" si="2"/>
        <v>30.46</v>
      </c>
      <c r="D48" s="582"/>
      <c r="E48" s="472">
        <v>13607</v>
      </c>
      <c r="F48" s="456">
        <f t="shared" si="1"/>
        <v>7362</v>
      </c>
      <c r="G48" s="469">
        <f t="shared" si="0"/>
        <v>5361</v>
      </c>
      <c r="H48" s="470">
        <v>90</v>
      </c>
    </row>
    <row r="49" spans="1:8" x14ac:dyDescent="0.2">
      <c r="A49" s="447">
        <v>48</v>
      </c>
      <c r="B49" s="454"/>
      <c r="C49" s="449">
        <f t="shared" si="2"/>
        <v>30.66</v>
      </c>
      <c r="D49" s="582"/>
      <c r="E49" s="472">
        <v>13607</v>
      </c>
      <c r="F49" s="456">
        <f t="shared" si="1"/>
        <v>7315</v>
      </c>
      <c r="G49" s="469">
        <f t="shared" si="0"/>
        <v>5326</v>
      </c>
      <c r="H49" s="470">
        <v>90</v>
      </c>
    </row>
    <row r="50" spans="1:8" x14ac:dyDescent="0.2">
      <c r="A50" s="447">
        <v>49</v>
      </c>
      <c r="B50" s="454"/>
      <c r="C50" s="449">
        <f t="shared" si="2"/>
        <v>30.86</v>
      </c>
      <c r="D50" s="582"/>
      <c r="E50" s="472">
        <v>13607</v>
      </c>
      <c r="F50" s="456">
        <f t="shared" si="1"/>
        <v>7268</v>
      </c>
      <c r="G50" s="469">
        <f t="shared" si="0"/>
        <v>5291</v>
      </c>
      <c r="H50" s="470">
        <v>90</v>
      </c>
    </row>
    <row r="51" spans="1:8" x14ac:dyDescent="0.2">
      <c r="A51" s="447">
        <v>50</v>
      </c>
      <c r="B51" s="454"/>
      <c r="C51" s="449">
        <f t="shared" si="2"/>
        <v>31.06</v>
      </c>
      <c r="D51" s="582"/>
      <c r="E51" s="472">
        <v>13607</v>
      </c>
      <c r="F51" s="456">
        <f t="shared" si="1"/>
        <v>7222</v>
      </c>
      <c r="G51" s="469">
        <f t="shared" si="0"/>
        <v>5257</v>
      </c>
      <c r="H51" s="470">
        <v>90</v>
      </c>
    </row>
    <row r="52" spans="1:8" x14ac:dyDescent="0.2">
      <c r="A52" s="447">
        <v>51</v>
      </c>
      <c r="B52" s="454"/>
      <c r="C52" s="449">
        <f t="shared" si="2"/>
        <v>31.26</v>
      </c>
      <c r="D52" s="582"/>
      <c r="E52" s="472">
        <v>13607</v>
      </c>
      <c r="F52" s="456">
        <f t="shared" si="1"/>
        <v>7176</v>
      </c>
      <c r="G52" s="469">
        <f t="shared" si="0"/>
        <v>5223</v>
      </c>
      <c r="H52" s="470">
        <v>90</v>
      </c>
    </row>
    <row r="53" spans="1:8" x14ac:dyDescent="0.2">
      <c r="A53" s="447">
        <v>52</v>
      </c>
      <c r="B53" s="454"/>
      <c r="C53" s="449">
        <f t="shared" si="2"/>
        <v>31.45</v>
      </c>
      <c r="D53" s="582"/>
      <c r="E53" s="472">
        <v>13607</v>
      </c>
      <c r="F53" s="456">
        <f t="shared" si="1"/>
        <v>7133</v>
      </c>
      <c r="G53" s="469">
        <f t="shared" si="0"/>
        <v>5192</v>
      </c>
      <c r="H53" s="470">
        <v>90</v>
      </c>
    </row>
    <row r="54" spans="1:8" x14ac:dyDescent="0.2">
      <c r="A54" s="447">
        <v>53</v>
      </c>
      <c r="B54" s="454"/>
      <c r="C54" s="449">
        <f t="shared" si="2"/>
        <v>31.64</v>
      </c>
      <c r="D54" s="582"/>
      <c r="E54" s="472">
        <v>13607</v>
      </c>
      <c r="F54" s="456">
        <f t="shared" si="1"/>
        <v>7091</v>
      </c>
      <c r="G54" s="469">
        <f t="shared" si="0"/>
        <v>5161</v>
      </c>
      <c r="H54" s="470">
        <v>90</v>
      </c>
    </row>
    <row r="55" spans="1:8" x14ac:dyDescent="0.2">
      <c r="A55" s="447">
        <v>54</v>
      </c>
      <c r="B55" s="454"/>
      <c r="C55" s="449">
        <f t="shared" si="2"/>
        <v>31.83</v>
      </c>
      <c r="D55" s="582"/>
      <c r="E55" s="472">
        <v>13607</v>
      </c>
      <c r="F55" s="456">
        <f t="shared" si="1"/>
        <v>7049</v>
      </c>
      <c r="G55" s="469">
        <f t="shared" si="0"/>
        <v>5130</v>
      </c>
      <c r="H55" s="470">
        <v>90</v>
      </c>
    </row>
    <row r="56" spans="1:8" x14ac:dyDescent="0.2">
      <c r="A56" s="447">
        <v>55</v>
      </c>
      <c r="B56" s="454"/>
      <c r="C56" s="449">
        <f t="shared" si="2"/>
        <v>32.020000000000003</v>
      </c>
      <c r="D56" s="582"/>
      <c r="E56" s="472">
        <v>13607</v>
      </c>
      <c r="F56" s="456">
        <f t="shared" si="1"/>
        <v>7008</v>
      </c>
      <c r="G56" s="469">
        <f t="shared" si="0"/>
        <v>5099</v>
      </c>
      <c r="H56" s="470">
        <v>90</v>
      </c>
    </row>
    <row r="57" spans="1:8" x14ac:dyDescent="0.2">
      <c r="A57" s="447">
        <v>56</v>
      </c>
      <c r="B57" s="454"/>
      <c r="C57" s="449">
        <f t="shared" si="2"/>
        <v>32.200000000000003</v>
      </c>
      <c r="D57" s="582"/>
      <c r="E57" s="472">
        <v>13607</v>
      </c>
      <c r="F57" s="456">
        <f t="shared" si="1"/>
        <v>6969</v>
      </c>
      <c r="G57" s="469">
        <f t="shared" si="0"/>
        <v>5071</v>
      </c>
      <c r="H57" s="470">
        <v>90</v>
      </c>
    </row>
    <row r="58" spans="1:8" x14ac:dyDescent="0.2">
      <c r="A58" s="447">
        <v>57</v>
      </c>
      <c r="B58" s="454"/>
      <c r="C58" s="449">
        <f t="shared" si="2"/>
        <v>32.39</v>
      </c>
      <c r="D58" s="582"/>
      <c r="E58" s="472">
        <v>13607</v>
      </c>
      <c r="F58" s="456">
        <f t="shared" si="1"/>
        <v>6929</v>
      </c>
      <c r="G58" s="469">
        <f t="shared" si="0"/>
        <v>5041</v>
      </c>
      <c r="H58" s="470">
        <v>90</v>
      </c>
    </row>
    <row r="59" spans="1:8" x14ac:dyDescent="0.2">
      <c r="A59" s="447">
        <v>58</v>
      </c>
      <c r="B59" s="454"/>
      <c r="C59" s="449">
        <f t="shared" si="2"/>
        <v>32.57</v>
      </c>
      <c r="D59" s="582"/>
      <c r="E59" s="472">
        <v>13607</v>
      </c>
      <c r="F59" s="456">
        <f t="shared" si="1"/>
        <v>6891</v>
      </c>
      <c r="G59" s="469">
        <f t="shared" si="0"/>
        <v>5013</v>
      </c>
      <c r="H59" s="470">
        <v>90</v>
      </c>
    </row>
    <row r="60" spans="1:8" x14ac:dyDescent="0.2">
      <c r="A60" s="447">
        <v>59</v>
      </c>
      <c r="B60" s="454"/>
      <c r="C60" s="449">
        <f t="shared" si="2"/>
        <v>32.75</v>
      </c>
      <c r="D60" s="582"/>
      <c r="E60" s="472">
        <v>13607</v>
      </c>
      <c r="F60" s="456">
        <f t="shared" si="1"/>
        <v>6854</v>
      </c>
      <c r="G60" s="469">
        <f t="shared" si="0"/>
        <v>4986</v>
      </c>
      <c r="H60" s="470">
        <v>90</v>
      </c>
    </row>
    <row r="61" spans="1:8" x14ac:dyDescent="0.2">
      <c r="A61" s="447">
        <v>60</v>
      </c>
      <c r="B61" s="454"/>
      <c r="C61" s="449">
        <f t="shared" si="2"/>
        <v>32.93</v>
      </c>
      <c r="D61" s="582"/>
      <c r="E61" s="472">
        <v>13607</v>
      </c>
      <c r="F61" s="456">
        <f t="shared" si="1"/>
        <v>6817</v>
      </c>
      <c r="G61" s="469">
        <f t="shared" si="0"/>
        <v>4959</v>
      </c>
      <c r="H61" s="470">
        <v>90</v>
      </c>
    </row>
    <row r="62" spans="1:8" x14ac:dyDescent="0.2">
      <c r="A62" s="447">
        <v>61</v>
      </c>
      <c r="B62" s="454"/>
      <c r="C62" s="449">
        <f t="shared" si="2"/>
        <v>33.11</v>
      </c>
      <c r="D62" s="582"/>
      <c r="E62" s="472">
        <v>13607</v>
      </c>
      <c r="F62" s="456">
        <f t="shared" si="1"/>
        <v>6780</v>
      </c>
      <c r="G62" s="469">
        <f t="shared" si="0"/>
        <v>4932</v>
      </c>
      <c r="H62" s="470">
        <v>90</v>
      </c>
    </row>
    <row r="63" spans="1:8" x14ac:dyDescent="0.2">
      <c r="A63" s="447">
        <v>62</v>
      </c>
      <c r="B63" s="454"/>
      <c r="C63" s="449">
        <f t="shared" si="2"/>
        <v>33.28</v>
      </c>
      <c r="D63" s="582"/>
      <c r="E63" s="472">
        <v>13607</v>
      </c>
      <c r="F63" s="456">
        <f t="shared" si="1"/>
        <v>6746</v>
      </c>
      <c r="G63" s="469">
        <f t="shared" si="0"/>
        <v>4906</v>
      </c>
      <c r="H63" s="470">
        <v>90</v>
      </c>
    </row>
    <row r="64" spans="1:8" x14ac:dyDescent="0.2">
      <c r="A64" s="447">
        <v>63</v>
      </c>
      <c r="B64" s="454"/>
      <c r="C64" s="449">
        <f t="shared" si="2"/>
        <v>33.46</v>
      </c>
      <c r="D64" s="582"/>
      <c r="E64" s="472">
        <v>13607</v>
      </c>
      <c r="F64" s="456">
        <f t="shared" si="1"/>
        <v>6710</v>
      </c>
      <c r="G64" s="469">
        <f t="shared" si="0"/>
        <v>4880</v>
      </c>
      <c r="H64" s="470">
        <v>90</v>
      </c>
    </row>
    <row r="65" spans="1:8" x14ac:dyDescent="0.2">
      <c r="A65" s="447">
        <v>64</v>
      </c>
      <c r="B65" s="454"/>
      <c r="C65" s="449">
        <f t="shared" si="2"/>
        <v>33.630000000000003</v>
      </c>
      <c r="D65" s="582"/>
      <c r="E65" s="472">
        <v>13607</v>
      </c>
      <c r="F65" s="456">
        <f t="shared" si="1"/>
        <v>6677</v>
      </c>
      <c r="G65" s="469">
        <f t="shared" si="0"/>
        <v>4855</v>
      </c>
      <c r="H65" s="470">
        <v>90</v>
      </c>
    </row>
    <row r="66" spans="1:8" x14ac:dyDescent="0.2">
      <c r="A66" s="447">
        <v>65</v>
      </c>
      <c r="B66" s="454"/>
      <c r="C66" s="449">
        <f t="shared" si="2"/>
        <v>33.799999999999997</v>
      </c>
      <c r="D66" s="582"/>
      <c r="E66" s="472">
        <v>13607</v>
      </c>
      <c r="F66" s="456">
        <f t="shared" si="1"/>
        <v>6644</v>
      </c>
      <c r="G66" s="469">
        <f t="shared" si="0"/>
        <v>4831</v>
      </c>
      <c r="H66" s="470">
        <v>90</v>
      </c>
    </row>
    <row r="67" spans="1:8" x14ac:dyDescent="0.2">
      <c r="A67" s="447">
        <v>66</v>
      </c>
      <c r="B67" s="454"/>
      <c r="C67" s="449">
        <f t="shared" si="2"/>
        <v>33.97</v>
      </c>
      <c r="D67" s="582"/>
      <c r="E67" s="472">
        <v>13607</v>
      </c>
      <c r="F67" s="456">
        <f t="shared" si="1"/>
        <v>6611</v>
      </c>
      <c r="G67" s="469">
        <f t="shared" si="0"/>
        <v>4807</v>
      </c>
      <c r="H67" s="470">
        <v>90</v>
      </c>
    </row>
    <row r="68" spans="1:8" x14ac:dyDescent="0.2">
      <c r="A68" s="447">
        <v>67</v>
      </c>
      <c r="B68" s="454"/>
      <c r="C68" s="449">
        <f t="shared" si="2"/>
        <v>34.14</v>
      </c>
      <c r="D68" s="582"/>
      <c r="E68" s="472">
        <v>13607</v>
      </c>
      <c r="F68" s="456">
        <f t="shared" si="1"/>
        <v>6578</v>
      </c>
      <c r="G68" s="469">
        <f t="shared" si="0"/>
        <v>4783</v>
      </c>
      <c r="H68" s="470">
        <v>90</v>
      </c>
    </row>
    <row r="69" spans="1:8" x14ac:dyDescent="0.2">
      <c r="A69" s="447">
        <v>68</v>
      </c>
      <c r="B69" s="454"/>
      <c r="C69" s="449">
        <f t="shared" si="2"/>
        <v>34.299999999999997</v>
      </c>
      <c r="D69" s="582"/>
      <c r="E69" s="472">
        <v>13607</v>
      </c>
      <c r="F69" s="456">
        <f t="shared" si="1"/>
        <v>6548</v>
      </c>
      <c r="G69" s="469">
        <f t="shared" si="0"/>
        <v>4760</v>
      </c>
      <c r="H69" s="470">
        <v>90</v>
      </c>
    </row>
    <row r="70" spans="1:8" x14ac:dyDescent="0.2">
      <c r="A70" s="447">
        <v>69</v>
      </c>
      <c r="B70" s="454"/>
      <c r="C70" s="449">
        <f t="shared" si="2"/>
        <v>34.46</v>
      </c>
      <c r="D70" s="582"/>
      <c r="E70" s="472">
        <v>13607</v>
      </c>
      <c r="F70" s="456">
        <f t="shared" si="1"/>
        <v>6518</v>
      </c>
      <c r="G70" s="469">
        <f t="shared" si="0"/>
        <v>4738</v>
      </c>
      <c r="H70" s="470">
        <v>90</v>
      </c>
    </row>
    <row r="71" spans="1:8" x14ac:dyDescent="0.2">
      <c r="A71" s="447">
        <v>70</v>
      </c>
      <c r="B71" s="454"/>
      <c r="C71" s="449">
        <f t="shared" si="2"/>
        <v>34.619999999999997</v>
      </c>
      <c r="D71" s="582"/>
      <c r="E71" s="472">
        <v>13607</v>
      </c>
      <c r="F71" s="456">
        <f t="shared" si="1"/>
        <v>6488</v>
      </c>
      <c r="G71" s="469">
        <f t="shared" si="0"/>
        <v>4716</v>
      </c>
      <c r="H71" s="470">
        <v>90</v>
      </c>
    </row>
    <row r="72" spans="1:8" x14ac:dyDescent="0.2">
      <c r="A72" s="447">
        <v>71</v>
      </c>
      <c r="B72" s="454"/>
      <c r="C72" s="449">
        <f t="shared" si="2"/>
        <v>34.78</v>
      </c>
      <c r="D72" s="582"/>
      <c r="E72" s="472">
        <v>13607</v>
      </c>
      <c r="F72" s="456">
        <f t="shared" si="1"/>
        <v>6459</v>
      </c>
      <c r="G72" s="469">
        <f t="shared" si="0"/>
        <v>4695</v>
      </c>
      <c r="H72" s="470">
        <v>90</v>
      </c>
    </row>
    <row r="73" spans="1:8" x14ac:dyDescent="0.2">
      <c r="A73" s="447">
        <v>72</v>
      </c>
      <c r="B73" s="454"/>
      <c r="C73" s="449">
        <f t="shared" si="2"/>
        <v>34.94</v>
      </c>
      <c r="D73" s="582"/>
      <c r="E73" s="472">
        <v>13607</v>
      </c>
      <c r="F73" s="456">
        <f t="shared" si="1"/>
        <v>6430</v>
      </c>
      <c r="G73" s="469">
        <f t="shared" si="0"/>
        <v>4673</v>
      </c>
      <c r="H73" s="470">
        <v>90</v>
      </c>
    </row>
    <row r="74" spans="1:8" x14ac:dyDescent="0.2">
      <c r="A74" s="447">
        <v>73</v>
      </c>
      <c r="B74" s="454"/>
      <c r="C74" s="449">
        <f t="shared" si="2"/>
        <v>35.1</v>
      </c>
      <c r="D74" s="582"/>
      <c r="E74" s="472">
        <v>13607</v>
      </c>
      <c r="F74" s="456">
        <f t="shared" si="1"/>
        <v>6401</v>
      </c>
      <c r="G74" s="469">
        <f t="shared" si="0"/>
        <v>4652</v>
      </c>
      <c r="H74" s="470">
        <v>90</v>
      </c>
    </row>
    <row r="75" spans="1:8" x14ac:dyDescent="0.2">
      <c r="A75" s="447">
        <v>74</v>
      </c>
      <c r="B75" s="454"/>
      <c r="C75" s="449">
        <f t="shared" si="2"/>
        <v>35.25</v>
      </c>
      <c r="D75" s="582"/>
      <c r="E75" s="472">
        <v>13607</v>
      </c>
      <c r="F75" s="456">
        <f t="shared" si="1"/>
        <v>6374</v>
      </c>
      <c r="G75" s="469">
        <f t="shared" si="0"/>
        <v>4632</v>
      </c>
      <c r="H75" s="470">
        <v>90</v>
      </c>
    </row>
    <row r="76" spans="1:8" x14ac:dyDescent="0.2">
      <c r="A76" s="447">
        <v>75</v>
      </c>
      <c r="B76" s="454"/>
      <c r="C76" s="449">
        <f t="shared" si="2"/>
        <v>35.4</v>
      </c>
      <c r="D76" s="582"/>
      <c r="E76" s="472">
        <v>13607</v>
      </c>
      <c r="F76" s="456">
        <f t="shared" si="1"/>
        <v>6347</v>
      </c>
      <c r="G76" s="469">
        <f t="shared" si="0"/>
        <v>4613</v>
      </c>
      <c r="H76" s="470">
        <v>90</v>
      </c>
    </row>
    <row r="77" spans="1:8" x14ac:dyDescent="0.2">
      <c r="A77" s="447">
        <v>76</v>
      </c>
      <c r="B77" s="454"/>
      <c r="C77" s="449">
        <f t="shared" si="2"/>
        <v>35.549999999999997</v>
      </c>
      <c r="D77" s="582"/>
      <c r="E77" s="472">
        <v>13607</v>
      </c>
      <c r="F77" s="456">
        <f t="shared" si="1"/>
        <v>6321</v>
      </c>
      <c r="G77" s="469">
        <f t="shared" ref="G77:G140" si="3">ROUND(12*(1/C77*E77),0)</f>
        <v>4593</v>
      </c>
      <c r="H77" s="470">
        <v>90</v>
      </c>
    </row>
    <row r="78" spans="1:8" x14ac:dyDescent="0.2">
      <c r="A78" s="447">
        <v>77</v>
      </c>
      <c r="B78" s="454"/>
      <c r="C78" s="449">
        <f t="shared" si="2"/>
        <v>35.700000000000003</v>
      </c>
      <c r="D78" s="582"/>
      <c r="E78" s="472">
        <v>13607</v>
      </c>
      <c r="F78" s="456">
        <f t="shared" ref="F78:F141" si="4">ROUND(12*1.3566*(1/C78*E78)+H78,0)</f>
        <v>6295</v>
      </c>
      <c r="G78" s="469">
        <f t="shared" si="3"/>
        <v>4574</v>
      </c>
      <c r="H78" s="470">
        <v>90</v>
      </c>
    </row>
    <row r="79" spans="1:8" x14ac:dyDescent="0.2">
      <c r="A79" s="447">
        <v>78</v>
      </c>
      <c r="B79" s="454"/>
      <c r="C79" s="449">
        <f t="shared" ref="C79:C142" si="5">ROUND(-0.0009*POWER(A79,2)+0.2862*A79+19,2)</f>
        <v>35.85</v>
      </c>
      <c r="D79" s="582"/>
      <c r="E79" s="472">
        <v>13607</v>
      </c>
      <c r="F79" s="456">
        <f t="shared" si="4"/>
        <v>6269</v>
      </c>
      <c r="G79" s="469">
        <f t="shared" si="3"/>
        <v>4555</v>
      </c>
      <c r="H79" s="470">
        <v>90</v>
      </c>
    </row>
    <row r="80" spans="1:8" x14ac:dyDescent="0.2">
      <c r="A80" s="447">
        <v>79</v>
      </c>
      <c r="B80" s="454"/>
      <c r="C80" s="449">
        <f t="shared" si="5"/>
        <v>35.99</v>
      </c>
      <c r="D80" s="582"/>
      <c r="E80" s="472">
        <v>13607</v>
      </c>
      <c r="F80" s="456">
        <f t="shared" si="4"/>
        <v>6245</v>
      </c>
      <c r="G80" s="469">
        <f t="shared" si="3"/>
        <v>4537</v>
      </c>
      <c r="H80" s="470">
        <v>90</v>
      </c>
    </row>
    <row r="81" spans="1:8" x14ac:dyDescent="0.2">
      <c r="A81" s="447">
        <v>80</v>
      </c>
      <c r="B81" s="454"/>
      <c r="C81" s="449">
        <f t="shared" si="5"/>
        <v>36.14</v>
      </c>
      <c r="D81" s="582"/>
      <c r="E81" s="472">
        <v>13607</v>
      </c>
      <c r="F81" s="456">
        <f t="shared" si="4"/>
        <v>6219</v>
      </c>
      <c r="G81" s="469">
        <f t="shared" si="3"/>
        <v>4518</v>
      </c>
      <c r="H81" s="470">
        <v>90</v>
      </c>
    </row>
    <row r="82" spans="1:8" x14ac:dyDescent="0.2">
      <c r="A82" s="447">
        <v>81</v>
      </c>
      <c r="B82" s="454"/>
      <c r="C82" s="449">
        <f t="shared" si="5"/>
        <v>36.28</v>
      </c>
      <c r="D82" s="582"/>
      <c r="E82" s="472">
        <v>13607</v>
      </c>
      <c r="F82" s="456">
        <f t="shared" si="4"/>
        <v>6196</v>
      </c>
      <c r="G82" s="469">
        <f t="shared" si="3"/>
        <v>4501</v>
      </c>
      <c r="H82" s="470">
        <v>90</v>
      </c>
    </row>
    <row r="83" spans="1:8" x14ac:dyDescent="0.2">
      <c r="A83" s="447">
        <v>82</v>
      </c>
      <c r="B83" s="454"/>
      <c r="C83" s="449">
        <f t="shared" si="5"/>
        <v>36.42</v>
      </c>
      <c r="D83" s="582"/>
      <c r="E83" s="472">
        <v>13607</v>
      </c>
      <c r="F83" s="456">
        <f t="shared" si="4"/>
        <v>6172</v>
      </c>
      <c r="G83" s="469">
        <f t="shared" si="3"/>
        <v>4483</v>
      </c>
      <c r="H83" s="470">
        <v>90</v>
      </c>
    </row>
    <row r="84" spans="1:8" x14ac:dyDescent="0.2">
      <c r="A84" s="447">
        <v>83</v>
      </c>
      <c r="B84" s="454"/>
      <c r="C84" s="449">
        <f t="shared" si="5"/>
        <v>36.549999999999997</v>
      </c>
      <c r="D84" s="582"/>
      <c r="E84" s="472">
        <v>13607</v>
      </c>
      <c r="F84" s="456">
        <f t="shared" si="4"/>
        <v>6150</v>
      </c>
      <c r="G84" s="469">
        <f t="shared" si="3"/>
        <v>4467</v>
      </c>
      <c r="H84" s="470">
        <v>90</v>
      </c>
    </row>
    <row r="85" spans="1:8" x14ac:dyDescent="0.2">
      <c r="A85" s="447">
        <v>84</v>
      </c>
      <c r="B85" s="454"/>
      <c r="C85" s="449">
        <f t="shared" si="5"/>
        <v>36.69</v>
      </c>
      <c r="D85" s="582"/>
      <c r="E85" s="472">
        <v>13607</v>
      </c>
      <c r="F85" s="456">
        <f t="shared" si="4"/>
        <v>6127</v>
      </c>
      <c r="G85" s="469">
        <f t="shared" si="3"/>
        <v>4450</v>
      </c>
      <c r="H85" s="470">
        <v>90</v>
      </c>
    </row>
    <row r="86" spans="1:8" x14ac:dyDescent="0.2">
      <c r="A86" s="447">
        <v>85</v>
      </c>
      <c r="B86" s="454"/>
      <c r="C86" s="449">
        <f t="shared" si="5"/>
        <v>36.82</v>
      </c>
      <c r="D86" s="582"/>
      <c r="E86" s="472">
        <v>13607</v>
      </c>
      <c r="F86" s="456">
        <f t="shared" si="4"/>
        <v>6106</v>
      </c>
      <c r="G86" s="469">
        <f t="shared" si="3"/>
        <v>4435</v>
      </c>
      <c r="H86" s="470">
        <v>90</v>
      </c>
    </row>
    <row r="87" spans="1:8" x14ac:dyDescent="0.2">
      <c r="A87" s="447">
        <v>86</v>
      </c>
      <c r="B87" s="454"/>
      <c r="C87" s="449">
        <f t="shared" si="5"/>
        <v>36.96</v>
      </c>
      <c r="D87" s="582"/>
      <c r="E87" s="472">
        <v>13607</v>
      </c>
      <c r="F87" s="456">
        <f t="shared" si="4"/>
        <v>6083</v>
      </c>
      <c r="G87" s="469">
        <f t="shared" si="3"/>
        <v>4418</v>
      </c>
      <c r="H87" s="470">
        <v>90</v>
      </c>
    </row>
    <row r="88" spans="1:8" x14ac:dyDescent="0.2">
      <c r="A88" s="447">
        <v>87</v>
      </c>
      <c r="B88" s="454"/>
      <c r="C88" s="449">
        <f t="shared" si="5"/>
        <v>37.090000000000003</v>
      </c>
      <c r="D88" s="582"/>
      <c r="E88" s="472">
        <v>13607</v>
      </c>
      <c r="F88" s="456">
        <f t="shared" si="4"/>
        <v>6062</v>
      </c>
      <c r="G88" s="469">
        <f t="shared" si="3"/>
        <v>4402</v>
      </c>
      <c r="H88" s="470">
        <v>90</v>
      </c>
    </row>
    <row r="89" spans="1:8" x14ac:dyDescent="0.2">
      <c r="A89" s="447">
        <v>88</v>
      </c>
      <c r="B89" s="454"/>
      <c r="C89" s="449">
        <f t="shared" si="5"/>
        <v>37.22</v>
      </c>
      <c r="D89" s="582"/>
      <c r="E89" s="472">
        <v>13607</v>
      </c>
      <c r="F89" s="456">
        <f t="shared" si="4"/>
        <v>6041</v>
      </c>
      <c r="G89" s="469">
        <f t="shared" si="3"/>
        <v>4387</v>
      </c>
      <c r="H89" s="470">
        <v>90</v>
      </c>
    </row>
    <row r="90" spans="1:8" x14ac:dyDescent="0.2">
      <c r="A90" s="447">
        <v>89</v>
      </c>
      <c r="B90" s="454"/>
      <c r="C90" s="449">
        <f t="shared" si="5"/>
        <v>37.340000000000003</v>
      </c>
      <c r="D90" s="582"/>
      <c r="E90" s="472">
        <v>13607</v>
      </c>
      <c r="F90" s="456">
        <f t="shared" si="4"/>
        <v>6022</v>
      </c>
      <c r="G90" s="469">
        <f t="shared" si="3"/>
        <v>4373</v>
      </c>
      <c r="H90" s="470">
        <v>90</v>
      </c>
    </row>
    <row r="91" spans="1:8" x14ac:dyDescent="0.2">
      <c r="A91" s="447">
        <v>90</v>
      </c>
      <c r="B91" s="454"/>
      <c r="C91" s="449">
        <f t="shared" si="5"/>
        <v>37.47</v>
      </c>
      <c r="D91" s="582"/>
      <c r="E91" s="472">
        <v>13607</v>
      </c>
      <c r="F91" s="456">
        <f t="shared" si="4"/>
        <v>6002</v>
      </c>
      <c r="G91" s="469">
        <f t="shared" si="3"/>
        <v>4358</v>
      </c>
      <c r="H91" s="470">
        <v>90</v>
      </c>
    </row>
    <row r="92" spans="1:8" x14ac:dyDescent="0.2">
      <c r="A92" s="447">
        <v>91</v>
      </c>
      <c r="B92" s="454"/>
      <c r="C92" s="449">
        <f t="shared" si="5"/>
        <v>37.590000000000003</v>
      </c>
      <c r="D92" s="582"/>
      <c r="E92" s="472">
        <v>13607</v>
      </c>
      <c r="F92" s="456">
        <f t="shared" si="4"/>
        <v>5983</v>
      </c>
      <c r="G92" s="469">
        <f t="shared" si="3"/>
        <v>4344</v>
      </c>
      <c r="H92" s="470">
        <v>90</v>
      </c>
    </row>
    <row r="93" spans="1:8" x14ac:dyDescent="0.2">
      <c r="A93" s="447">
        <v>92</v>
      </c>
      <c r="B93" s="454"/>
      <c r="C93" s="449">
        <f t="shared" si="5"/>
        <v>37.71</v>
      </c>
      <c r="D93" s="582"/>
      <c r="E93" s="472">
        <v>13607</v>
      </c>
      <c r="F93" s="456">
        <f t="shared" si="4"/>
        <v>5964</v>
      </c>
      <c r="G93" s="469">
        <f t="shared" si="3"/>
        <v>4330</v>
      </c>
      <c r="H93" s="470">
        <v>90</v>
      </c>
    </row>
    <row r="94" spans="1:8" x14ac:dyDescent="0.2">
      <c r="A94" s="447">
        <v>93</v>
      </c>
      <c r="B94" s="454"/>
      <c r="C94" s="449">
        <f t="shared" si="5"/>
        <v>37.83</v>
      </c>
      <c r="D94" s="582"/>
      <c r="E94" s="472">
        <v>13607</v>
      </c>
      <c r="F94" s="456">
        <f t="shared" si="4"/>
        <v>5945</v>
      </c>
      <c r="G94" s="469">
        <f t="shared" si="3"/>
        <v>4316</v>
      </c>
      <c r="H94" s="470">
        <v>90</v>
      </c>
    </row>
    <row r="95" spans="1:8" x14ac:dyDescent="0.2">
      <c r="A95" s="447">
        <v>94</v>
      </c>
      <c r="B95" s="454"/>
      <c r="C95" s="449">
        <f t="shared" si="5"/>
        <v>37.950000000000003</v>
      </c>
      <c r="D95" s="582"/>
      <c r="E95" s="472">
        <v>13607</v>
      </c>
      <c r="F95" s="456">
        <f t="shared" si="4"/>
        <v>5927</v>
      </c>
      <c r="G95" s="469">
        <f t="shared" si="3"/>
        <v>4303</v>
      </c>
      <c r="H95" s="470">
        <v>90</v>
      </c>
    </row>
    <row r="96" spans="1:8" x14ac:dyDescent="0.2">
      <c r="A96" s="447">
        <v>95</v>
      </c>
      <c r="B96" s="454"/>
      <c r="C96" s="449">
        <f t="shared" si="5"/>
        <v>38.07</v>
      </c>
      <c r="D96" s="582"/>
      <c r="E96" s="472">
        <v>13607</v>
      </c>
      <c r="F96" s="456">
        <f t="shared" si="4"/>
        <v>5909</v>
      </c>
      <c r="G96" s="469">
        <f t="shared" si="3"/>
        <v>4289</v>
      </c>
      <c r="H96" s="470">
        <v>90</v>
      </c>
    </row>
    <row r="97" spans="1:8" x14ac:dyDescent="0.2">
      <c r="A97" s="447">
        <v>96</v>
      </c>
      <c r="B97" s="454"/>
      <c r="C97" s="449">
        <f t="shared" si="5"/>
        <v>38.18</v>
      </c>
      <c r="D97" s="582"/>
      <c r="E97" s="472">
        <v>13607</v>
      </c>
      <c r="F97" s="456">
        <f t="shared" si="4"/>
        <v>5892</v>
      </c>
      <c r="G97" s="469">
        <f t="shared" si="3"/>
        <v>4277</v>
      </c>
      <c r="H97" s="470">
        <v>90</v>
      </c>
    </row>
    <row r="98" spans="1:8" x14ac:dyDescent="0.2">
      <c r="A98" s="447">
        <v>97</v>
      </c>
      <c r="B98" s="454"/>
      <c r="C98" s="449">
        <f t="shared" si="5"/>
        <v>38.29</v>
      </c>
      <c r="D98" s="582"/>
      <c r="E98" s="472">
        <v>13607</v>
      </c>
      <c r="F98" s="456">
        <f t="shared" si="4"/>
        <v>5875</v>
      </c>
      <c r="G98" s="469">
        <f t="shared" si="3"/>
        <v>4264</v>
      </c>
      <c r="H98" s="470">
        <v>90</v>
      </c>
    </row>
    <row r="99" spans="1:8" x14ac:dyDescent="0.2">
      <c r="A99" s="447">
        <v>98</v>
      </c>
      <c r="B99" s="454"/>
      <c r="C99" s="449">
        <f t="shared" si="5"/>
        <v>38.4</v>
      </c>
      <c r="D99" s="582"/>
      <c r="E99" s="472">
        <v>13607</v>
      </c>
      <c r="F99" s="456">
        <f t="shared" si="4"/>
        <v>5859</v>
      </c>
      <c r="G99" s="469">
        <f t="shared" si="3"/>
        <v>4252</v>
      </c>
      <c r="H99" s="470">
        <v>90</v>
      </c>
    </row>
    <row r="100" spans="1:8" x14ac:dyDescent="0.2">
      <c r="A100" s="447">
        <v>99</v>
      </c>
      <c r="B100" s="454"/>
      <c r="C100" s="449">
        <f t="shared" si="5"/>
        <v>38.51</v>
      </c>
      <c r="D100" s="582"/>
      <c r="E100" s="472">
        <v>13607</v>
      </c>
      <c r="F100" s="456">
        <f t="shared" si="4"/>
        <v>5842</v>
      </c>
      <c r="G100" s="469">
        <f t="shared" si="3"/>
        <v>4240</v>
      </c>
      <c r="H100" s="470">
        <v>90</v>
      </c>
    </row>
    <row r="101" spans="1:8" x14ac:dyDescent="0.2">
      <c r="A101" s="447">
        <v>100</v>
      </c>
      <c r="B101" s="454"/>
      <c r="C101" s="449">
        <f t="shared" si="5"/>
        <v>38.619999999999997</v>
      </c>
      <c r="D101" s="582"/>
      <c r="E101" s="472">
        <v>13607</v>
      </c>
      <c r="F101" s="456">
        <f t="shared" si="4"/>
        <v>5826</v>
      </c>
      <c r="G101" s="469">
        <f t="shared" si="3"/>
        <v>4228</v>
      </c>
      <c r="H101" s="470">
        <v>90</v>
      </c>
    </row>
    <row r="102" spans="1:8" x14ac:dyDescent="0.2">
      <c r="A102" s="447">
        <v>101</v>
      </c>
      <c r="B102" s="454"/>
      <c r="C102" s="449">
        <f t="shared" si="5"/>
        <v>38.729999999999997</v>
      </c>
      <c r="D102" s="582"/>
      <c r="E102" s="472">
        <v>13607</v>
      </c>
      <c r="F102" s="456">
        <f t="shared" si="4"/>
        <v>5809</v>
      </c>
      <c r="G102" s="469">
        <f t="shared" si="3"/>
        <v>4216</v>
      </c>
      <c r="H102" s="470">
        <v>90</v>
      </c>
    </row>
    <row r="103" spans="1:8" x14ac:dyDescent="0.2">
      <c r="A103" s="447">
        <v>102</v>
      </c>
      <c r="B103" s="454"/>
      <c r="C103" s="449">
        <f t="shared" si="5"/>
        <v>38.83</v>
      </c>
      <c r="D103" s="582"/>
      <c r="E103" s="472">
        <v>13607</v>
      </c>
      <c r="F103" s="456">
        <f t="shared" si="4"/>
        <v>5795</v>
      </c>
      <c r="G103" s="469">
        <f t="shared" si="3"/>
        <v>4205</v>
      </c>
      <c r="H103" s="470">
        <v>90</v>
      </c>
    </row>
    <row r="104" spans="1:8" x14ac:dyDescent="0.2">
      <c r="A104" s="447">
        <v>103</v>
      </c>
      <c r="B104" s="454"/>
      <c r="C104" s="449">
        <f t="shared" si="5"/>
        <v>38.93</v>
      </c>
      <c r="D104" s="582"/>
      <c r="E104" s="472">
        <v>13607</v>
      </c>
      <c r="F104" s="456">
        <f t="shared" si="4"/>
        <v>5780</v>
      </c>
      <c r="G104" s="469">
        <f t="shared" si="3"/>
        <v>4194</v>
      </c>
      <c r="H104" s="470">
        <v>90</v>
      </c>
    </row>
    <row r="105" spans="1:8" x14ac:dyDescent="0.2">
      <c r="A105" s="447">
        <v>104</v>
      </c>
      <c r="B105" s="454"/>
      <c r="C105" s="449">
        <f t="shared" si="5"/>
        <v>39.03</v>
      </c>
      <c r="D105" s="582"/>
      <c r="E105" s="472">
        <v>13607</v>
      </c>
      <c r="F105" s="456">
        <f t="shared" si="4"/>
        <v>5765</v>
      </c>
      <c r="G105" s="469">
        <f t="shared" si="3"/>
        <v>4184</v>
      </c>
      <c r="H105" s="470">
        <v>90</v>
      </c>
    </row>
    <row r="106" spans="1:8" x14ac:dyDescent="0.2">
      <c r="A106" s="447">
        <v>105</v>
      </c>
      <c r="B106" s="454"/>
      <c r="C106" s="449">
        <f t="shared" si="5"/>
        <v>39.130000000000003</v>
      </c>
      <c r="D106" s="582"/>
      <c r="E106" s="472">
        <v>13607</v>
      </c>
      <c r="F106" s="456">
        <f t="shared" si="4"/>
        <v>5751</v>
      </c>
      <c r="G106" s="469">
        <f t="shared" si="3"/>
        <v>4173</v>
      </c>
      <c r="H106" s="470">
        <v>90</v>
      </c>
    </row>
    <row r="107" spans="1:8" x14ac:dyDescent="0.2">
      <c r="A107" s="447">
        <v>106</v>
      </c>
      <c r="B107" s="454"/>
      <c r="C107" s="449">
        <f t="shared" si="5"/>
        <v>39.22</v>
      </c>
      <c r="D107" s="582"/>
      <c r="E107" s="472">
        <v>13607</v>
      </c>
      <c r="F107" s="456">
        <f t="shared" si="4"/>
        <v>5738</v>
      </c>
      <c r="G107" s="469">
        <f t="shared" si="3"/>
        <v>4163</v>
      </c>
      <c r="H107" s="470">
        <v>90</v>
      </c>
    </row>
    <row r="108" spans="1:8" x14ac:dyDescent="0.2">
      <c r="A108" s="447">
        <v>107</v>
      </c>
      <c r="B108" s="454"/>
      <c r="C108" s="449">
        <f t="shared" si="5"/>
        <v>39.32</v>
      </c>
      <c r="D108" s="582"/>
      <c r="E108" s="472">
        <v>13607</v>
      </c>
      <c r="F108" s="456">
        <f t="shared" si="4"/>
        <v>5724</v>
      </c>
      <c r="G108" s="469">
        <f t="shared" si="3"/>
        <v>4153</v>
      </c>
      <c r="H108" s="470">
        <v>90</v>
      </c>
    </row>
    <row r="109" spans="1:8" x14ac:dyDescent="0.2">
      <c r="A109" s="447">
        <v>108</v>
      </c>
      <c r="B109" s="454"/>
      <c r="C109" s="449">
        <f t="shared" si="5"/>
        <v>39.409999999999997</v>
      </c>
      <c r="D109" s="582"/>
      <c r="E109" s="472">
        <v>13607</v>
      </c>
      <c r="F109" s="456">
        <f t="shared" si="4"/>
        <v>5711</v>
      </c>
      <c r="G109" s="469">
        <f t="shared" si="3"/>
        <v>4143</v>
      </c>
      <c r="H109" s="470">
        <v>90</v>
      </c>
    </row>
    <row r="110" spans="1:8" x14ac:dyDescent="0.2">
      <c r="A110" s="447">
        <v>109</v>
      </c>
      <c r="B110" s="454"/>
      <c r="C110" s="449">
        <f t="shared" si="5"/>
        <v>39.5</v>
      </c>
      <c r="D110" s="582"/>
      <c r="E110" s="472">
        <v>13607</v>
      </c>
      <c r="F110" s="456">
        <f t="shared" si="4"/>
        <v>5698</v>
      </c>
      <c r="G110" s="469">
        <f t="shared" si="3"/>
        <v>4134</v>
      </c>
      <c r="H110" s="470">
        <v>90</v>
      </c>
    </row>
    <row r="111" spans="1:8" x14ac:dyDescent="0.2">
      <c r="A111" s="447">
        <v>110</v>
      </c>
      <c r="B111" s="454"/>
      <c r="C111" s="449">
        <f t="shared" si="5"/>
        <v>39.590000000000003</v>
      </c>
      <c r="D111" s="582"/>
      <c r="E111" s="472">
        <v>13607</v>
      </c>
      <c r="F111" s="456">
        <f t="shared" si="4"/>
        <v>5685</v>
      </c>
      <c r="G111" s="469">
        <f t="shared" si="3"/>
        <v>4124</v>
      </c>
      <c r="H111" s="470">
        <v>90</v>
      </c>
    </row>
    <row r="112" spans="1:8" x14ac:dyDescent="0.2">
      <c r="A112" s="447">
        <v>111</v>
      </c>
      <c r="B112" s="454"/>
      <c r="C112" s="449">
        <f t="shared" si="5"/>
        <v>39.68</v>
      </c>
      <c r="D112" s="582"/>
      <c r="E112" s="472">
        <v>13607</v>
      </c>
      <c r="F112" s="456">
        <f t="shared" si="4"/>
        <v>5672</v>
      </c>
      <c r="G112" s="469">
        <f t="shared" si="3"/>
        <v>4115</v>
      </c>
      <c r="H112" s="470">
        <v>90</v>
      </c>
    </row>
    <row r="113" spans="1:8" x14ac:dyDescent="0.2">
      <c r="A113" s="447">
        <v>112</v>
      </c>
      <c r="B113" s="454"/>
      <c r="C113" s="449">
        <f t="shared" si="5"/>
        <v>39.76</v>
      </c>
      <c r="D113" s="582"/>
      <c r="E113" s="472">
        <v>13607</v>
      </c>
      <c r="F113" s="456">
        <f t="shared" si="4"/>
        <v>5661</v>
      </c>
      <c r="G113" s="469">
        <f t="shared" si="3"/>
        <v>4107</v>
      </c>
      <c r="H113" s="470">
        <v>90</v>
      </c>
    </row>
    <row r="114" spans="1:8" x14ac:dyDescent="0.2">
      <c r="A114" s="447">
        <v>113</v>
      </c>
      <c r="B114" s="454"/>
      <c r="C114" s="449">
        <f t="shared" si="5"/>
        <v>39.85</v>
      </c>
      <c r="D114" s="582"/>
      <c r="E114" s="472">
        <v>13607</v>
      </c>
      <c r="F114" s="456">
        <f t="shared" si="4"/>
        <v>5649</v>
      </c>
      <c r="G114" s="469">
        <f t="shared" si="3"/>
        <v>4097</v>
      </c>
      <c r="H114" s="470">
        <v>90</v>
      </c>
    </row>
    <row r="115" spans="1:8" x14ac:dyDescent="0.2">
      <c r="A115" s="447">
        <v>114</v>
      </c>
      <c r="B115" s="454"/>
      <c r="C115" s="449">
        <f t="shared" si="5"/>
        <v>39.93</v>
      </c>
      <c r="D115" s="582"/>
      <c r="E115" s="472">
        <v>13607</v>
      </c>
      <c r="F115" s="456">
        <f t="shared" si="4"/>
        <v>5637</v>
      </c>
      <c r="G115" s="469">
        <f t="shared" si="3"/>
        <v>4089</v>
      </c>
      <c r="H115" s="470">
        <v>90</v>
      </c>
    </row>
    <row r="116" spans="1:8" x14ac:dyDescent="0.2">
      <c r="A116" s="447">
        <v>115</v>
      </c>
      <c r="B116" s="454"/>
      <c r="C116" s="449">
        <f t="shared" si="5"/>
        <v>40.01</v>
      </c>
      <c r="D116" s="582"/>
      <c r="E116" s="472">
        <v>13607</v>
      </c>
      <c r="F116" s="456">
        <f t="shared" si="4"/>
        <v>5626</v>
      </c>
      <c r="G116" s="469">
        <f t="shared" si="3"/>
        <v>4081</v>
      </c>
      <c r="H116" s="470">
        <v>90</v>
      </c>
    </row>
    <row r="117" spans="1:8" x14ac:dyDescent="0.2">
      <c r="A117" s="447">
        <v>116</v>
      </c>
      <c r="B117" s="454"/>
      <c r="C117" s="449">
        <f t="shared" si="5"/>
        <v>40.090000000000003</v>
      </c>
      <c r="D117" s="582"/>
      <c r="E117" s="472">
        <v>13607</v>
      </c>
      <c r="F117" s="456">
        <f t="shared" si="4"/>
        <v>5615</v>
      </c>
      <c r="G117" s="469">
        <f t="shared" si="3"/>
        <v>4073</v>
      </c>
      <c r="H117" s="470">
        <v>90</v>
      </c>
    </row>
    <row r="118" spans="1:8" x14ac:dyDescent="0.2">
      <c r="A118" s="447">
        <v>117</v>
      </c>
      <c r="B118" s="454"/>
      <c r="C118" s="449">
        <f t="shared" si="5"/>
        <v>40.17</v>
      </c>
      <c r="D118" s="582"/>
      <c r="E118" s="472">
        <v>13607</v>
      </c>
      <c r="F118" s="456">
        <f t="shared" si="4"/>
        <v>5604</v>
      </c>
      <c r="G118" s="469">
        <f t="shared" si="3"/>
        <v>4065</v>
      </c>
      <c r="H118" s="470">
        <v>90</v>
      </c>
    </row>
    <row r="119" spans="1:8" x14ac:dyDescent="0.2">
      <c r="A119" s="447">
        <v>118</v>
      </c>
      <c r="B119" s="454"/>
      <c r="C119" s="449">
        <f t="shared" si="5"/>
        <v>40.24</v>
      </c>
      <c r="D119" s="582"/>
      <c r="E119" s="472">
        <v>13607</v>
      </c>
      <c r="F119" s="456">
        <f t="shared" si="4"/>
        <v>5595</v>
      </c>
      <c r="G119" s="469">
        <f t="shared" si="3"/>
        <v>4058</v>
      </c>
      <c r="H119" s="470">
        <v>90</v>
      </c>
    </row>
    <row r="120" spans="1:8" x14ac:dyDescent="0.2">
      <c r="A120" s="447">
        <v>119</v>
      </c>
      <c r="B120" s="454"/>
      <c r="C120" s="449">
        <f t="shared" si="5"/>
        <v>40.31</v>
      </c>
      <c r="D120" s="582"/>
      <c r="E120" s="472">
        <v>13607</v>
      </c>
      <c r="F120" s="456">
        <f t="shared" si="4"/>
        <v>5585</v>
      </c>
      <c r="G120" s="469">
        <f t="shared" si="3"/>
        <v>4051</v>
      </c>
      <c r="H120" s="470">
        <v>90</v>
      </c>
    </row>
    <row r="121" spans="1:8" x14ac:dyDescent="0.2">
      <c r="A121" s="447">
        <v>120</v>
      </c>
      <c r="B121" s="454"/>
      <c r="C121" s="449">
        <f t="shared" si="5"/>
        <v>40.380000000000003</v>
      </c>
      <c r="D121" s="582"/>
      <c r="E121" s="472">
        <v>13607</v>
      </c>
      <c r="F121" s="456">
        <f t="shared" si="4"/>
        <v>5576</v>
      </c>
      <c r="G121" s="469">
        <f t="shared" si="3"/>
        <v>4044</v>
      </c>
      <c r="H121" s="470">
        <v>90</v>
      </c>
    </row>
    <row r="122" spans="1:8" x14ac:dyDescent="0.2">
      <c r="A122" s="447">
        <v>121</v>
      </c>
      <c r="B122" s="454"/>
      <c r="C122" s="449">
        <f t="shared" si="5"/>
        <v>40.450000000000003</v>
      </c>
      <c r="D122" s="582"/>
      <c r="E122" s="472">
        <v>13607</v>
      </c>
      <c r="F122" s="456">
        <f t="shared" si="4"/>
        <v>5566</v>
      </c>
      <c r="G122" s="469">
        <f t="shared" si="3"/>
        <v>4037</v>
      </c>
      <c r="H122" s="470">
        <v>90</v>
      </c>
    </row>
    <row r="123" spans="1:8" x14ac:dyDescent="0.2">
      <c r="A123" s="447">
        <v>122</v>
      </c>
      <c r="B123" s="454"/>
      <c r="C123" s="449">
        <f t="shared" si="5"/>
        <v>40.520000000000003</v>
      </c>
      <c r="D123" s="582"/>
      <c r="E123" s="472">
        <v>13607</v>
      </c>
      <c r="F123" s="456">
        <f t="shared" si="4"/>
        <v>5557</v>
      </c>
      <c r="G123" s="469">
        <f t="shared" si="3"/>
        <v>4030</v>
      </c>
      <c r="H123" s="470">
        <v>90</v>
      </c>
    </row>
    <row r="124" spans="1:8" x14ac:dyDescent="0.2">
      <c r="A124" s="447">
        <v>123</v>
      </c>
      <c r="B124" s="454"/>
      <c r="C124" s="449">
        <f t="shared" si="5"/>
        <v>40.590000000000003</v>
      </c>
      <c r="D124" s="582"/>
      <c r="E124" s="472">
        <v>13607</v>
      </c>
      <c r="F124" s="456">
        <f t="shared" si="4"/>
        <v>5547</v>
      </c>
      <c r="G124" s="469">
        <f t="shared" si="3"/>
        <v>4023</v>
      </c>
      <c r="H124" s="470">
        <v>90</v>
      </c>
    </row>
    <row r="125" spans="1:8" x14ac:dyDescent="0.2">
      <c r="A125" s="447">
        <v>124</v>
      </c>
      <c r="B125" s="454"/>
      <c r="C125" s="449">
        <f t="shared" si="5"/>
        <v>40.65</v>
      </c>
      <c r="D125" s="582"/>
      <c r="E125" s="472">
        <v>13607</v>
      </c>
      <c r="F125" s="456">
        <f t="shared" si="4"/>
        <v>5539</v>
      </c>
      <c r="G125" s="469">
        <f t="shared" si="3"/>
        <v>4017</v>
      </c>
      <c r="H125" s="470">
        <v>90</v>
      </c>
    </row>
    <row r="126" spans="1:8" x14ac:dyDescent="0.2">
      <c r="A126" s="447">
        <v>125</v>
      </c>
      <c r="B126" s="454"/>
      <c r="C126" s="449">
        <f t="shared" si="5"/>
        <v>40.71</v>
      </c>
      <c r="D126" s="582"/>
      <c r="E126" s="472">
        <v>13607</v>
      </c>
      <c r="F126" s="456">
        <f t="shared" si="4"/>
        <v>5531</v>
      </c>
      <c r="G126" s="469">
        <f t="shared" si="3"/>
        <v>4011</v>
      </c>
      <c r="H126" s="470">
        <v>90</v>
      </c>
    </row>
    <row r="127" spans="1:8" x14ac:dyDescent="0.2">
      <c r="A127" s="447">
        <v>126</v>
      </c>
      <c r="B127" s="454"/>
      <c r="C127" s="449">
        <f t="shared" si="5"/>
        <v>40.770000000000003</v>
      </c>
      <c r="D127" s="582"/>
      <c r="E127" s="472">
        <v>13607</v>
      </c>
      <c r="F127" s="456">
        <f t="shared" si="4"/>
        <v>5523</v>
      </c>
      <c r="G127" s="469">
        <f t="shared" si="3"/>
        <v>4005</v>
      </c>
      <c r="H127" s="470">
        <v>90</v>
      </c>
    </row>
    <row r="128" spans="1:8" x14ac:dyDescent="0.2">
      <c r="A128" s="447">
        <v>127</v>
      </c>
      <c r="B128" s="454"/>
      <c r="C128" s="449">
        <f t="shared" si="5"/>
        <v>40.83</v>
      </c>
      <c r="D128" s="582"/>
      <c r="E128" s="472">
        <v>13607</v>
      </c>
      <c r="F128" s="456">
        <f t="shared" si="4"/>
        <v>5515</v>
      </c>
      <c r="G128" s="469">
        <f t="shared" si="3"/>
        <v>3999</v>
      </c>
      <c r="H128" s="470">
        <v>90</v>
      </c>
    </row>
    <row r="129" spans="1:8" x14ac:dyDescent="0.2">
      <c r="A129" s="447">
        <v>128</v>
      </c>
      <c r="B129" s="454"/>
      <c r="C129" s="449">
        <f t="shared" si="5"/>
        <v>40.89</v>
      </c>
      <c r="D129" s="582"/>
      <c r="E129" s="472">
        <v>13607</v>
      </c>
      <c r="F129" s="456">
        <f t="shared" si="4"/>
        <v>5507</v>
      </c>
      <c r="G129" s="469">
        <f t="shared" si="3"/>
        <v>3993</v>
      </c>
      <c r="H129" s="470">
        <v>90</v>
      </c>
    </row>
    <row r="130" spans="1:8" x14ac:dyDescent="0.2">
      <c r="A130" s="447">
        <v>129</v>
      </c>
      <c r="B130" s="454"/>
      <c r="C130" s="449">
        <f t="shared" si="5"/>
        <v>40.94</v>
      </c>
      <c r="D130" s="582"/>
      <c r="E130" s="472">
        <v>13607</v>
      </c>
      <c r="F130" s="456">
        <f t="shared" si="4"/>
        <v>5501</v>
      </c>
      <c r="G130" s="469">
        <f t="shared" si="3"/>
        <v>3988</v>
      </c>
      <c r="H130" s="470">
        <v>90</v>
      </c>
    </row>
    <row r="131" spans="1:8" x14ac:dyDescent="0.2">
      <c r="A131" s="447">
        <v>130</v>
      </c>
      <c r="B131" s="454"/>
      <c r="C131" s="449">
        <f t="shared" si="5"/>
        <v>41</v>
      </c>
      <c r="D131" s="582"/>
      <c r="E131" s="472">
        <v>13607</v>
      </c>
      <c r="F131" s="456">
        <f t="shared" si="4"/>
        <v>5493</v>
      </c>
      <c r="G131" s="469">
        <f t="shared" si="3"/>
        <v>3983</v>
      </c>
      <c r="H131" s="470">
        <v>90</v>
      </c>
    </row>
    <row r="132" spans="1:8" x14ac:dyDescent="0.2">
      <c r="A132" s="447">
        <v>131</v>
      </c>
      <c r="B132" s="454"/>
      <c r="C132" s="449">
        <f t="shared" si="5"/>
        <v>41.05</v>
      </c>
      <c r="D132" s="582"/>
      <c r="E132" s="472">
        <v>13607</v>
      </c>
      <c r="F132" s="456">
        <f t="shared" si="4"/>
        <v>5486</v>
      </c>
      <c r="G132" s="469">
        <f t="shared" si="3"/>
        <v>3978</v>
      </c>
      <c r="H132" s="470">
        <v>90</v>
      </c>
    </row>
    <row r="133" spans="1:8" x14ac:dyDescent="0.2">
      <c r="A133" s="447">
        <v>132</v>
      </c>
      <c r="B133" s="454"/>
      <c r="C133" s="449">
        <f t="shared" si="5"/>
        <v>41.1</v>
      </c>
      <c r="D133" s="582"/>
      <c r="E133" s="472">
        <v>13607</v>
      </c>
      <c r="F133" s="456">
        <f t="shared" si="4"/>
        <v>5480</v>
      </c>
      <c r="G133" s="469">
        <f t="shared" si="3"/>
        <v>3973</v>
      </c>
      <c r="H133" s="470">
        <v>90</v>
      </c>
    </row>
    <row r="134" spans="1:8" x14ac:dyDescent="0.2">
      <c r="A134" s="447">
        <v>133</v>
      </c>
      <c r="B134" s="454"/>
      <c r="C134" s="449">
        <f t="shared" si="5"/>
        <v>41.14</v>
      </c>
      <c r="D134" s="582"/>
      <c r="E134" s="472">
        <v>13607</v>
      </c>
      <c r="F134" s="456">
        <f t="shared" si="4"/>
        <v>5474</v>
      </c>
      <c r="G134" s="469">
        <f t="shared" si="3"/>
        <v>3969</v>
      </c>
      <c r="H134" s="470">
        <v>90</v>
      </c>
    </row>
    <row r="135" spans="1:8" x14ac:dyDescent="0.2">
      <c r="A135" s="447">
        <v>134</v>
      </c>
      <c r="B135" s="454"/>
      <c r="C135" s="449">
        <f t="shared" si="5"/>
        <v>41.19</v>
      </c>
      <c r="D135" s="582"/>
      <c r="E135" s="472">
        <v>13607</v>
      </c>
      <c r="F135" s="456">
        <f t="shared" si="4"/>
        <v>5468</v>
      </c>
      <c r="G135" s="469">
        <f t="shared" si="3"/>
        <v>3964</v>
      </c>
      <c r="H135" s="470">
        <v>90</v>
      </c>
    </row>
    <row r="136" spans="1:8" x14ac:dyDescent="0.2">
      <c r="A136" s="447">
        <v>135</v>
      </c>
      <c r="B136" s="454"/>
      <c r="C136" s="449">
        <f t="shared" si="5"/>
        <v>41.23</v>
      </c>
      <c r="D136" s="582"/>
      <c r="E136" s="472">
        <v>13607</v>
      </c>
      <c r="F136" s="456">
        <f t="shared" si="4"/>
        <v>5463</v>
      </c>
      <c r="G136" s="469">
        <f t="shared" si="3"/>
        <v>3960</v>
      </c>
      <c r="H136" s="470">
        <v>90</v>
      </c>
    </row>
    <row r="137" spans="1:8" x14ac:dyDescent="0.2">
      <c r="A137" s="447">
        <v>136</v>
      </c>
      <c r="B137" s="454"/>
      <c r="C137" s="449">
        <f t="shared" si="5"/>
        <v>41.28</v>
      </c>
      <c r="D137" s="582"/>
      <c r="E137" s="472">
        <v>13607</v>
      </c>
      <c r="F137" s="456">
        <f t="shared" si="4"/>
        <v>5456</v>
      </c>
      <c r="G137" s="469">
        <f t="shared" si="3"/>
        <v>3956</v>
      </c>
      <c r="H137" s="470">
        <v>90</v>
      </c>
    </row>
    <row r="138" spans="1:8" x14ac:dyDescent="0.2">
      <c r="A138" s="447">
        <v>137</v>
      </c>
      <c r="B138" s="454"/>
      <c r="C138" s="449">
        <f t="shared" si="5"/>
        <v>41.32</v>
      </c>
      <c r="D138" s="582"/>
      <c r="E138" s="472">
        <v>13607</v>
      </c>
      <c r="F138" s="456">
        <f t="shared" si="4"/>
        <v>5451</v>
      </c>
      <c r="G138" s="469">
        <f t="shared" si="3"/>
        <v>3952</v>
      </c>
      <c r="H138" s="470">
        <v>90</v>
      </c>
    </row>
    <row r="139" spans="1:8" x14ac:dyDescent="0.2">
      <c r="A139" s="447">
        <v>138</v>
      </c>
      <c r="B139" s="454"/>
      <c r="C139" s="449">
        <f t="shared" si="5"/>
        <v>41.36</v>
      </c>
      <c r="D139" s="582"/>
      <c r="E139" s="472">
        <v>13607</v>
      </c>
      <c r="F139" s="456">
        <f t="shared" si="4"/>
        <v>5446</v>
      </c>
      <c r="G139" s="469">
        <f t="shared" si="3"/>
        <v>3948</v>
      </c>
      <c r="H139" s="470">
        <v>90</v>
      </c>
    </row>
    <row r="140" spans="1:8" x14ac:dyDescent="0.2">
      <c r="A140" s="447">
        <v>139</v>
      </c>
      <c r="B140" s="454"/>
      <c r="C140" s="449">
        <f t="shared" si="5"/>
        <v>41.39</v>
      </c>
      <c r="D140" s="582"/>
      <c r="E140" s="472">
        <v>13607</v>
      </c>
      <c r="F140" s="456">
        <f t="shared" si="4"/>
        <v>5442</v>
      </c>
      <c r="G140" s="469">
        <f t="shared" si="3"/>
        <v>3945</v>
      </c>
      <c r="H140" s="470">
        <v>90</v>
      </c>
    </row>
    <row r="141" spans="1:8" x14ac:dyDescent="0.2">
      <c r="A141" s="447">
        <v>140</v>
      </c>
      <c r="B141" s="454"/>
      <c r="C141" s="449">
        <f t="shared" si="5"/>
        <v>41.43</v>
      </c>
      <c r="D141" s="582"/>
      <c r="E141" s="472">
        <v>13607</v>
      </c>
      <c r="F141" s="456">
        <f t="shared" si="4"/>
        <v>5437</v>
      </c>
      <c r="G141" s="469">
        <f t="shared" ref="G141:G204" si="6">ROUND(12*(1/C141*E141),0)</f>
        <v>3941</v>
      </c>
      <c r="H141" s="470">
        <v>90</v>
      </c>
    </row>
    <row r="142" spans="1:8" x14ac:dyDescent="0.2">
      <c r="A142" s="447">
        <v>141</v>
      </c>
      <c r="B142" s="454"/>
      <c r="C142" s="449">
        <f t="shared" si="5"/>
        <v>41.46</v>
      </c>
      <c r="D142" s="582"/>
      <c r="E142" s="472">
        <v>13607</v>
      </c>
      <c r="F142" s="456">
        <f t="shared" ref="F142:F205" si="7">ROUND(12*1.3566*(1/C142*E142)+H142,0)</f>
        <v>5433</v>
      </c>
      <c r="G142" s="469">
        <f t="shared" si="6"/>
        <v>3938</v>
      </c>
      <c r="H142" s="470">
        <v>90</v>
      </c>
    </row>
    <row r="143" spans="1:8" x14ac:dyDescent="0.2">
      <c r="A143" s="447">
        <v>142</v>
      </c>
      <c r="B143" s="454"/>
      <c r="C143" s="449">
        <f t="shared" ref="C143:C161" si="8">ROUND(-0.0009*POWER(A143,2)+0.2862*A143+19,2)</f>
        <v>41.49</v>
      </c>
      <c r="D143" s="582"/>
      <c r="E143" s="472">
        <v>13607</v>
      </c>
      <c r="F143" s="456">
        <f t="shared" si="7"/>
        <v>5429</v>
      </c>
      <c r="G143" s="469">
        <f t="shared" si="6"/>
        <v>3936</v>
      </c>
      <c r="H143" s="470">
        <v>90</v>
      </c>
    </row>
    <row r="144" spans="1:8" x14ac:dyDescent="0.2">
      <c r="A144" s="447">
        <v>143</v>
      </c>
      <c r="B144" s="454"/>
      <c r="C144" s="449">
        <f t="shared" si="8"/>
        <v>41.52</v>
      </c>
      <c r="D144" s="582"/>
      <c r="E144" s="472">
        <v>13607</v>
      </c>
      <c r="F144" s="456">
        <f t="shared" si="7"/>
        <v>5425</v>
      </c>
      <c r="G144" s="469">
        <f t="shared" si="6"/>
        <v>3933</v>
      </c>
      <c r="H144" s="470">
        <v>90</v>
      </c>
    </row>
    <row r="145" spans="1:8" x14ac:dyDescent="0.2">
      <c r="A145" s="447">
        <v>144</v>
      </c>
      <c r="B145" s="454"/>
      <c r="C145" s="449">
        <f t="shared" si="8"/>
        <v>41.55</v>
      </c>
      <c r="D145" s="582"/>
      <c r="E145" s="472">
        <v>13607</v>
      </c>
      <c r="F145" s="456">
        <f t="shared" si="7"/>
        <v>5421</v>
      </c>
      <c r="G145" s="469">
        <f t="shared" si="6"/>
        <v>3930</v>
      </c>
      <c r="H145" s="470">
        <v>90</v>
      </c>
    </row>
    <row r="146" spans="1:8" x14ac:dyDescent="0.2">
      <c r="A146" s="447">
        <v>145</v>
      </c>
      <c r="B146" s="454"/>
      <c r="C146" s="449">
        <f t="shared" si="8"/>
        <v>41.58</v>
      </c>
      <c r="D146" s="582"/>
      <c r="E146" s="472">
        <v>13607</v>
      </c>
      <c r="F146" s="456">
        <f t="shared" si="7"/>
        <v>5417</v>
      </c>
      <c r="G146" s="469">
        <f t="shared" si="6"/>
        <v>3927</v>
      </c>
      <c r="H146" s="470">
        <v>90</v>
      </c>
    </row>
    <row r="147" spans="1:8" x14ac:dyDescent="0.2">
      <c r="A147" s="447">
        <v>146</v>
      </c>
      <c r="B147" s="454"/>
      <c r="C147" s="449">
        <f t="shared" si="8"/>
        <v>41.6</v>
      </c>
      <c r="D147" s="582"/>
      <c r="E147" s="472">
        <v>13607</v>
      </c>
      <c r="F147" s="456">
        <f t="shared" si="7"/>
        <v>5415</v>
      </c>
      <c r="G147" s="469">
        <f t="shared" si="6"/>
        <v>3925</v>
      </c>
      <c r="H147" s="470">
        <v>90</v>
      </c>
    </row>
    <row r="148" spans="1:8" x14ac:dyDescent="0.2">
      <c r="A148" s="447">
        <v>147</v>
      </c>
      <c r="B148" s="454"/>
      <c r="C148" s="449">
        <f t="shared" si="8"/>
        <v>41.62</v>
      </c>
      <c r="D148" s="582"/>
      <c r="E148" s="472">
        <v>13607</v>
      </c>
      <c r="F148" s="456">
        <f t="shared" si="7"/>
        <v>5412</v>
      </c>
      <c r="G148" s="469">
        <f t="shared" si="6"/>
        <v>3923</v>
      </c>
      <c r="H148" s="470">
        <v>90</v>
      </c>
    </row>
    <row r="149" spans="1:8" x14ac:dyDescent="0.2">
      <c r="A149" s="447">
        <v>148</v>
      </c>
      <c r="B149" s="454"/>
      <c r="C149" s="449">
        <f t="shared" si="8"/>
        <v>41.64</v>
      </c>
      <c r="D149" s="582"/>
      <c r="E149" s="472">
        <v>13607</v>
      </c>
      <c r="F149" s="456">
        <f t="shared" si="7"/>
        <v>5410</v>
      </c>
      <c r="G149" s="469">
        <f t="shared" si="6"/>
        <v>3921</v>
      </c>
      <c r="H149" s="470">
        <v>90</v>
      </c>
    </row>
    <row r="150" spans="1:8" x14ac:dyDescent="0.2">
      <c r="A150" s="447">
        <v>149</v>
      </c>
      <c r="B150" s="454"/>
      <c r="C150" s="449">
        <f t="shared" si="8"/>
        <v>41.66</v>
      </c>
      <c r="D150" s="582"/>
      <c r="E150" s="472">
        <v>13607</v>
      </c>
      <c r="F150" s="456">
        <f t="shared" si="7"/>
        <v>5407</v>
      </c>
      <c r="G150" s="469">
        <f t="shared" si="6"/>
        <v>3919</v>
      </c>
      <c r="H150" s="470">
        <v>90</v>
      </c>
    </row>
    <row r="151" spans="1:8" x14ac:dyDescent="0.2">
      <c r="A151" s="447">
        <v>150</v>
      </c>
      <c r="B151" s="454"/>
      <c r="C151" s="449">
        <f t="shared" si="8"/>
        <v>41.68</v>
      </c>
      <c r="D151" s="582"/>
      <c r="E151" s="472">
        <v>13607</v>
      </c>
      <c r="F151" s="456">
        <f t="shared" si="7"/>
        <v>5405</v>
      </c>
      <c r="G151" s="469">
        <f t="shared" si="6"/>
        <v>3918</v>
      </c>
      <c r="H151" s="470">
        <v>90</v>
      </c>
    </row>
    <row r="152" spans="1:8" x14ac:dyDescent="0.2">
      <c r="A152" s="447">
        <v>151</v>
      </c>
      <c r="B152" s="454"/>
      <c r="C152" s="449">
        <f t="shared" si="8"/>
        <v>41.7</v>
      </c>
      <c r="D152" s="582"/>
      <c r="E152" s="472">
        <v>13607</v>
      </c>
      <c r="F152" s="456">
        <f t="shared" si="7"/>
        <v>5402</v>
      </c>
      <c r="G152" s="469">
        <f t="shared" si="6"/>
        <v>3916</v>
      </c>
      <c r="H152" s="470">
        <v>90</v>
      </c>
    </row>
    <row r="153" spans="1:8" x14ac:dyDescent="0.2">
      <c r="A153" s="447">
        <v>152</v>
      </c>
      <c r="B153" s="454"/>
      <c r="C153" s="449">
        <f t="shared" si="8"/>
        <v>41.71</v>
      </c>
      <c r="D153" s="582"/>
      <c r="E153" s="472">
        <v>13607</v>
      </c>
      <c r="F153" s="456">
        <f t="shared" si="7"/>
        <v>5401</v>
      </c>
      <c r="G153" s="469">
        <f t="shared" si="6"/>
        <v>3915</v>
      </c>
      <c r="H153" s="470">
        <v>90</v>
      </c>
    </row>
    <row r="154" spans="1:8" x14ac:dyDescent="0.2">
      <c r="A154" s="447">
        <v>153</v>
      </c>
      <c r="B154" s="454"/>
      <c r="C154" s="449">
        <f t="shared" si="8"/>
        <v>41.72</v>
      </c>
      <c r="D154" s="582"/>
      <c r="E154" s="472">
        <v>13607</v>
      </c>
      <c r="F154" s="456">
        <f t="shared" si="7"/>
        <v>5399</v>
      </c>
      <c r="G154" s="469">
        <f t="shared" si="6"/>
        <v>3914</v>
      </c>
      <c r="H154" s="470">
        <v>90</v>
      </c>
    </row>
    <row r="155" spans="1:8" x14ac:dyDescent="0.2">
      <c r="A155" s="447">
        <v>154</v>
      </c>
      <c r="B155" s="454"/>
      <c r="C155" s="449">
        <f t="shared" si="8"/>
        <v>41.73</v>
      </c>
      <c r="D155" s="582"/>
      <c r="E155" s="472">
        <v>13607</v>
      </c>
      <c r="F155" s="456">
        <f t="shared" si="7"/>
        <v>5398</v>
      </c>
      <c r="G155" s="469">
        <f t="shared" si="6"/>
        <v>3913</v>
      </c>
      <c r="H155" s="470">
        <v>90</v>
      </c>
    </row>
    <row r="156" spans="1:8" x14ac:dyDescent="0.2">
      <c r="A156" s="447">
        <v>155</v>
      </c>
      <c r="B156" s="454"/>
      <c r="C156" s="449">
        <f t="shared" si="8"/>
        <v>41.74</v>
      </c>
      <c r="D156" s="582"/>
      <c r="E156" s="472">
        <v>13607</v>
      </c>
      <c r="F156" s="456">
        <f t="shared" si="7"/>
        <v>5397</v>
      </c>
      <c r="G156" s="469">
        <f t="shared" si="6"/>
        <v>3912</v>
      </c>
      <c r="H156" s="470">
        <v>90</v>
      </c>
    </row>
    <row r="157" spans="1:8" x14ac:dyDescent="0.2">
      <c r="A157" s="447">
        <v>156</v>
      </c>
      <c r="B157" s="454"/>
      <c r="C157" s="449">
        <f t="shared" si="8"/>
        <v>41.74</v>
      </c>
      <c r="D157" s="582"/>
      <c r="E157" s="472">
        <v>13607</v>
      </c>
      <c r="F157" s="456">
        <f t="shared" si="7"/>
        <v>5397</v>
      </c>
      <c r="G157" s="469">
        <f t="shared" si="6"/>
        <v>3912</v>
      </c>
      <c r="H157" s="470">
        <v>90</v>
      </c>
    </row>
    <row r="158" spans="1:8" x14ac:dyDescent="0.2">
      <c r="A158" s="447">
        <v>157</v>
      </c>
      <c r="B158" s="454"/>
      <c r="C158" s="449">
        <f t="shared" si="8"/>
        <v>41.75</v>
      </c>
      <c r="D158" s="582"/>
      <c r="E158" s="472">
        <v>13607</v>
      </c>
      <c r="F158" s="456">
        <f t="shared" si="7"/>
        <v>5396</v>
      </c>
      <c r="G158" s="469">
        <f t="shared" si="6"/>
        <v>3911</v>
      </c>
      <c r="H158" s="470">
        <v>90</v>
      </c>
    </row>
    <row r="159" spans="1:8" x14ac:dyDescent="0.2">
      <c r="A159" s="447">
        <v>158</v>
      </c>
      <c r="B159" s="454"/>
      <c r="C159" s="449">
        <f t="shared" si="8"/>
        <v>41.75</v>
      </c>
      <c r="D159" s="582"/>
      <c r="E159" s="472">
        <v>13607</v>
      </c>
      <c r="F159" s="456">
        <f t="shared" si="7"/>
        <v>5396</v>
      </c>
      <c r="G159" s="469">
        <f t="shared" si="6"/>
        <v>3911</v>
      </c>
      <c r="H159" s="470">
        <v>90</v>
      </c>
    </row>
    <row r="160" spans="1:8" x14ac:dyDescent="0.2">
      <c r="A160" s="447">
        <v>159</v>
      </c>
      <c r="B160" s="454"/>
      <c r="C160" s="449">
        <f t="shared" si="8"/>
        <v>41.75</v>
      </c>
      <c r="D160" s="582"/>
      <c r="E160" s="472">
        <v>13607</v>
      </c>
      <c r="F160" s="456">
        <f t="shared" si="7"/>
        <v>5396</v>
      </c>
      <c r="G160" s="469">
        <f t="shared" si="6"/>
        <v>3911</v>
      </c>
      <c r="H160" s="470">
        <v>90</v>
      </c>
    </row>
    <row r="161" spans="1:8" x14ac:dyDescent="0.2">
      <c r="A161" s="447">
        <v>160</v>
      </c>
      <c r="B161" s="454"/>
      <c r="C161" s="449">
        <f t="shared" si="8"/>
        <v>41.75</v>
      </c>
      <c r="D161" s="582"/>
      <c r="E161" s="472">
        <v>13607</v>
      </c>
      <c r="F161" s="456">
        <f t="shared" si="7"/>
        <v>5396</v>
      </c>
      <c r="G161" s="469">
        <f t="shared" si="6"/>
        <v>3911</v>
      </c>
      <c r="H161" s="470">
        <v>90</v>
      </c>
    </row>
    <row r="162" spans="1:8" x14ac:dyDescent="0.2">
      <c r="A162" s="447">
        <v>161</v>
      </c>
      <c r="B162" s="454"/>
      <c r="C162" s="449">
        <v>41.75</v>
      </c>
      <c r="D162" s="582"/>
      <c r="E162" s="472">
        <v>13607</v>
      </c>
      <c r="F162" s="456">
        <f t="shared" si="7"/>
        <v>5396</v>
      </c>
      <c r="G162" s="469">
        <f t="shared" si="6"/>
        <v>3911</v>
      </c>
      <c r="H162" s="470">
        <v>90</v>
      </c>
    </row>
    <row r="163" spans="1:8" x14ac:dyDescent="0.2">
      <c r="A163" s="447">
        <v>162</v>
      </c>
      <c r="B163" s="454"/>
      <c r="C163" s="449">
        <v>41.75</v>
      </c>
      <c r="D163" s="582"/>
      <c r="E163" s="472">
        <v>13607</v>
      </c>
      <c r="F163" s="456">
        <f t="shared" si="7"/>
        <v>5396</v>
      </c>
      <c r="G163" s="469">
        <f t="shared" si="6"/>
        <v>3911</v>
      </c>
      <c r="H163" s="470">
        <v>90</v>
      </c>
    </row>
    <row r="164" spans="1:8" x14ac:dyDescent="0.2">
      <c r="A164" s="447">
        <v>163</v>
      </c>
      <c r="B164" s="454"/>
      <c r="C164" s="449">
        <v>41.75</v>
      </c>
      <c r="D164" s="582"/>
      <c r="E164" s="472">
        <v>13607</v>
      </c>
      <c r="F164" s="456">
        <f t="shared" si="7"/>
        <v>5396</v>
      </c>
      <c r="G164" s="469">
        <f t="shared" si="6"/>
        <v>3911</v>
      </c>
      <c r="H164" s="470">
        <v>90</v>
      </c>
    </row>
    <row r="165" spans="1:8" x14ac:dyDescent="0.2">
      <c r="A165" s="447">
        <v>164</v>
      </c>
      <c r="B165" s="454"/>
      <c r="C165" s="449">
        <v>41.75</v>
      </c>
      <c r="D165" s="582"/>
      <c r="E165" s="472">
        <v>13607</v>
      </c>
      <c r="F165" s="456">
        <f t="shared" si="7"/>
        <v>5396</v>
      </c>
      <c r="G165" s="469">
        <f t="shared" si="6"/>
        <v>3911</v>
      </c>
      <c r="H165" s="470">
        <v>90</v>
      </c>
    </row>
    <row r="166" spans="1:8" x14ac:dyDescent="0.2">
      <c r="A166" s="447">
        <v>165</v>
      </c>
      <c r="B166" s="454"/>
      <c r="C166" s="449">
        <v>41.75</v>
      </c>
      <c r="D166" s="582"/>
      <c r="E166" s="472">
        <v>13607</v>
      </c>
      <c r="F166" s="456">
        <f t="shared" si="7"/>
        <v>5396</v>
      </c>
      <c r="G166" s="469">
        <f t="shared" si="6"/>
        <v>3911</v>
      </c>
      <c r="H166" s="470">
        <v>90</v>
      </c>
    </row>
    <row r="167" spans="1:8" x14ac:dyDescent="0.2">
      <c r="A167" s="447">
        <v>166</v>
      </c>
      <c r="B167" s="454"/>
      <c r="C167" s="449">
        <v>41.75</v>
      </c>
      <c r="D167" s="582"/>
      <c r="E167" s="472">
        <v>13607</v>
      </c>
      <c r="F167" s="456">
        <f t="shared" si="7"/>
        <v>5396</v>
      </c>
      <c r="G167" s="469">
        <f t="shared" si="6"/>
        <v>3911</v>
      </c>
      <c r="H167" s="470">
        <v>90</v>
      </c>
    </row>
    <row r="168" spans="1:8" x14ac:dyDescent="0.2">
      <c r="A168" s="447">
        <v>167</v>
      </c>
      <c r="B168" s="454"/>
      <c r="C168" s="449">
        <v>41.75</v>
      </c>
      <c r="D168" s="582"/>
      <c r="E168" s="472">
        <v>13607</v>
      </c>
      <c r="F168" s="456">
        <f t="shared" si="7"/>
        <v>5396</v>
      </c>
      <c r="G168" s="469">
        <f t="shared" si="6"/>
        <v>3911</v>
      </c>
      <c r="H168" s="470">
        <v>90</v>
      </c>
    </row>
    <row r="169" spans="1:8" x14ac:dyDescent="0.2">
      <c r="A169" s="447">
        <v>168</v>
      </c>
      <c r="B169" s="454"/>
      <c r="C169" s="449">
        <v>41.75</v>
      </c>
      <c r="D169" s="582"/>
      <c r="E169" s="472">
        <v>13607</v>
      </c>
      <c r="F169" s="456">
        <f t="shared" si="7"/>
        <v>5396</v>
      </c>
      <c r="G169" s="469">
        <f t="shared" si="6"/>
        <v>3911</v>
      </c>
      <c r="H169" s="470">
        <v>90</v>
      </c>
    </row>
    <row r="170" spans="1:8" x14ac:dyDescent="0.2">
      <c r="A170" s="447">
        <v>169</v>
      </c>
      <c r="B170" s="454"/>
      <c r="C170" s="449">
        <v>41.75</v>
      </c>
      <c r="D170" s="582"/>
      <c r="E170" s="472">
        <v>13607</v>
      </c>
      <c r="F170" s="456">
        <f t="shared" si="7"/>
        <v>5396</v>
      </c>
      <c r="G170" s="469">
        <f t="shared" si="6"/>
        <v>3911</v>
      </c>
      <c r="H170" s="470">
        <v>90</v>
      </c>
    </row>
    <row r="171" spans="1:8" x14ac:dyDescent="0.2">
      <c r="A171" s="447">
        <v>170</v>
      </c>
      <c r="B171" s="454"/>
      <c r="C171" s="449">
        <v>41.75</v>
      </c>
      <c r="D171" s="582"/>
      <c r="E171" s="472">
        <v>13607</v>
      </c>
      <c r="F171" s="456">
        <f t="shared" si="7"/>
        <v>5396</v>
      </c>
      <c r="G171" s="469">
        <f t="shared" si="6"/>
        <v>3911</v>
      </c>
      <c r="H171" s="470">
        <v>90</v>
      </c>
    </row>
    <row r="172" spans="1:8" x14ac:dyDescent="0.2">
      <c r="A172" s="447">
        <v>171</v>
      </c>
      <c r="B172" s="454"/>
      <c r="C172" s="449">
        <v>41.75</v>
      </c>
      <c r="D172" s="582"/>
      <c r="E172" s="472">
        <v>13607</v>
      </c>
      <c r="F172" s="456">
        <f t="shared" si="7"/>
        <v>5396</v>
      </c>
      <c r="G172" s="469">
        <f t="shared" si="6"/>
        <v>3911</v>
      </c>
      <c r="H172" s="470">
        <v>90</v>
      </c>
    </row>
    <row r="173" spans="1:8" x14ac:dyDescent="0.2">
      <c r="A173" s="447">
        <v>172</v>
      </c>
      <c r="B173" s="454"/>
      <c r="C173" s="449">
        <v>41.75</v>
      </c>
      <c r="D173" s="582"/>
      <c r="E173" s="472">
        <v>13607</v>
      </c>
      <c r="F173" s="456">
        <f t="shared" si="7"/>
        <v>5396</v>
      </c>
      <c r="G173" s="469">
        <f t="shared" si="6"/>
        <v>3911</v>
      </c>
      <c r="H173" s="470">
        <v>90</v>
      </c>
    </row>
    <row r="174" spans="1:8" x14ac:dyDescent="0.2">
      <c r="A174" s="447">
        <v>173</v>
      </c>
      <c r="B174" s="454"/>
      <c r="C174" s="449">
        <v>41.75</v>
      </c>
      <c r="D174" s="582"/>
      <c r="E174" s="472">
        <v>13607</v>
      </c>
      <c r="F174" s="456">
        <f t="shared" si="7"/>
        <v>5396</v>
      </c>
      <c r="G174" s="469">
        <f t="shared" si="6"/>
        <v>3911</v>
      </c>
      <c r="H174" s="470">
        <v>90</v>
      </c>
    </row>
    <row r="175" spans="1:8" x14ac:dyDescent="0.2">
      <c r="A175" s="447">
        <v>174</v>
      </c>
      <c r="B175" s="454"/>
      <c r="C175" s="449">
        <v>41.75</v>
      </c>
      <c r="D175" s="582"/>
      <c r="E175" s="472">
        <v>13607</v>
      </c>
      <c r="F175" s="456">
        <f t="shared" si="7"/>
        <v>5396</v>
      </c>
      <c r="G175" s="469">
        <f t="shared" si="6"/>
        <v>3911</v>
      </c>
      <c r="H175" s="470">
        <v>90</v>
      </c>
    </row>
    <row r="176" spans="1:8" x14ac:dyDescent="0.2">
      <c r="A176" s="447">
        <v>175</v>
      </c>
      <c r="B176" s="454"/>
      <c r="C176" s="449">
        <v>41.75</v>
      </c>
      <c r="D176" s="582"/>
      <c r="E176" s="472">
        <v>13607</v>
      </c>
      <c r="F176" s="456">
        <f t="shared" si="7"/>
        <v>5396</v>
      </c>
      <c r="G176" s="469">
        <f t="shared" si="6"/>
        <v>3911</v>
      </c>
      <c r="H176" s="470">
        <v>90</v>
      </c>
    </row>
    <row r="177" spans="1:8" x14ac:dyDescent="0.2">
      <c r="A177" s="447">
        <v>176</v>
      </c>
      <c r="B177" s="454"/>
      <c r="C177" s="449">
        <v>41.75</v>
      </c>
      <c r="D177" s="582"/>
      <c r="E177" s="472">
        <v>13607</v>
      </c>
      <c r="F177" s="456">
        <f t="shared" si="7"/>
        <v>5396</v>
      </c>
      <c r="G177" s="469">
        <f t="shared" si="6"/>
        <v>3911</v>
      </c>
      <c r="H177" s="470">
        <v>90</v>
      </c>
    </row>
    <row r="178" spans="1:8" x14ac:dyDescent="0.2">
      <c r="A178" s="447">
        <v>177</v>
      </c>
      <c r="B178" s="454"/>
      <c r="C178" s="449">
        <v>41.75</v>
      </c>
      <c r="D178" s="582"/>
      <c r="E178" s="472">
        <v>13607</v>
      </c>
      <c r="F178" s="456">
        <f t="shared" si="7"/>
        <v>5396</v>
      </c>
      <c r="G178" s="469">
        <f t="shared" si="6"/>
        <v>3911</v>
      </c>
      <c r="H178" s="470">
        <v>90</v>
      </c>
    </row>
    <row r="179" spans="1:8" x14ac:dyDescent="0.2">
      <c r="A179" s="447">
        <v>178</v>
      </c>
      <c r="B179" s="454"/>
      <c r="C179" s="449">
        <v>41.75</v>
      </c>
      <c r="D179" s="582"/>
      <c r="E179" s="472">
        <v>13607</v>
      </c>
      <c r="F179" s="456">
        <f t="shared" si="7"/>
        <v>5396</v>
      </c>
      <c r="G179" s="469">
        <f t="shared" si="6"/>
        <v>3911</v>
      </c>
      <c r="H179" s="470">
        <v>90</v>
      </c>
    </row>
    <row r="180" spans="1:8" x14ac:dyDescent="0.2">
      <c r="A180" s="447">
        <v>179</v>
      </c>
      <c r="B180" s="454"/>
      <c r="C180" s="449">
        <v>41.75</v>
      </c>
      <c r="D180" s="582"/>
      <c r="E180" s="472">
        <v>13607</v>
      </c>
      <c r="F180" s="456">
        <f t="shared" si="7"/>
        <v>5396</v>
      </c>
      <c r="G180" s="469">
        <f t="shared" si="6"/>
        <v>3911</v>
      </c>
      <c r="H180" s="470">
        <v>90</v>
      </c>
    </row>
    <row r="181" spans="1:8" x14ac:dyDescent="0.2">
      <c r="A181" s="447">
        <v>180</v>
      </c>
      <c r="B181" s="454"/>
      <c r="C181" s="449">
        <v>41.75</v>
      </c>
      <c r="D181" s="582"/>
      <c r="E181" s="472">
        <v>13607</v>
      </c>
      <c r="F181" s="456">
        <f t="shared" si="7"/>
        <v>5396</v>
      </c>
      <c r="G181" s="469">
        <f t="shared" si="6"/>
        <v>3911</v>
      </c>
      <c r="H181" s="470">
        <v>90</v>
      </c>
    </row>
    <row r="182" spans="1:8" x14ac:dyDescent="0.2">
      <c r="A182" s="447">
        <v>181</v>
      </c>
      <c r="B182" s="454"/>
      <c r="C182" s="449">
        <v>41.75</v>
      </c>
      <c r="D182" s="582"/>
      <c r="E182" s="472">
        <v>13607</v>
      </c>
      <c r="F182" s="456">
        <f t="shared" si="7"/>
        <v>5396</v>
      </c>
      <c r="G182" s="469">
        <f t="shared" si="6"/>
        <v>3911</v>
      </c>
      <c r="H182" s="470">
        <v>90</v>
      </c>
    </row>
    <row r="183" spans="1:8" x14ac:dyDescent="0.2">
      <c r="A183" s="447">
        <v>182</v>
      </c>
      <c r="B183" s="454"/>
      <c r="C183" s="449">
        <v>41.75</v>
      </c>
      <c r="D183" s="582"/>
      <c r="E183" s="472">
        <v>13607</v>
      </c>
      <c r="F183" s="456">
        <f t="shared" si="7"/>
        <v>5396</v>
      </c>
      <c r="G183" s="469">
        <f t="shared" si="6"/>
        <v>3911</v>
      </c>
      <c r="H183" s="470">
        <v>90</v>
      </c>
    </row>
    <row r="184" spans="1:8" x14ac:dyDescent="0.2">
      <c r="A184" s="447">
        <v>183</v>
      </c>
      <c r="B184" s="454"/>
      <c r="C184" s="449">
        <v>41.75</v>
      </c>
      <c r="D184" s="582"/>
      <c r="E184" s="472">
        <v>13607</v>
      </c>
      <c r="F184" s="456">
        <f t="shared" si="7"/>
        <v>5396</v>
      </c>
      <c r="G184" s="469">
        <f t="shared" si="6"/>
        <v>3911</v>
      </c>
      <c r="H184" s="470">
        <v>90</v>
      </c>
    </row>
    <row r="185" spans="1:8" x14ac:dyDescent="0.2">
      <c r="A185" s="447">
        <v>184</v>
      </c>
      <c r="B185" s="454"/>
      <c r="C185" s="449">
        <v>41.75</v>
      </c>
      <c r="D185" s="582"/>
      <c r="E185" s="472">
        <v>13607</v>
      </c>
      <c r="F185" s="456">
        <f t="shared" si="7"/>
        <v>5396</v>
      </c>
      <c r="G185" s="469">
        <f t="shared" si="6"/>
        <v>3911</v>
      </c>
      <c r="H185" s="470">
        <v>90</v>
      </c>
    </row>
    <row r="186" spans="1:8" x14ac:dyDescent="0.2">
      <c r="A186" s="447">
        <v>185</v>
      </c>
      <c r="B186" s="454"/>
      <c r="C186" s="449">
        <v>41.75</v>
      </c>
      <c r="D186" s="582"/>
      <c r="E186" s="472">
        <v>13607</v>
      </c>
      <c r="F186" s="456">
        <f t="shared" si="7"/>
        <v>5396</v>
      </c>
      <c r="G186" s="469">
        <f t="shared" si="6"/>
        <v>3911</v>
      </c>
      <c r="H186" s="470">
        <v>90</v>
      </c>
    </row>
    <row r="187" spans="1:8" x14ac:dyDescent="0.2">
      <c r="A187" s="447">
        <v>186</v>
      </c>
      <c r="B187" s="454"/>
      <c r="C187" s="449">
        <v>41.75</v>
      </c>
      <c r="D187" s="582"/>
      <c r="E187" s="472">
        <v>13607</v>
      </c>
      <c r="F187" s="456">
        <f t="shared" si="7"/>
        <v>5396</v>
      </c>
      <c r="G187" s="469">
        <f t="shared" si="6"/>
        <v>3911</v>
      </c>
      <c r="H187" s="470">
        <v>90</v>
      </c>
    </row>
    <row r="188" spans="1:8" x14ac:dyDescent="0.2">
      <c r="A188" s="447">
        <v>187</v>
      </c>
      <c r="B188" s="454"/>
      <c r="C188" s="449">
        <v>41.75</v>
      </c>
      <c r="D188" s="582"/>
      <c r="E188" s="472">
        <v>13607</v>
      </c>
      <c r="F188" s="456">
        <f t="shared" si="7"/>
        <v>5396</v>
      </c>
      <c r="G188" s="469">
        <f t="shared" si="6"/>
        <v>3911</v>
      </c>
      <c r="H188" s="470">
        <v>90</v>
      </c>
    </row>
    <row r="189" spans="1:8" x14ac:dyDescent="0.2">
      <c r="A189" s="447">
        <v>188</v>
      </c>
      <c r="B189" s="454"/>
      <c r="C189" s="449">
        <v>41.75</v>
      </c>
      <c r="D189" s="582"/>
      <c r="E189" s="472">
        <v>13607</v>
      </c>
      <c r="F189" s="456">
        <f t="shared" si="7"/>
        <v>5396</v>
      </c>
      <c r="G189" s="469">
        <f t="shared" si="6"/>
        <v>3911</v>
      </c>
      <c r="H189" s="470">
        <v>90</v>
      </c>
    </row>
    <row r="190" spans="1:8" x14ac:dyDescent="0.2">
      <c r="A190" s="447">
        <v>189</v>
      </c>
      <c r="B190" s="454"/>
      <c r="C190" s="449">
        <v>41.75</v>
      </c>
      <c r="D190" s="582"/>
      <c r="E190" s="472">
        <v>13607</v>
      </c>
      <c r="F190" s="456">
        <f t="shared" si="7"/>
        <v>5396</v>
      </c>
      <c r="G190" s="469">
        <f t="shared" si="6"/>
        <v>3911</v>
      </c>
      <c r="H190" s="470">
        <v>90</v>
      </c>
    </row>
    <row r="191" spans="1:8" x14ac:dyDescent="0.2">
      <c r="A191" s="447">
        <v>190</v>
      </c>
      <c r="B191" s="454"/>
      <c r="C191" s="449">
        <v>41.75</v>
      </c>
      <c r="D191" s="582"/>
      <c r="E191" s="472">
        <v>13607</v>
      </c>
      <c r="F191" s="456">
        <f t="shared" si="7"/>
        <v>5396</v>
      </c>
      <c r="G191" s="469">
        <f t="shared" si="6"/>
        <v>3911</v>
      </c>
      <c r="H191" s="470">
        <v>90</v>
      </c>
    </row>
    <row r="192" spans="1:8" x14ac:dyDescent="0.2">
      <c r="A192" s="447">
        <v>191</v>
      </c>
      <c r="B192" s="454"/>
      <c r="C192" s="449">
        <v>41.75</v>
      </c>
      <c r="D192" s="582"/>
      <c r="E192" s="472">
        <v>13607</v>
      </c>
      <c r="F192" s="456">
        <f t="shared" si="7"/>
        <v>5396</v>
      </c>
      <c r="G192" s="469">
        <f t="shared" si="6"/>
        <v>3911</v>
      </c>
      <c r="H192" s="470">
        <v>90</v>
      </c>
    </row>
    <row r="193" spans="1:8" x14ac:dyDescent="0.2">
      <c r="A193" s="447">
        <v>192</v>
      </c>
      <c r="B193" s="454"/>
      <c r="C193" s="449">
        <v>41.75</v>
      </c>
      <c r="D193" s="582"/>
      <c r="E193" s="472">
        <v>13607</v>
      </c>
      <c r="F193" s="456">
        <f t="shared" si="7"/>
        <v>5396</v>
      </c>
      <c r="G193" s="469">
        <f t="shared" si="6"/>
        <v>3911</v>
      </c>
      <c r="H193" s="470">
        <v>90</v>
      </c>
    </row>
    <row r="194" spans="1:8" x14ac:dyDescent="0.2">
      <c r="A194" s="447">
        <v>193</v>
      </c>
      <c r="B194" s="454"/>
      <c r="C194" s="449">
        <v>41.75</v>
      </c>
      <c r="D194" s="582"/>
      <c r="E194" s="472">
        <v>13607</v>
      </c>
      <c r="F194" s="456">
        <f t="shared" si="7"/>
        <v>5396</v>
      </c>
      <c r="G194" s="469">
        <f t="shared" si="6"/>
        <v>3911</v>
      </c>
      <c r="H194" s="470">
        <v>90</v>
      </c>
    </row>
    <row r="195" spans="1:8" x14ac:dyDescent="0.2">
      <c r="A195" s="447">
        <v>194</v>
      </c>
      <c r="B195" s="454"/>
      <c r="C195" s="449">
        <v>41.75</v>
      </c>
      <c r="D195" s="582"/>
      <c r="E195" s="472">
        <v>13607</v>
      </c>
      <c r="F195" s="456">
        <f t="shared" si="7"/>
        <v>5396</v>
      </c>
      <c r="G195" s="469">
        <f t="shared" si="6"/>
        <v>3911</v>
      </c>
      <c r="H195" s="470">
        <v>90</v>
      </c>
    </row>
    <row r="196" spans="1:8" x14ac:dyDescent="0.2">
      <c r="A196" s="447">
        <v>195</v>
      </c>
      <c r="B196" s="454"/>
      <c r="C196" s="449">
        <v>41.75</v>
      </c>
      <c r="D196" s="582"/>
      <c r="E196" s="472">
        <v>13607</v>
      </c>
      <c r="F196" s="456">
        <f t="shared" si="7"/>
        <v>5396</v>
      </c>
      <c r="G196" s="469">
        <f t="shared" si="6"/>
        <v>3911</v>
      </c>
      <c r="H196" s="470">
        <v>90</v>
      </c>
    </row>
    <row r="197" spans="1:8" x14ac:dyDescent="0.2">
      <c r="A197" s="447">
        <v>196</v>
      </c>
      <c r="B197" s="454"/>
      <c r="C197" s="449">
        <v>41.75</v>
      </c>
      <c r="D197" s="582"/>
      <c r="E197" s="472">
        <v>13607</v>
      </c>
      <c r="F197" s="456">
        <f t="shared" si="7"/>
        <v>5396</v>
      </c>
      <c r="G197" s="469">
        <f t="shared" si="6"/>
        <v>3911</v>
      </c>
      <c r="H197" s="470">
        <v>90</v>
      </c>
    </row>
    <row r="198" spans="1:8" x14ac:dyDescent="0.2">
      <c r="A198" s="447">
        <v>197</v>
      </c>
      <c r="B198" s="454"/>
      <c r="C198" s="449">
        <v>41.75</v>
      </c>
      <c r="D198" s="582"/>
      <c r="E198" s="472">
        <v>13607</v>
      </c>
      <c r="F198" s="456">
        <f t="shared" si="7"/>
        <v>5396</v>
      </c>
      <c r="G198" s="469">
        <f t="shared" si="6"/>
        <v>3911</v>
      </c>
      <c r="H198" s="470">
        <v>90</v>
      </c>
    </row>
    <row r="199" spans="1:8" x14ac:dyDescent="0.2">
      <c r="A199" s="447">
        <v>198</v>
      </c>
      <c r="B199" s="454"/>
      <c r="C199" s="449">
        <v>41.75</v>
      </c>
      <c r="D199" s="582"/>
      <c r="E199" s="472">
        <v>13607</v>
      </c>
      <c r="F199" s="456">
        <f t="shared" si="7"/>
        <v>5396</v>
      </c>
      <c r="G199" s="469">
        <f t="shared" si="6"/>
        <v>3911</v>
      </c>
      <c r="H199" s="470">
        <v>90</v>
      </c>
    </row>
    <row r="200" spans="1:8" x14ac:dyDescent="0.2">
      <c r="A200" s="447">
        <v>199</v>
      </c>
      <c r="B200" s="454"/>
      <c r="C200" s="449">
        <v>41.75</v>
      </c>
      <c r="D200" s="582"/>
      <c r="E200" s="472">
        <v>13607</v>
      </c>
      <c r="F200" s="456">
        <f t="shared" si="7"/>
        <v>5396</v>
      </c>
      <c r="G200" s="469">
        <f t="shared" si="6"/>
        <v>3911</v>
      </c>
      <c r="H200" s="470">
        <v>90</v>
      </c>
    </row>
    <row r="201" spans="1:8" x14ac:dyDescent="0.2">
      <c r="A201" s="447">
        <v>200</v>
      </c>
      <c r="B201" s="454"/>
      <c r="C201" s="449">
        <v>41.75</v>
      </c>
      <c r="D201" s="582"/>
      <c r="E201" s="472">
        <v>13607</v>
      </c>
      <c r="F201" s="456">
        <f t="shared" si="7"/>
        <v>5396</v>
      </c>
      <c r="G201" s="469">
        <f t="shared" si="6"/>
        <v>3911</v>
      </c>
      <c r="H201" s="470">
        <v>90</v>
      </c>
    </row>
    <row r="202" spans="1:8" x14ac:dyDescent="0.2">
      <c r="A202" s="447">
        <v>201</v>
      </c>
      <c r="B202" s="454"/>
      <c r="C202" s="449">
        <v>41.75</v>
      </c>
      <c r="D202" s="582"/>
      <c r="E202" s="472">
        <v>13607</v>
      </c>
      <c r="F202" s="456">
        <f t="shared" si="7"/>
        <v>5396</v>
      </c>
      <c r="G202" s="469">
        <f t="shared" si="6"/>
        <v>3911</v>
      </c>
      <c r="H202" s="470">
        <v>90</v>
      </c>
    </row>
    <row r="203" spans="1:8" x14ac:dyDescent="0.2">
      <c r="A203" s="447">
        <v>202</v>
      </c>
      <c r="B203" s="454"/>
      <c r="C203" s="449">
        <v>41.75</v>
      </c>
      <c r="D203" s="582"/>
      <c r="E203" s="472">
        <v>13607</v>
      </c>
      <c r="F203" s="456">
        <f t="shared" si="7"/>
        <v>5396</v>
      </c>
      <c r="G203" s="469">
        <f t="shared" si="6"/>
        <v>3911</v>
      </c>
      <c r="H203" s="470">
        <v>90</v>
      </c>
    </row>
    <row r="204" spans="1:8" x14ac:dyDescent="0.2">
      <c r="A204" s="447">
        <v>203</v>
      </c>
      <c r="B204" s="454"/>
      <c r="C204" s="449">
        <v>41.75</v>
      </c>
      <c r="D204" s="582"/>
      <c r="E204" s="472">
        <v>13607</v>
      </c>
      <c r="F204" s="456">
        <f t="shared" si="7"/>
        <v>5396</v>
      </c>
      <c r="G204" s="469">
        <f t="shared" si="6"/>
        <v>3911</v>
      </c>
      <c r="H204" s="470">
        <v>90</v>
      </c>
    </row>
    <row r="205" spans="1:8" x14ac:dyDescent="0.2">
      <c r="A205" s="447">
        <v>204</v>
      </c>
      <c r="B205" s="454"/>
      <c r="C205" s="449">
        <v>41.75</v>
      </c>
      <c r="D205" s="582"/>
      <c r="E205" s="472">
        <v>13607</v>
      </c>
      <c r="F205" s="456">
        <f t="shared" si="7"/>
        <v>5396</v>
      </c>
      <c r="G205" s="469">
        <f t="shared" ref="G205:G268" si="9">ROUND(12*(1/C205*E205),0)</f>
        <v>3911</v>
      </c>
      <c r="H205" s="470">
        <v>90</v>
      </c>
    </row>
    <row r="206" spans="1:8" x14ac:dyDescent="0.2">
      <c r="A206" s="447">
        <v>205</v>
      </c>
      <c r="B206" s="454"/>
      <c r="C206" s="449">
        <v>41.75</v>
      </c>
      <c r="D206" s="582"/>
      <c r="E206" s="472">
        <v>13607</v>
      </c>
      <c r="F206" s="456">
        <f t="shared" ref="F206:F269" si="10">ROUND(12*1.3566*(1/C206*E206)+H206,0)</f>
        <v>5396</v>
      </c>
      <c r="G206" s="469">
        <f t="shared" si="9"/>
        <v>3911</v>
      </c>
      <c r="H206" s="470">
        <v>90</v>
      </c>
    </row>
    <row r="207" spans="1:8" x14ac:dyDescent="0.2">
      <c r="A207" s="447">
        <v>206</v>
      </c>
      <c r="B207" s="454"/>
      <c r="C207" s="449">
        <v>41.75</v>
      </c>
      <c r="D207" s="582"/>
      <c r="E207" s="472">
        <v>13607</v>
      </c>
      <c r="F207" s="456">
        <f t="shared" si="10"/>
        <v>5396</v>
      </c>
      <c r="G207" s="469">
        <f t="shared" si="9"/>
        <v>3911</v>
      </c>
      <c r="H207" s="470">
        <v>90</v>
      </c>
    </row>
    <row r="208" spans="1:8" x14ac:dyDescent="0.2">
      <c r="A208" s="447">
        <v>207</v>
      </c>
      <c r="B208" s="454"/>
      <c r="C208" s="449">
        <v>41.75</v>
      </c>
      <c r="D208" s="582"/>
      <c r="E208" s="472">
        <v>13607</v>
      </c>
      <c r="F208" s="456">
        <f t="shared" si="10"/>
        <v>5396</v>
      </c>
      <c r="G208" s="469">
        <f t="shared" si="9"/>
        <v>3911</v>
      </c>
      <c r="H208" s="470">
        <v>90</v>
      </c>
    </row>
    <row r="209" spans="1:8" x14ac:dyDescent="0.2">
      <c r="A209" s="447">
        <v>208</v>
      </c>
      <c r="B209" s="454"/>
      <c r="C209" s="449">
        <v>41.75</v>
      </c>
      <c r="D209" s="582"/>
      <c r="E209" s="472">
        <v>13607</v>
      </c>
      <c r="F209" s="456">
        <f t="shared" si="10"/>
        <v>5396</v>
      </c>
      <c r="G209" s="469">
        <f t="shared" si="9"/>
        <v>3911</v>
      </c>
      <c r="H209" s="470">
        <v>90</v>
      </c>
    </row>
    <row r="210" spans="1:8" x14ac:dyDescent="0.2">
      <c r="A210" s="447">
        <v>209</v>
      </c>
      <c r="B210" s="454"/>
      <c r="C210" s="449">
        <v>41.75</v>
      </c>
      <c r="D210" s="582"/>
      <c r="E210" s="472">
        <v>13607</v>
      </c>
      <c r="F210" s="456">
        <f t="shared" si="10"/>
        <v>5396</v>
      </c>
      <c r="G210" s="469">
        <f t="shared" si="9"/>
        <v>3911</v>
      </c>
      <c r="H210" s="470">
        <v>90</v>
      </c>
    </row>
    <row r="211" spans="1:8" x14ac:dyDescent="0.2">
      <c r="A211" s="447">
        <v>210</v>
      </c>
      <c r="B211" s="454"/>
      <c r="C211" s="449">
        <v>41.75</v>
      </c>
      <c r="D211" s="582"/>
      <c r="E211" s="472">
        <v>13607</v>
      </c>
      <c r="F211" s="456">
        <f t="shared" si="10"/>
        <v>5396</v>
      </c>
      <c r="G211" s="469">
        <f t="shared" si="9"/>
        <v>3911</v>
      </c>
      <c r="H211" s="470">
        <v>90</v>
      </c>
    </row>
    <row r="212" spans="1:8" x14ac:dyDescent="0.2">
      <c r="A212" s="447">
        <v>211</v>
      </c>
      <c r="B212" s="454"/>
      <c r="C212" s="449">
        <v>41.75</v>
      </c>
      <c r="D212" s="582"/>
      <c r="E212" s="472">
        <v>13607</v>
      </c>
      <c r="F212" s="456">
        <f t="shared" si="10"/>
        <v>5396</v>
      </c>
      <c r="G212" s="469">
        <f t="shared" si="9"/>
        <v>3911</v>
      </c>
      <c r="H212" s="470">
        <v>90</v>
      </c>
    </row>
    <row r="213" spans="1:8" x14ac:dyDescent="0.2">
      <c r="A213" s="447">
        <v>212</v>
      </c>
      <c r="B213" s="454"/>
      <c r="C213" s="449">
        <v>41.75</v>
      </c>
      <c r="D213" s="582"/>
      <c r="E213" s="472">
        <v>13607</v>
      </c>
      <c r="F213" s="456">
        <f t="shared" si="10"/>
        <v>5396</v>
      </c>
      <c r="G213" s="469">
        <f t="shared" si="9"/>
        <v>3911</v>
      </c>
      <c r="H213" s="470">
        <v>90</v>
      </c>
    </row>
    <row r="214" spans="1:8" x14ac:dyDescent="0.2">
      <c r="A214" s="447">
        <v>213</v>
      </c>
      <c r="B214" s="454"/>
      <c r="C214" s="449">
        <v>41.75</v>
      </c>
      <c r="D214" s="582"/>
      <c r="E214" s="472">
        <v>13607</v>
      </c>
      <c r="F214" s="456">
        <f t="shared" si="10"/>
        <v>5396</v>
      </c>
      <c r="G214" s="469">
        <f t="shared" si="9"/>
        <v>3911</v>
      </c>
      <c r="H214" s="470">
        <v>90</v>
      </c>
    </row>
    <row r="215" spans="1:8" x14ac:dyDescent="0.2">
      <c r="A215" s="447">
        <v>214</v>
      </c>
      <c r="B215" s="454"/>
      <c r="C215" s="449">
        <v>41.75</v>
      </c>
      <c r="D215" s="582"/>
      <c r="E215" s="472">
        <v>13607</v>
      </c>
      <c r="F215" s="456">
        <f t="shared" si="10"/>
        <v>5396</v>
      </c>
      <c r="G215" s="469">
        <f t="shared" si="9"/>
        <v>3911</v>
      </c>
      <c r="H215" s="470">
        <v>90</v>
      </c>
    </row>
    <row r="216" spans="1:8" x14ac:dyDescent="0.2">
      <c r="A216" s="447">
        <v>215</v>
      </c>
      <c r="B216" s="454"/>
      <c r="C216" s="449">
        <v>41.75</v>
      </c>
      <c r="D216" s="582"/>
      <c r="E216" s="472">
        <v>13607</v>
      </c>
      <c r="F216" s="456">
        <f t="shared" si="10"/>
        <v>5396</v>
      </c>
      <c r="G216" s="469">
        <f t="shared" si="9"/>
        <v>3911</v>
      </c>
      <c r="H216" s="470">
        <v>90</v>
      </c>
    </row>
    <row r="217" spans="1:8" x14ac:dyDescent="0.2">
      <c r="A217" s="447">
        <v>216</v>
      </c>
      <c r="B217" s="454"/>
      <c r="C217" s="449">
        <v>41.75</v>
      </c>
      <c r="D217" s="582"/>
      <c r="E217" s="472">
        <v>13607</v>
      </c>
      <c r="F217" s="456">
        <f t="shared" si="10"/>
        <v>5396</v>
      </c>
      <c r="G217" s="469">
        <f t="shared" si="9"/>
        <v>3911</v>
      </c>
      <c r="H217" s="470">
        <v>90</v>
      </c>
    </row>
    <row r="218" spans="1:8" x14ac:dyDescent="0.2">
      <c r="A218" s="447">
        <v>217</v>
      </c>
      <c r="B218" s="454"/>
      <c r="C218" s="449">
        <v>41.75</v>
      </c>
      <c r="D218" s="582"/>
      <c r="E218" s="472">
        <v>13607</v>
      </c>
      <c r="F218" s="456">
        <f t="shared" si="10"/>
        <v>5396</v>
      </c>
      <c r="G218" s="469">
        <f t="shared" si="9"/>
        <v>3911</v>
      </c>
      <c r="H218" s="470">
        <v>90</v>
      </c>
    </row>
    <row r="219" spans="1:8" x14ac:dyDescent="0.2">
      <c r="A219" s="447">
        <v>218</v>
      </c>
      <c r="B219" s="454"/>
      <c r="C219" s="449">
        <v>41.75</v>
      </c>
      <c r="D219" s="582"/>
      <c r="E219" s="472">
        <v>13607</v>
      </c>
      <c r="F219" s="456">
        <f t="shared" si="10"/>
        <v>5396</v>
      </c>
      <c r="G219" s="469">
        <f t="shared" si="9"/>
        <v>3911</v>
      </c>
      <c r="H219" s="470">
        <v>90</v>
      </c>
    </row>
    <row r="220" spans="1:8" x14ac:dyDescent="0.2">
      <c r="A220" s="447">
        <v>219</v>
      </c>
      <c r="B220" s="454"/>
      <c r="C220" s="449">
        <v>41.75</v>
      </c>
      <c r="D220" s="582"/>
      <c r="E220" s="472">
        <v>13607</v>
      </c>
      <c r="F220" s="456">
        <f t="shared" si="10"/>
        <v>5396</v>
      </c>
      <c r="G220" s="469">
        <f t="shared" si="9"/>
        <v>3911</v>
      </c>
      <c r="H220" s="470">
        <v>90</v>
      </c>
    </row>
    <row r="221" spans="1:8" x14ac:dyDescent="0.2">
      <c r="A221" s="447">
        <v>220</v>
      </c>
      <c r="B221" s="454"/>
      <c r="C221" s="449">
        <v>41.75</v>
      </c>
      <c r="D221" s="582"/>
      <c r="E221" s="472">
        <v>13607</v>
      </c>
      <c r="F221" s="456">
        <f t="shared" si="10"/>
        <v>5396</v>
      </c>
      <c r="G221" s="469">
        <f t="shared" si="9"/>
        <v>3911</v>
      </c>
      <c r="H221" s="470">
        <v>90</v>
      </c>
    </row>
    <row r="222" spans="1:8" x14ac:dyDescent="0.2">
      <c r="A222" s="447">
        <v>221</v>
      </c>
      <c r="B222" s="454"/>
      <c r="C222" s="449">
        <v>41.75</v>
      </c>
      <c r="D222" s="582"/>
      <c r="E222" s="472">
        <v>13607</v>
      </c>
      <c r="F222" s="456">
        <f t="shared" si="10"/>
        <v>5396</v>
      </c>
      <c r="G222" s="469">
        <f t="shared" si="9"/>
        <v>3911</v>
      </c>
      <c r="H222" s="470">
        <v>90</v>
      </c>
    </row>
    <row r="223" spans="1:8" x14ac:dyDescent="0.2">
      <c r="A223" s="447">
        <v>222</v>
      </c>
      <c r="B223" s="454"/>
      <c r="C223" s="449">
        <v>41.75</v>
      </c>
      <c r="D223" s="582"/>
      <c r="E223" s="472">
        <v>13607</v>
      </c>
      <c r="F223" s="456">
        <f t="shared" si="10"/>
        <v>5396</v>
      </c>
      <c r="G223" s="469">
        <f t="shared" si="9"/>
        <v>3911</v>
      </c>
      <c r="H223" s="470">
        <v>90</v>
      </c>
    </row>
    <row r="224" spans="1:8" x14ac:dyDescent="0.2">
      <c r="A224" s="447">
        <v>223</v>
      </c>
      <c r="B224" s="454"/>
      <c r="C224" s="449">
        <v>41.75</v>
      </c>
      <c r="D224" s="582"/>
      <c r="E224" s="472">
        <v>13607</v>
      </c>
      <c r="F224" s="456">
        <f t="shared" si="10"/>
        <v>5396</v>
      </c>
      <c r="G224" s="469">
        <f t="shared" si="9"/>
        <v>3911</v>
      </c>
      <c r="H224" s="470">
        <v>90</v>
      </c>
    </row>
    <row r="225" spans="1:8" x14ac:dyDescent="0.2">
      <c r="A225" s="447">
        <v>224</v>
      </c>
      <c r="B225" s="454"/>
      <c r="C225" s="449">
        <v>41.75</v>
      </c>
      <c r="D225" s="582"/>
      <c r="E225" s="472">
        <v>13607</v>
      </c>
      <c r="F225" s="456">
        <f t="shared" si="10"/>
        <v>5396</v>
      </c>
      <c r="G225" s="469">
        <f t="shared" si="9"/>
        <v>3911</v>
      </c>
      <c r="H225" s="470">
        <v>90</v>
      </c>
    </row>
    <row r="226" spans="1:8" x14ac:dyDescent="0.2">
      <c r="A226" s="447">
        <v>225</v>
      </c>
      <c r="B226" s="454"/>
      <c r="C226" s="449">
        <v>41.75</v>
      </c>
      <c r="D226" s="582"/>
      <c r="E226" s="472">
        <v>13607</v>
      </c>
      <c r="F226" s="456">
        <f t="shared" si="10"/>
        <v>5396</v>
      </c>
      <c r="G226" s="469">
        <f t="shared" si="9"/>
        <v>3911</v>
      </c>
      <c r="H226" s="470">
        <v>90</v>
      </c>
    </row>
    <row r="227" spans="1:8" x14ac:dyDescent="0.2">
      <c r="A227" s="447">
        <v>226</v>
      </c>
      <c r="B227" s="454"/>
      <c r="C227" s="449">
        <v>41.75</v>
      </c>
      <c r="D227" s="582"/>
      <c r="E227" s="472">
        <v>13607</v>
      </c>
      <c r="F227" s="456">
        <f t="shared" si="10"/>
        <v>5396</v>
      </c>
      <c r="G227" s="469">
        <f t="shared" si="9"/>
        <v>3911</v>
      </c>
      <c r="H227" s="470">
        <v>90</v>
      </c>
    </row>
    <row r="228" spans="1:8" x14ac:dyDescent="0.2">
      <c r="A228" s="447">
        <v>227</v>
      </c>
      <c r="B228" s="454"/>
      <c r="C228" s="449">
        <v>41.75</v>
      </c>
      <c r="D228" s="582"/>
      <c r="E228" s="472">
        <v>13607</v>
      </c>
      <c r="F228" s="456">
        <f t="shared" si="10"/>
        <v>5396</v>
      </c>
      <c r="G228" s="469">
        <f t="shared" si="9"/>
        <v>3911</v>
      </c>
      <c r="H228" s="470">
        <v>90</v>
      </c>
    </row>
    <row r="229" spans="1:8" x14ac:dyDescent="0.2">
      <c r="A229" s="447">
        <v>228</v>
      </c>
      <c r="B229" s="454"/>
      <c r="C229" s="449">
        <v>41.75</v>
      </c>
      <c r="D229" s="582"/>
      <c r="E229" s="472">
        <v>13607</v>
      </c>
      <c r="F229" s="456">
        <f t="shared" si="10"/>
        <v>5396</v>
      </c>
      <c r="G229" s="469">
        <f t="shared" si="9"/>
        <v>3911</v>
      </c>
      <c r="H229" s="470">
        <v>90</v>
      </c>
    </row>
    <row r="230" spans="1:8" x14ac:dyDescent="0.2">
      <c r="A230" s="447">
        <v>229</v>
      </c>
      <c r="B230" s="454"/>
      <c r="C230" s="449">
        <v>41.75</v>
      </c>
      <c r="D230" s="582"/>
      <c r="E230" s="472">
        <v>13607</v>
      </c>
      <c r="F230" s="456">
        <f t="shared" si="10"/>
        <v>5396</v>
      </c>
      <c r="G230" s="469">
        <f t="shared" si="9"/>
        <v>3911</v>
      </c>
      <c r="H230" s="470">
        <v>90</v>
      </c>
    </row>
    <row r="231" spans="1:8" x14ac:dyDescent="0.2">
      <c r="A231" s="447">
        <v>230</v>
      </c>
      <c r="B231" s="454"/>
      <c r="C231" s="449">
        <v>41.75</v>
      </c>
      <c r="D231" s="582"/>
      <c r="E231" s="472">
        <v>13607</v>
      </c>
      <c r="F231" s="456">
        <f t="shared" si="10"/>
        <v>5396</v>
      </c>
      <c r="G231" s="469">
        <f t="shared" si="9"/>
        <v>3911</v>
      </c>
      <c r="H231" s="470">
        <v>90</v>
      </c>
    </row>
    <row r="232" spans="1:8" x14ac:dyDescent="0.2">
      <c r="A232" s="447">
        <v>231</v>
      </c>
      <c r="B232" s="454"/>
      <c r="C232" s="449">
        <v>41.75</v>
      </c>
      <c r="D232" s="582"/>
      <c r="E232" s="472">
        <v>13607</v>
      </c>
      <c r="F232" s="456">
        <f t="shared" si="10"/>
        <v>5396</v>
      </c>
      <c r="G232" s="469">
        <f t="shared" si="9"/>
        <v>3911</v>
      </c>
      <c r="H232" s="470">
        <v>90</v>
      </c>
    </row>
    <row r="233" spans="1:8" x14ac:dyDescent="0.2">
      <c r="A233" s="447">
        <v>232</v>
      </c>
      <c r="B233" s="454"/>
      <c r="C233" s="449">
        <v>41.75</v>
      </c>
      <c r="D233" s="582"/>
      <c r="E233" s="472">
        <v>13607</v>
      </c>
      <c r="F233" s="456">
        <f t="shared" si="10"/>
        <v>5396</v>
      </c>
      <c r="G233" s="469">
        <f t="shared" si="9"/>
        <v>3911</v>
      </c>
      <c r="H233" s="470">
        <v>90</v>
      </c>
    </row>
    <row r="234" spans="1:8" x14ac:dyDescent="0.2">
      <c r="A234" s="447">
        <v>233</v>
      </c>
      <c r="B234" s="454"/>
      <c r="C234" s="449">
        <v>41.75</v>
      </c>
      <c r="D234" s="582"/>
      <c r="E234" s="472">
        <v>13607</v>
      </c>
      <c r="F234" s="456">
        <f t="shared" si="10"/>
        <v>5396</v>
      </c>
      <c r="G234" s="469">
        <f t="shared" si="9"/>
        <v>3911</v>
      </c>
      <c r="H234" s="470">
        <v>90</v>
      </c>
    </row>
    <row r="235" spans="1:8" x14ac:dyDescent="0.2">
      <c r="A235" s="447">
        <v>234</v>
      </c>
      <c r="B235" s="454"/>
      <c r="C235" s="449">
        <v>41.75</v>
      </c>
      <c r="D235" s="582"/>
      <c r="E235" s="472">
        <v>13607</v>
      </c>
      <c r="F235" s="456">
        <f t="shared" si="10"/>
        <v>5396</v>
      </c>
      <c r="G235" s="469">
        <f t="shared" si="9"/>
        <v>3911</v>
      </c>
      <c r="H235" s="470">
        <v>90</v>
      </c>
    </row>
    <row r="236" spans="1:8" x14ac:dyDescent="0.2">
      <c r="A236" s="447">
        <v>235</v>
      </c>
      <c r="B236" s="454"/>
      <c r="C236" s="449">
        <v>41.75</v>
      </c>
      <c r="D236" s="582"/>
      <c r="E236" s="472">
        <v>13607</v>
      </c>
      <c r="F236" s="456">
        <f t="shared" si="10"/>
        <v>5396</v>
      </c>
      <c r="G236" s="469">
        <f t="shared" si="9"/>
        <v>3911</v>
      </c>
      <c r="H236" s="470">
        <v>90</v>
      </c>
    </row>
    <row r="237" spans="1:8" x14ac:dyDescent="0.2">
      <c r="A237" s="447">
        <v>236</v>
      </c>
      <c r="B237" s="454"/>
      <c r="C237" s="449">
        <v>41.75</v>
      </c>
      <c r="D237" s="582"/>
      <c r="E237" s="472">
        <v>13607</v>
      </c>
      <c r="F237" s="456">
        <f t="shared" si="10"/>
        <v>5396</v>
      </c>
      <c r="G237" s="469">
        <f t="shared" si="9"/>
        <v>3911</v>
      </c>
      <c r="H237" s="470">
        <v>90</v>
      </c>
    </row>
    <row r="238" spans="1:8" x14ac:dyDescent="0.2">
      <c r="A238" s="447">
        <v>237</v>
      </c>
      <c r="B238" s="454"/>
      <c r="C238" s="449">
        <v>41.75</v>
      </c>
      <c r="D238" s="582"/>
      <c r="E238" s="472">
        <v>13607</v>
      </c>
      <c r="F238" s="456">
        <f t="shared" si="10"/>
        <v>5396</v>
      </c>
      <c r="G238" s="469">
        <f t="shared" si="9"/>
        <v>3911</v>
      </c>
      <c r="H238" s="470">
        <v>90</v>
      </c>
    </row>
    <row r="239" spans="1:8" x14ac:dyDescent="0.2">
      <c r="A239" s="447">
        <v>238</v>
      </c>
      <c r="B239" s="454"/>
      <c r="C239" s="449">
        <v>41.75</v>
      </c>
      <c r="D239" s="582"/>
      <c r="E239" s="472">
        <v>13607</v>
      </c>
      <c r="F239" s="456">
        <f t="shared" si="10"/>
        <v>5396</v>
      </c>
      <c r="G239" s="469">
        <f t="shared" si="9"/>
        <v>3911</v>
      </c>
      <c r="H239" s="470">
        <v>90</v>
      </c>
    </row>
    <row r="240" spans="1:8" x14ac:dyDescent="0.2">
      <c r="A240" s="447">
        <v>239</v>
      </c>
      <c r="B240" s="454"/>
      <c r="C240" s="449">
        <v>41.75</v>
      </c>
      <c r="D240" s="582"/>
      <c r="E240" s="472">
        <v>13607</v>
      </c>
      <c r="F240" s="456">
        <f t="shared" si="10"/>
        <v>5396</v>
      </c>
      <c r="G240" s="469">
        <f t="shared" si="9"/>
        <v>3911</v>
      </c>
      <c r="H240" s="470">
        <v>90</v>
      </c>
    </row>
    <row r="241" spans="1:8" x14ac:dyDescent="0.2">
      <c r="A241" s="447">
        <v>240</v>
      </c>
      <c r="B241" s="454"/>
      <c r="C241" s="449">
        <v>41.75</v>
      </c>
      <c r="D241" s="582"/>
      <c r="E241" s="472">
        <v>13607</v>
      </c>
      <c r="F241" s="456">
        <f t="shared" si="10"/>
        <v>5396</v>
      </c>
      <c r="G241" s="469">
        <f t="shared" si="9"/>
        <v>3911</v>
      </c>
      <c r="H241" s="470">
        <v>90</v>
      </c>
    </row>
    <row r="242" spans="1:8" x14ac:dyDescent="0.2">
      <c r="A242" s="447">
        <v>241</v>
      </c>
      <c r="B242" s="454"/>
      <c r="C242" s="449">
        <v>41.75</v>
      </c>
      <c r="D242" s="582"/>
      <c r="E242" s="472">
        <v>13607</v>
      </c>
      <c r="F242" s="456">
        <f t="shared" si="10"/>
        <v>5396</v>
      </c>
      <c r="G242" s="469">
        <f t="shared" si="9"/>
        <v>3911</v>
      </c>
      <c r="H242" s="470">
        <v>90</v>
      </c>
    </row>
    <row r="243" spans="1:8" x14ac:dyDescent="0.2">
      <c r="A243" s="447">
        <v>242</v>
      </c>
      <c r="B243" s="454"/>
      <c r="C243" s="449">
        <v>41.75</v>
      </c>
      <c r="D243" s="582"/>
      <c r="E243" s="472">
        <v>13607</v>
      </c>
      <c r="F243" s="456">
        <f t="shared" si="10"/>
        <v>5396</v>
      </c>
      <c r="G243" s="469">
        <f t="shared" si="9"/>
        <v>3911</v>
      </c>
      <c r="H243" s="470">
        <v>90</v>
      </c>
    </row>
    <row r="244" spans="1:8" x14ac:dyDescent="0.2">
      <c r="A244" s="447">
        <v>243</v>
      </c>
      <c r="B244" s="454"/>
      <c r="C244" s="449">
        <v>41.75</v>
      </c>
      <c r="D244" s="582"/>
      <c r="E244" s="472">
        <v>13607</v>
      </c>
      <c r="F244" s="456">
        <f t="shared" si="10"/>
        <v>5396</v>
      </c>
      <c r="G244" s="469">
        <f t="shared" si="9"/>
        <v>3911</v>
      </c>
      <c r="H244" s="470">
        <v>90</v>
      </c>
    </row>
    <row r="245" spans="1:8" x14ac:dyDescent="0.2">
      <c r="A245" s="447">
        <v>244</v>
      </c>
      <c r="B245" s="454"/>
      <c r="C245" s="449">
        <v>41.75</v>
      </c>
      <c r="D245" s="582"/>
      <c r="E245" s="472">
        <v>13607</v>
      </c>
      <c r="F245" s="456">
        <f t="shared" si="10"/>
        <v>5396</v>
      </c>
      <c r="G245" s="469">
        <f t="shared" si="9"/>
        <v>3911</v>
      </c>
      <c r="H245" s="470">
        <v>90</v>
      </c>
    </row>
    <row r="246" spans="1:8" x14ac:dyDescent="0.2">
      <c r="A246" s="447">
        <v>245</v>
      </c>
      <c r="B246" s="454"/>
      <c r="C246" s="449">
        <v>41.75</v>
      </c>
      <c r="D246" s="582"/>
      <c r="E246" s="472">
        <v>13607</v>
      </c>
      <c r="F246" s="456">
        <f t="shared" si="10"/>
        <v>5396</v>
      </c>
      <c r="G246" s="469">
        <f t="shared" si="9"/>
        <v>3911</v>
      </c>
      <c r="H246" s="470">
        <v>90</v>
      </c>
    </row>
    <row r="247" spans="1:8" x14ac:dyDescent="0.2">
      <c r="A247" s="447">
        <v>246</v>
      </c>
      <c r="B247" s="454"/>
      <c r="C247" s="449">
        <v>41.75</v>
      </c>
      <c r="D247" s="582"/>
      <c r="E247" s="472">
        <v>13607</v>
      </c>
      <c r="F247" s="456">
        <f t="shared" si="10"/>
        <v>5396</v>
      </c>
      <c r="G247" s="469">
        <f t="shared" si="9"/>
        <v>3911</v>
      </c>
      <c r="H247" s="470">
        <v>90</v>
      </c>
    </row>
    <row r="248" spans="1:8" x14ac:dyDescent="0.2">
      <c r="A248" s="447">
        <v>247</v>
      </c>
      <c r="B248" s="454"/>
      <c r="C248" s="449">
        <v>41.75</v>
      </c>
      <c r="D248" s="582"/>
      <c r="E248" s="472">
        <v>13607</v>
      </c>
      <c r="F248" s="456">
        <f t="shared" si="10"/>
        <v>5396</v>
      </c>
      <c r="G248" s="469">
        <f t="shared" si="9"/>
        <v>3911</v>
      </c>
      <c r="H248" s="470">
        <v>90</v>
      </c>
    </row>
    <row r="249" spans="1:8" x14ac:dyDescent="0.2">
      <c r="A249" s="447">
        <v>248</v>
      </c>
      <c r="B249" s="454"/>
      <c r="C249" s="449">
        <v>41.75</v>
      </c>
      <c r="D249" s="582"/>
      <c r="E249" s="472">
        <v>13607</v>
      </c>
      <c r="F249" s="456">
        <f t="shared" si="10"/>
        <v>5396</v>
      </c>
      <c r="G249" s="469">
        <f t="shared" si="9"/>
        <v>3911</v>
      </c>
      <c r="H249" s="470">
        <v>90</v>
      </c>
    </row>
    <row r="250" spans="1:8" x14ac:dyDescent="0.2">
      <c r="A250" s="447">
        <v>249</v>
      </c>
      <c r="B250" s="454"/>
      <c r="C250" s="449">
        <v>41.75</v>
      </c>
      <c r="D250" s="582"/>
      <c r="E250" s="472">
        <v>13607</v>
      </c>
      <c r="F250" s="456">
        <f t="shared" si="10"/>
        <v>5396</v>
      </c>
      <c r="G250" s="469">
        <f t="shared" si="9"/>
        <v>3911</v>
      </c>
      <c r="H250" s="470">
        <v>90</v>
      </c>
    </row>
    <row r="251" spans="1:8" x14ac:dyDescent="0.2">
      <c r="A251" s="447">
        <v>250</v>
      </c>
      <c r="B251" s="454"/>
      <c r="C251" s="449">
        <v>41.75</v>
      </c>
      <c r="D251" s="582"/>
      <c r="E251" s="472">
        <v>13607</v>
      </c>
      <c r="F251" s="456">
        <f t="shared" si="10"/>
        <v>5396</v>
      </c>
      <c r="G251" s="469">
        <f t="shared" si="9"/>
        <v>3911</v>
      </c>
      <c r="H251" s="470">
        <v>90</v>
      </c>
    </row>
    <row r="252" spans="1:8" x14ac:dyDescent="0.2">
      <c r="A252" s="447">
        <v>251</v>
      </c>
      <c r="B252" s="454"/>
      <c r="C252" s="449">
        <v>41.75</v>
      </c>
      <c r="D252" s="582"/>
      <c r="E252" s="472">
        <v>13607</v>
      </c>
      <c r="F252" s="456">
        <f t="shared" si="10"/>
        <v>5396</v>
      </c>
      <c r="G252" s="469">
        <f t="shared" si="9"/>
        <v>3911</v>
      </c>
      <c r="H252" s="470">
        <v>90</v>
      </c>
    </row>
    <row r="253" spans="1:8" x14ac:dyDescent="0.2">
      <c r="A253" s="447">
        <v>252</v>
      </c>
      <c r="B253" s="454"/>
      <c r="C253" s="449">
        <v>41.75</v>
      </c>
      <c r="D253" s="582"/>
      <c r="E253" s="472">
        <v>13607</v>
      </c>
      <c r="F253" s="456">
        <f t="shared" si="10"/>
        <v>5396</v>
      </c>
      <c r="G253" s="469">
        <f t="shared" si="9"/>
        <v>3911</v>
      </c>
      <c r="H253" s="470">
        <v>90</v>
      </c>
    </row>
    <row r="254" spans="1:8" x14ac:dyDescent="0.2">
      <c r="A254" s="447">
        <v>253</v>
      </c>
      <c r="B254" s="454"/>
      <c r="C254" s="449">
        <v>41.75</v>
      </c>
      <c r="D254" s="582"/>
      <c r="E254" s="472">
        <v>13607</v>
      </c>
      <c r="F254" s="456">
        <f t="shared" si="10"/>
        <v>5396</v>
      </c>
      <c r="G254" s="469">
        <f t="shared" si="9"/>
        <v>3911</v>
      </c>
      <c r="H254" s="470">
        <v>90</v>
      </c>
    </row>
    <row r="255" spans="1:8" x14ac:dyDescent="0.2">
      <c r="A255" s="447">
        <v>254</v>
      </c>
      <c r="B255" s="454"/>
      <c r="C255" s="449">
        <v>41.75</v>
      </c>
      <c r="D255" s="582"/>
      <c r="E255" s="472">
        <v>13607</v>
      </c>
      <c r="F255" s="456">
        <f t="shared" si="10"/>
        <v>5396</v>
      </c>
      <c r="G255" s="469">
        <f t="shared" si="9"/>
        <v>3911</v>
      </c>
      <c r="H255" s="470">
        <v>90</v>
      </c>
    </row>
    <row r="256" spans="1:8" x14ac:dyDescent="0.2">
      <c r="A256" s="447">
        <v>255</v>
      </c>
      <c r="B256" s="454"/>
      <c r="C256" s="449">
        <v>41.75</v>
      </c>
      <c r="D256" s="582"/>
      <c r="E256" s="472">
        <v>13607</v>
      </c>
      <c r="F256" s="456">
        <f t="shared" si="10"/>
        <v>5396</v>
      </c>
      <c r="G256" s="469">
        <f t="shared" si="9"/>
        <v>3911</v>
      </c>
      <c r="H256" s="470">
        <v>90</v>
      </c>
    </row>
    <row r="257" spans="1:8" x14ac:dyDescent="0.2">
      <c r="A257" s="447">
        <v>256</v>
      </c>
      <c r="B257" s="454"/>
      <c r="C257" s="449">
        <v>41.75</v>
      </c>
      <c r="D257" s="582"/>
      <c r="E257" s="472">
        <v>13607</v>
      </c>
      <c r="F257" s="456">
        <f t="shared" si="10"/>
        <v>5396</v>
      </c>
      <c r="G257" s="469">
        <f t="shared" si="9"/>
        <v>3911</v>
      </c>
      <c r="H257" s="470">
        <v>90</v>
      </c>
    </row>
    <row r="258" spans="1:8" x14ac:dyDescent="0.2">
      <c r="A258" s="447">
        <v>257</v>
      </c>
      <c r="B258" s="454"/>
      <c r="C258" s="449">
        <v>41.75</v>
      </c>
      <c r="D258" s="582"/>
      <c r="E258" s="472">
        <v>13607</v>
      </c>
      <c r="F258" s="456">
        <f t="shared" si="10"/>
        <v>5396</v>
      </c>
      <c r="G258" s="469">
        <f t="shared" si="9"/>
        <v>3911</v>
      </c>
      <c r="H258" s="470">
        <v>90</v>
      </c>
    </row>
    <row r="259" spans="1:8" x14ac:dyDescent="0.2">
      <c r="A259" s="447">
        <v>258</v>
      </c>
      <c r="B259" s="454"/>
      <c r="C259" s="449">
        <v>41.75</v>
      </c>
      <c r="D259" s="582"/>
      <c r="E259" s="472">
        <v>13607</v>
      </c>
      <c r="F259" s="456">
        <f t="shared" si="10"/>
        <v>5396</v>
      </c>
      <c r="G259" s="469">
        <f t="shared" si="9"/>
        <v>3911</v>
      </c>
      <c r="H259" s="470">
        <v>90</v>
      </c>
    </row>
    <row r="260" spans="1:8" x14ac:dyDescent="0.2">
      <c r="A260" s="447">
        <v>259</v>
      </c>
      <c r="B260" s="454"/>
      <c r="C260" s="449">
        <v>41.75</v>
      </c>
      <c r="D260" s="582"/>
      <c r="E260" s="472">
        <v>13607</v>
      </c>
      <c r="F260" s="456">
        <f t="shared" si="10"/>
        <v>5396</v>
      </c>
      <c r="G260" s="469">
        <f t="shared" si="9"/>
        <v>3911</v>
      </c>
      <c r="H260" s="470">
        <v>90</v>
      </c>
    </row>
    <row r="261" spans="1:8" x14ac:dyDescent="0.2">
      <c r="A261" s="447">
        <v>260</v>
      </c>
      <c r="B261" s="454"/>
      <c r="C261" s="449">
        <v>41.75</v>
      </c>
      <c r="D261" s="582"/>
      <c r="E261" s="472">
        <v>13607</v>
      </c>
      <c r="F261" s="456">
        <f t="shared" si="10"/>
        <v>5396</v>
      </c>
      <c r="G261" s="469">
        <f t="shared" si="9"/>
        <v>3911</v>
      </c>
      <c r="H261" s="470">
        <v>90</v>
      </c>
    </row>
    <row r="262" spans="1:8" x14ac:dyDescent="0.2">
      <c r="A262" s="447">
        <v>261</v>
      </c>
      <c r="B262" s="454"/>
      <c r="C262" s="449">
        <v>41.75</v>
      </c>
      <c r="D262" s="582"/>
      <c r="E262" s="472">
        <v>13607</v>
      </c>
      <c r="F262" s="456">
        <f t="shared" si="10"/>
        <v>5396</v>
      </c>
      <c r="G262" s="469">
        <f t="shared" si="9"/>
        <v>3911</v>
      </c>
      <c r="H262" s="470">
        <v>90</v>
      </c>
    </row>
    <row r="263" spans="1:8" x14ac:dyDescent="0.2">
      <c r="A263" s="447">
        <v>262</v>
      </c>
      <c r="B263" s="454"/>
      <c r="C263" s="449">
        <v>41.75</v>
      </c>
      <c r="D263" s="582"/>
      <c r="E263" s="472">
        <v>13607</v>
      </c>
      <c r="F263" s="456">
        <f t="shared" si="10"/>
        <v>5396</v>
      </c>
      <c r="G263" s="469">
        <f t="shared" si="9"/>
        <v>3911</v>
      </c>
      <c r="H263" s="470">
        <v>90</v>
      </c>
    </row>
    <row r="264" spans="1:8" x14ac:dyDescent="0.2">
      <c r="A264" s="447">
        <v>263</v>
      </c>
      <c r="B264" s="454"/>
      <c r="C264" s="449">
        <v>41.75</v>
      </c>
      <c r="D264" s="582"/>
      <c r="E264" s="472">
        <v>13607</v>
      </c>
      <c r="F264" s="456">
        <f t="shared" si="10"/>
        <v>5396</v>
      </c>
      <c r="G264" s="469">
        <f t="shared" si="9"/>
        <v>3911</v>
      </c>
      <c r="H264" s="470">
        <v>90</v>
      </c>
    </row>
    <row r="265" spans="1:8" x14ac:dyDescent="0.2">
      <c r="A265" s="447">
        <v>264</v>
      </c>
      <c r="B265" s="454"/>
      <c r="C265" s="449">
        <v>41.75</v>
      </c>
      <c r="D265" s="582"/>
      <c r="E265" s="472">
        <v>13607</v>
      </c>
      <c r="F265" s="456">
        <f t="shared" si="10"/>
        <v>5396</v>
      </c>
      <c r="G265" s="469">
        <f t="shared" si="9"/>
        <v>3911</v>
      </c>
      <c r="H265" s="470">
        <v>90</v>
      </c>
    </row>
    <row r="266" spans="1:8" x14ac:dyDescent="0.2">
      <c r="A266" s="447">
        <v>265</v>
      </c>
      <c r="B266" s="454"/>
      <c r="C266" s="449">
        <v>41.75</v>
      </c>
      <c r="D266" s="582"/>
      <c r="E266" s="472">
        <v>13607</v>
      </c>
      <c r="F266" s="456">
        <f t="shared" si="10"/>
        <v>5396</v>
      </c>
      <c r="G266" s="469">
        <f t="shared" si="9"/>
        <v>3911</v>
      </c>
      <c r="H266" s="470">
        <v>90</v>
      </c>
    </row>
    <row r="267" spans="1:8" x14ac:dyDescent="0.2">
      <c r="A267" s="447">
        <v>266</v>
      </c>
      <c r="B267" s="454"/>
      <c r="C267" s="449">
        <v>41.75</v>
      </c>
      <c r="D267" s="582"/>
      <c r="E267" s="472">
        <v>13607</v>
      </c>
      <c r="F267" s="456">
        <f t="shared" si="10"/>
        <v>5396</v>
      </c>
      <c r="G267" s="469">
        <f t="shared" si="9"/>
        <v>3911</v>
      </c>
      <c r="H267" s="470">
        <v>90</v>
      </c>
    </row>
    <row r="268" spans="1:8" x14ac:dyDescent="0.2">
      <c r="A268" s="447">
        <v>267</v>
      </c>
      <c r="B268" s="454"/>
      <c r="C268" s="449">
        <v>41.75</v>
      </c>
      <c r="D268" s="582"/>
      <c r="E268" s="472">
        <v>13607</v>
      </c>
      <c r="F268" s="456">
        <f t="shared" si="10"/>
        <v>5396</v>
      </c>
      <c r="G268" s="469">
        <f t="shared" si="9"/>
        <v>3911</v>
      </c>
      <c r="H268" s="470">
        <v>90</v>
      </c>
    </row>
    <row r="269" spans="1:8" x14ac:dyDescent="0.2">
      <c r="A269" s="447">
        <v>268</v>
      </c>
      <c r="B269" s="454"/>
      <c r="C269" s="449">
        <v>41.75</v>
      </c>
      <c r="D269" s="582"/>
      <c r="E269" s="472">
        <v>13607</v>
      </c>
      <c r="F269" s="456">
        <f t="shared" si="10"/>
        <v>5396</v>
      </c>
      <c r="G269" s="469">
        <f t="shared" ref="G269:G332" si="11">ROUND(12*(1/C269*E269),0)</f>
        <v>3911</v>
      </c>
      <c r="H269" s="470">
        <v>90</v>
      </c>
    </row>
    <row r="270" spans="1:8" x14ac:dyDescent="0.2">
      <c r="A270" s="447">
        <v>269</v>
      </c>
      <c r="B270" s="454"/>
      <c r="C270" s="449">
        <v>41.75</v>
      </c>
      <c r="D270" s="582"/>
      <c r="E270" s="472">
        <v>13607</v>
      </c>
      <c r="F270" s="456">
        <f t="shared" ref="F270:F333" si="12">ROUND(12*1.3566*(1/C270*E270)+H270,0)</f>
        <v>5396</v>
      </c>
      <c r="G270" s="469">
        <f t="shared" si="11"/>
        <v>3911</v>
      </c>
      <c r="H270" s="470">
        <v>90</v>
      </c>
    </row>
    <row r="271" spans="1:8" x14ac:dyDescent="0.2">
      <c r="A271" s="447">
        <v>270</v>
      </c>
      <c r="B271" s="454"/>
      <c r="C271" s="449">
        <v>41.75</v>
      </c>
      <c r="D271" s="582"/>
      <c r="E271" s="472">
        <v>13607</v>
      </c>
      <c r="F271" s="456">
        <f t="shared" si="12"/>
        <v>5396</v>
      </c>
      <c r="G271" s="469">
        <f t="shared" si="11"/>
        <v>3911</v>
      </c>
      <c r="H271" s="470">
        <v>90</v>
      </c>
    </row>
    <row r="272" spans="1:8" x14ac:dyDescent="0.2">
      <c r="A272" s="447">
        <v>271</v>
      </c>
      <c r="B272" s="454"/>
      <c r="C272" s="449">
        <v>41.75</v>
      </c>
      <c r="D272" s="582"/>
      <c r="E272" s="472">
        <v>13607</v>
      </c>
      <c r="F272" s="456">
        <f t="shared" si="12"/>
        <v>5396</v>
      </c>
      <c r="G272" s="469">
        <f t="shared" si="11"/>
        <v>3911</v>
      </c>
      <c r="H272" s="470">
        <v>90</v>
      </c>
    </row>
    <row r="273" spans="1:8" x14ac:dyDescent="0.2">
      <c r="A273" s="447">
        <v>272</v>
      </c>
      <c r="B273" s="454"/>
      <c r="C273" s="449">
        <v>41.75</v>
      </c>
      <c r="D273" s="582"/>
      <c r="E273" s="472">
        <v>13607</v>
      </c>
      <c r="F273" s="456">
        <f t="shared" si="12"/>
        <v>5396</v>
      </c>
      <c r="G273" s="469">
        <f t="shared" si="11"/>
        <v>3911</v>
      </c>
      <c r="H273" s="470">
        <v>90</v>
      </c>
    </row>
    <row r="274" spans="1:8" x14ac:dyDescent="0.2">
      <c r="A274" s="447">
        <v>273</v>
      </c>
      <c r="B274" s="454"/>
      <c r="C274" s="449">
        <v>41.75</v>
      </c>
      <c r="D274" s="582"/>
      <c r="E274" s="472">
        <v>13607</v>
      </c>
      <c r="F274" s="456">
        <f t="shared" si="12"/>
        <v>5396</v>
      </c>
      <c r="G274" s="469">
        <f t="shared" si="11"/>
        <v>3911</v>
      </c>
      <c r="H274" s="470">
        <v>90</v>
      </c>
    </row>
    <row r="275" spans="1:8" x14ac:dyDescent="0.2">
      <c r="A275" s="447">
        <v>274</v>
      </c>
      <c r="B275" s="454"/>
      <c r="C275" s="449">
        <v>41.75</v>
      </c>
      <c r="D275" s="582"/>
      <c r="E275" s="472">
        <v>13607</v>
      </c>
      <c r="F275" s="456">
        <f t="shared" si="12"/>
        <v>5396</v>
      </c>
      <c r="G275" s="469">
        <f t="shared" si="11"/>
        <v>3911</v>
      </c>
      <c r="H275" s="470">
        <v>90</v>
      </c>
    </row>
    <row r="276" spans="1:8" x14ac:dyDescent="0.2">
      <c r="A276" s="447">
        <v>275</v>
      </c>
      <c r="B276" s="454"/>
      <c r="C276" s="449">
        <v>41.75</v>
      </c>
      <c r="D276" s="582"/>
      <c r="E276" s="472">
        <v>13607</v>
      </c>
      <c r="F276" s="456">
        <f t="shared" si="12"/>
        <v>5396</v>
      </c>
      <c r="G276" s="469">
        <f t="shared" si="11"/>
        <v>3911</v>
      </c>
      <c r="H276" s="470">
        <v>90</v>
      </c>
    </row>
    <row r="277" spans="1:8" x14ac:dyDescent="0.2">
      <c r="A277" s="447">
        <v>276</v>
      </c>
      <c r="B277" s="454"/>
      <c r="C277" s="449">
        <v>41.75</v>
      </c>
      <c r="D277" s="582"/>
      <c r="E277" s="472">
        <v>13607</v>
      </c>
      <c r="F277" s="456">
        <f t="shared" si="12"/>
        <v>5396</v>
      </c>
      <c r="G277" s="469">
        <f t="shared" si="11"/>
        <v>3911</v>
      </c>
      <c r="H277" s="470">
        <v>90</v>
      </c>
    </row>
    <row r="278" spans="1:8" x14ac:dyDescent="0.2">
      <c r="A278" s="447">
        <v>277</v>
      </c>
      <c r="B278" s="454"/>
      <c r="C278" s="449">
        <v>41.75</v>
      </c>
      <c r="D278" s="582"/>
      <c r="E278" s="472">
        <v>13607</v>
      </c>
      <c r="F278" s="456">
        <f t="shared" si="12"/>
        <v>5396</v>
      </c>
      <c r="G278" s="469">
        <f t="shared" si="11"/>
        <v>3911</v>
      </c>
      <c r="H278" s="470">
        <v>90</v>
      </c>
    </row>
    <row r="279" spans="1:8" x14ac:dyDescent="0.2">
      <c r="A279" s="447">
        <v>278</v>
      </c>
      <c r="B279" s="454"/>
      <c r="C279" s="449">
        <v>41.75</v>
      </c>
      <c r="D279" s="582"/>
      <c r="E279" s="472">
        <v>13607</v>
      </c>
      <c r="F279" s="456">
        <f t="shared" si="12"/>
        <v>5396</v>
      </c>
      <c r="G279" s="469">
        <f t="shared" si="11"/>
        <v>3911</v>
      </c>
      <c r="H279" s="470">
        <v>90</v>
      </c>
    </row>
    <row r="280" spans="1:8" x14ac:dyDescent="0.2">
      <c r="A280" s="447">
        <v>279</v>
      </c>
      <c r="B280" s="454"/>
      <c r="C280" s="449">
        <v>41.75</v>
      </c>
      <c r="D280" s="582"/>
      <c r="E280" s="472">
        <v>13607</v>
      </c>
      <c r="F280" s="456">
        <f t="shared" si="12"/>
        <v>5396</v>
      </c>
      <c r="G280" s="469">
        <f t="shared" si="11"/>
        <v>3911</v>
      </c>
      <c r="H280" s="470">
        <v>90</v>
      </c>
    </row>
    <row r="281" spans="1:8" x14ac:dyDescent="0.2">
      <c r="A281" s="447">
        <v>280</v>
      </c>
      <c r="B281" s="454"/>
      <c r="C281" s="449">
        <v>41.75</v>
      </c>
      <c r="D281" s="582"/>
      <c r="E281" s="472">
        <v>13607</v>
      </c>
      <c r="F281" s="456">
        <f t="shared" si="12"/>
        <v>5396</v>
      </c>
      <c r="G281" s="469">
        <f t="shared" si="11"/>
        <v>3911</v>
      </c>
      <c r="H281" s="470">
        <v>90</v>
      </c>
    </row>
    <row r="282" spans="1:8" x14ac:dyDescent="0.2">
      <c r="A282" s="447">
        <v>281</v>
      </c>
      <c r="B282" s="454"/>
      <c r="C282" s="449">
        <v>41.75</v>
      </c>
      <c r="D282" s="582"/>
      <c r="E282" s="472">
        <v>13607</v>
      </c>
      <c r="F282" s="456">
        <f t="shared" si="12"/>
        <v>5396</v>
      </c>
      <c r="G282" s="469">
        <f t="shared" si="11"/>
        <v>3911</v>
      </c>
      <c r="H282" s="470">
        <v>90</v>
      </c>
    </row>
    <row r="283" spans="1:8" x14ac:dyDescent="0.2">
      <c r="A283" s="447">
        <v>282</v>
      </c>
      <c r="B283" s="454"/>
      <c r="C283" s="449">
        <v>41.75</v>
      </c>
      <c r="D283" s="582"/>
      <c r="E283" s="472">
        <v>13607</v>
      </c>
      <c r="F283" s="456">
        <f t="shared" si="12"/>
        <v>5396</v>
      </c>
      <c r="G283" s="469">
        <f t="shared" si="11"/>
        <v>3911</v>
      </c>
      <c r="H283" s="470">
        <v>90</v>
      </c>
    </row>
    <row r="284" spans="1:8" x14ac:dyDescent="0.2">
      <c r="A284" s="447">
        <v>283</v>
      </c>
      <c r="B284" s="454"/>
      <c r="C284" s="449">
        <v>41.75</v>
      </c>
      <c r="D284" s="582"/>
      <c r="E284" s="472">
        <v>13607</v>
      </c>
      <c r="F284" s="456">
        <f t="shared" si="12"/>
        <v>5396</v>
      </c>
      <c r="G284" s="469">
        <f t="shared" si="11"/>
        <v>3911</v>
      </c>
      <c r="H284" s="470">
        <v>90</v>
      </c>
    </row>
    <row r="285" spans="1:8" x14ac:dyDescent="0.2">
      <c r="A285" s="447">
        <v>284</v>
      </c>
      <c r="B285" s="454"/>
      <c r="C285" s="449">
        <v>41.75</v>
      </c>
      <c r="D285" s="582"/>
      <c r="E285" s="472">
        <v>13607</v>
      </c>
      <c r="F285" s="456">
        <f t="shared" si="12"/>
        <v>5396</v>
      </c>
      <c r="G285" s="469">
        <f t="shared" si="11"/>
        <v>3911</v>
      </c>
      <c r="H285" s="470">
        <v>90</v>
      </c>
    </row>
    <row r="286" spans="1:8" x14ac:dyDescent="0.2">
      <c r="A286" s="447">
        <v>285</v>
      </c>
      <c r="B286" s="454"/>
      <c r="C286" s="449">
        <v>41.75</v>
      </c>
      <c r="D286" s="582"/>
      <c r="E286" s="472">
        <v>13607</v>
      </c>
      <c r="F286" s="456">
        <f t="shared" si="12"/>
        <v>5396</v>
      </c>
      <c r="G286" s="469">
        <f t="shared" si="11"/>
        <v>3911</v>
      </c>
      <c r="H286" s="470">
        <v>90</v>
      </c>
    </row>
    <row r="287" spans="1:8" x14ac:dyDescent="0.2">
      <c r="A287" s="447">
        <v>286</v>
      </c>
      <c r="B287" s="454"/>
      <c r="C287" s="449">
        <v>41.75</v>
      </c>
      <c r="D287" s="582"/>
      <c r="E287" s="472">
        <v>13607</v>
      </c>
      <c r="F287" s="456">
        <f t="shared" si="12"/>
        <v>5396</v>
      </c>
      <c r="G287" s="469">
        <f t="shared" si="11"/>
        <v>3911</v>
      </c>
      <c r="H287" s="470">
        <v>90</v>
      </c>
    </row>
    <row r="288" spans="1:8" x14ac:dyDescent="0.2">
      <c r="A288" s="447">
        <v>287</v>
      </c>
      <c r="B288" s="454"/>
      <c r="C288" s="449">
        <v>41.75</v>
      </c>
      <c r="D288" s="582"/>
      <c r="E288" s="472">
        <v>13607</v>
      </c>
      <c r="F288" s="456">
        <f t="shared" si="12"/>
        <v>5396</v>
      </c>
      <c r="G288" s="469">
        <f t="shared" si="11"/>
        <v>3911</v>
      </c>
      <c r="H288" s="470">
        <v>90</v>
      </c>
    </row>
    <row r="289" spans="1:8" x14ac:dyDescent="0.2">
      <c r="A289" s="447">
        <v>288</v>
      </c>
      <c r="B289" s="454"/>
      <c r="C289" s="449">
        <v>41.75</v>
      </c>
      <c r="D289" s="582"/>
      <c r="E289" s="472">
        <v>13607</v>
      </c>
      <c r="F289" s="456">
        <f t="shared" si="12"/>
        <v>5396</v>
      </c>
      <c r="G289" s="469">
        <f t="shared" si="11"/>
        <v>3911</v>
      </c>
      <c r="H289" s="470">
        <v>90</v>
      </c>
    </row>
    <row r="290" spans="1:8" x14ac:dyDescent="0.2">
      <c r="A290" s="447">
        <v>289</v>
      </c>
      <c r="B290" s="454"/>
      <c r="C290" s="449">
        <v>41.75</v>
      </c>
      <c r="D290" s="582"/>
      <c r="E290" s="472">
        <v>13607</v>
      </c>
      <c r="F290" s="456">
        <f t="shared" si="12"/>
        <v>5396</v>
      </c>
      <c r="G290" s="469">
        <f t="shared" si="11"/>
        <v>3911</v>
      </c>
      <c r="H290" s="470">
        <v>90</v>
      </c>
    </row>
    <row r="291" spans="1:8" x14ac:dyDescent="0.2">
      <c r="A291" s="447">
        <v>290</v>
      </c>
      <c r="B291" s="454"/>
      <c r="C291" s="449">
        <v>41.75</v>
      </c>
      <c r="D291" s="582"/>
      <c r="E291" s="472">
        <v>13607</v>
      </c>
      <c r="F291" s="456">
        <f t="shared" si="12"/>
        <v>5396</v>
      </c>
      <c r="G291" s="469">
        <f t="shared" si="11"/>
        <v>3911</v>
      </c>
      <c r="H291" s="470">
        <v>90</v>
      </c>
    </row>
    <row r="292" spans="1:8" x14ac:dyDescent="0.2">
      <c r="A292" s="447">
        <v>291</v>
      </c>
      <c r="B292" s="454"/>
      <c r="C292" s="449">
        <v>41.75</v>
      </c>
      <c r="D292" s="582"/>
      <c r="E292" s="472">
        <v>13607</v>
      </c>
      <c r="F292" s="456">
        <f t="shared" si="12"/>
        <v>5396</v>
      </c>
      <c r="G292" s="469">
        <f t="shared" si="11"/>
        <v>3911</v>
      </c>
      <c r="H292" s="470">
        <v>90</v>
      </c>
    </row>
    <row r="293" spans="1:8" x14ac:dyDescent="0.2">
      <c r="A293" s="447">
        <v>292</v>
      </c>
      <c r="B293" s="454"/>
      <c r="C293" s="449">
        <v>41.75</v>
      </c>
      <c r="D293" s="582"/>
      <c r="E293" s="472">
        <v>13607</v>
      </c>
      <c r="F293" s="456">
        <f t="shared" si="12"/>
        <v>5396</v>
      </c>
      <c r="G293" s="469">
        <f t="shared" si="11"/>
        <v>3911</v>
      </c>
      <c r="H293" s="470">
        <v>90</v>
      </c>
    </row>
    <row r="294" spans="1:8" x14ac:dyDescent="0.2">
      <c r="A294" s="447">
        <v>293</v>
      </c>
      <c r="B294" s="454"/>
      <c r="C294" s="449">
        <v>41.75</v>
      </c>
      <c r="D294" s="582"/>
      <c r="E294" s="472">
        <v>13607</v>
      </c>
      <c r="F294" s="456">
        <f t="shared" si="12"/>
        <v>5396</v>
      </c>
      <c r="G294" s="469">
        <f t="shared" si="11"/>
        <v>3911</v>
      </c>
      <c r="H294" s="470">
        <v>90</v>
      </c>
    </row>
    <row r="295" spans="1:8" x14ac:dyDescent="0.2">
      <c r="A295" s="447">
        <v>294</v>
      </c>
      <c r="B295" s="454"/>
      <c r="C295" s="449">
        <v>41.75</v>
      </c>
      <c r="D295" s="582"/>
      <c r="E295" s="472">
        <v>13607</v>
      </c>
      <c r="F295" s="456">
        <f t="shared" si="12"/>
        <v>5396</v>
      </c>
      <c r="G295" s="469">
        <f t="shared" si="11"/>
        <v>3911</v>
      </c>
      <c r="H295" s="470">
        <v>90</v>
      </c>
    </row>
    <row r="296" spans="1:8" x14ac:dyDescent="0.2">
      <c r="A296" s="447">
        <v>295</v>
      </c>
      <c r="B296" s="454"/>
      <c r="C296" s="449">
        <v>41.75</v>
      </c>
      <c r="D296" s="582"/>
      <c r="E296" s="472">
        <v>13607</v>
      </c>
      <c r="F296" s="456">
        <f t="shared" si="12"/>
        <v>5396</v>
      </c>
      <c r="G296" s="469">
        <f t="shared" si="11"/>
        <v>3911</v>
      </c>
      <c r="H296" s="470">
        <v>90</v>
      </c>
    </row>
    <row r="297" spans="1:8" x14ac:dyDescent="0.2">
      <c r="A297" s="447">
        <v>296</v>
      </c>
      <c r="B297" s="454"/>
      <c r="C297" s="449">
        <v>41.75</v>
      </c>
      <c r="D297" s="582"/>
      <c r="E297" s="472">
        <v>13607</v>
      </c>
      <c r="F297" s="456">
        <f t="shared" si="12"/>
        <v>5396</v>
      </c>
      <c r="G297" s="469">
        <f t="shared" si="11"/>
        <v>3911</v>
      </c>
      <c r="H297" s="470">
        <v>90</v>
      </c>
    </row>
    <row r="298" spans="1:8" x14ac:dyDescent="0.2">
      <c r="A298" s="447">
        <v>297</v>
      </c>
      <c r="B298" s="454"/>
      <c r="C298" s="449">
        <v>41.75</v>
      </c>
      <c r="D298" s="582"/>
      <c r="E298" s="472">
        <v>13607</v>
      </c>
      <c r="F298" s="456">
        <f t="shared" si="12"/>
        <v>5396</v>
      </c>
      <c r="G298" s="469">
        <f t="shared" si="11"/>
        <v>3911</v>
      </c>
      <c r="H298" s="470">
        <v>90</v>
      </c>
    </row>
    <row r="299" spans="1:8" x14ac:dyDescent="0.2">
      <c r="A299" s="447">
        <v>298</v>
      </c>
      <c r="B299" s="454"/>
      <c r="C299" s="449">
        <v>41.75</v>
      </c>
      <c r="D299" s="582"/>
      <c r="E299" s="472">
        <v>13607</v>
      </c>
      <c r="F299" s="456">
        <f t="shared" si="12"/>
        <v>5396</v>
      </c>
      <c r="G299" s="469">
        <f t="shared" si="11"/>
        <v>3911</v>
      </c>
      <c r="H299" s="470">
        <v>90</v>
      </c>
    </row>
    <row r="300" spans="1:8" x14ac:dyDescent="0.2">
      <c r="A300" s="447">
        <v>299</v>
      </c>
      <c r="B300" s="454"/>
      <c r="C300" s="449">
        <v>41.75</v>
      </c>
      <c r="D300" s="582"/>
      <c r="E300" s="472">
        <v>13607</v>
      </c>
      <c r="F300" s="456">
        <f t="shared" si="12"/>
        <v>5396</v>
      </c>
      <c r="G300" s="469">
        <f t="shared" si="11"/>
        <v>3911</v>
      </c>
      <c r="H300" s="470">
        <v>90</v>
      </c>
    </row>
    <row r="301" spans="1:8" x14ac:dyDescent="0.2">
      <c r="A301" s="447">
        <v>300</v>
      </c>
      <c r="B301" s="454"/>
      <c r="C301" s="449">
        <v>41.75</v>
      </c>
      <c r="D301" s="582"/>
      <c r="E301" s="472">
        <v>13607</v>
      </c>
      <c r="F301" s="456">
        <f t="shared" si="12"/>
        <v>5396</v>
      </c>
      <c r="G301" s="469">
        <f t="shared" si="11"/>
        <v>3911</v>
      </c>
      <c r="H301" s="470">
        <v>90</v>
      </c>
    </row>
    <row r="302" spans="1:8" x14ac:dyDescent="0.2">
      <c r="A302" s="447">
        <v>301</v>
      </c>
      <c r="B302" s="454"/>
      <c r="C302" s="449">
        <v>41.75</v>
      </c>
      <c r="D302" s="582"/>
      <c r="E302" s="472">
        <v>13607</v>
      </c>
      <c r="F302" s="456">
        <f t="shared" si="12"/>
        <v>5396</v>
      </c>
      <c r="G302" s="469">
        <f t="shared" si="11"/>
        <v>3911</v>
      </c>
      <c r="H302" s="470">
        <v>90</v>
      </c>
    </row>
    <row r="303" spans="1:8" x14ac:dyDescent="0.2">
      <c r="A303" s="447">
        <v>302</v>
      </c>
      <c r="B303" s="454"/>
      <c r="C303" s="449">
        <v>41.75</v>
      </c>
      <c r="D303" s="582"/>
      <c r="E303" s="472">
        <v>13607</v>
      </c>
      <c r="F303" s="456">
        <f t="shared" si="12"/>
        <v>5396</v>
      </c>
      <c r="G303" s="469">
        <f t="shared" si="11"/>
        <v>3911</v>
      </c>
      <c r="H303" s="470">
        <v>90</v>
      </c>
    </row>
    <row r="304" spans="1:8" x14ac:dyDescent="0.2">
      <c r="A304" s="447">
        <v>303</v>
      </c>
      <c r="B304" s="454"/>
      <c r="C304" s="449">
        <v>41.75</v>
      </c>
      <c r="D304" s="582"/>
      <c r="E304" s="472">
        <v>13607</v>
      </c>
      <c r="F304" s="456">
        <f t="shared" si="12"/>
        <v>5396</v>
      </c>
      <c r="G304" s="469">
        <f t="shared" si="11"/>
        <v>3911</v>
      </c>
      <c r="H304" s="470">
        <v>90</v>
      </c>
    </row>
    <row r="305" spans="1:8" x14ac:dyDescent="0.2">
      <c r="A305" s="447">
        <v>304</v>
      </c>
      <c r="B305" s="454"/>
      <c r="C305" s="449">
        <v>41.75</v>
      </c>
      <c r="D305" s="582"/>
      <c r="E305" s="472">
        <v>13607</v>
      </c>
      <c r="F305" s="456">
        <f t="shared" si="12"/>
        <v>5396</v>
      </c>
      <c r="G305" s="469">
        <f t="shared" si="11"/>
        <v>3911</v>
      </c>
      <c r="H305" s="470">
        <v>90</v>
      </c>
    </row>
    <row r="306" spans="1:8" x14ac:dyDescent="0.2">
      <c r="A306" s="447">
        <v>305</v>
      </c>
      <c r="B306" s="454"/>
      <c r="C306" s="449">
        <v>41.75</v>
      </c>
      <c r="D306" s="582"/>
      <c r="E306" s="472">
        <v>13607</v>
      </c>
      <c r="F306" s="456">
        <f t="shared" si="12"/>
        <v>5396</v>
      </c>
      <c r="G306" s="469">
        <f t="shared" si="11"/>
        <v>3911</v>
      </c>
      <c r="H306" s="470">
        <v>90</v>
      </c>
    </row>
    <row r="307" spans="1:8" x14ac:dyDescent="0.2">
      <c r="A307" s="447">
        <v>306</v>
      </c>
      <c r="B307" s="454"/>
      <c r="C307" s="449">
        <v>41.75</v>
      </c>
      <c r="D307" s="582"/>
      <c r="E307" s="472">
        <v>13607</v>
      </c>
      <c r="F307" s="456">
        <f t="shared" si="12"/>
        <v>5396</v>
      </c>
      <c r="G307" s="469">
        <f t="shared" si="11"/>
        <v>3911</v>
      </c>
      <c r="H307" s="470">
        <v>90</v>
      </c>
    </row>
    <row r="308" spans="1:8" x14ac:dyDescent="0.2">
      <c r="A308" s="447">
        <v>307</v>
      </c>
      <c r="B308" s="454"/>
      <c r="C308" s="449">
        <v>41.75</v>
      </c>
      <c r="D308" s="582"/>
      <c r="E308" s="472">
        <v>13607</v>
      </c>
      <c r="F308" s="456">
        <f t="shared" si="12"/>
        <v>5396</v>
      </c>
      <c r="G308" s="469">
        <f t="shared" si="11"/>
        <v>3911</v>
      </c>
      <c r="H308" s="470">
        <v>90</v>
      </c>
    </row>
    <row r="309" spans="1:8" x14ac:dyDescent="0.2">
      <c r="A309" s="447">
        <v>308</v>
      </c>
      <c r="B309" s="454"/>
      <c r="C309" s="449">
        <v>41.75</v>
      </c>
      <c r="D309" s="582"/>
      <c r="E309" s="472">
        <v>13607</v>
      </c>
      <c r="F309" s="456">
        <f t="shared" si="12"/>
        <v>5396</v>
      </c>
      <c r="G309" s="469">
        <f t="shared" si="11"/>
        <v>3911</v>
      </c>
      <c r="H309" s="470">
        <v>90</v>
      </c>
    </row>
    <row r="310" spans="1:8" x14ac:dyDescent="0.2">
      <c r="A310" s="447">
        <v>309</v>
      </c>
      <c r="B310" s="454"/>
      <c r="C310" s="449">
        <v>41.75</v>
      </c>
      <c r="D310" s="582"/>
      <c r="E310" s="472">
        <v>13607</v>
      </c>
      <c r="F310" s="456">
        <f t="shared" si="12"/>
        <v>5396</v>
      </c>
      <c r="G310" s="469">
        <f t="shared" si="11"/>
        <v>3911</v>
      </c>
      <c r="H310" s="470">
        <v>90</v>
      </c>
    </row>
    <row r="311" spans="1:8" x14ac:dyDescent="0.2">
      <c r="A311" s="447">
        <v>310</v>
      </c>
      <c r="B311" s="454"/>
      <c r="C311" s="449">
        <v>41.75</v>
      </c>
      <c r="D311" s="582"/>
      <c r="E311" s="472">
        <v>13607</v>
      </c>
      <c r="F311" s="456">
        <f t="shared" si="12"/>
        <v>5396</v>
      </c>
      <c r="G311" s="469">
        <f t="shared" si="11"/>
        <v>3911</v>
      </c>
      <c r="H311" s="470">
        <v>90</v>
      </c>
    </row>
    <row r="312" spans="1:8" x14ac:dyDescent="0.2">
      <c r="A312" s="447">
        <v>311</v>
      </c>
      <c r="B312" s="454"/>
      <c r="C312" s="449">
        <v>41.75</v>
      </c>
      <c r="D312" s="582"/>
      <c r="E312" s="472">
        <v>13607</v>
      </c>
      <c r="F312" s="456">
        <f t="shared" si="12"/>
        <v>5396</v>
      </c>
      <c r="G312" s="469">
        <f t="shared" si="11"/>
        <v>3911</v>
      </c>
      <c r="H312" s="470">
        <v>90</v>
      </c>
    </row>
    <row r="313" spans="1:8" x14ac:dyDescent="0.2">
      <c r="A313" s="447">
        <v>312</v>
      </c>
      <c r="B313" s="454"/>
      <c r="C313" s="449">
        <v>41.75</v>
      </c>
      <c r="D313" s="582"/>
      <c r="E313" s="472">
        <v>13607</v>
      </c>
      <c r="F313" s="456">
        <f t="shared" si="12"/>
        <v>5396</v>
      </c>
      <c r="G313" s="469">
        <f t="shared" si="11"/>
        <v>3911</v>
      </c>
      <c r="H313" s="470">
        <v>90</v>
      </c>
    </row>
    <row r="314" spans="1:8" x14ac:dyDescent="0.2">
      <c r="A314" s="447">
        <v>313</v>
      </c>
      <c r="B314" s="454"/>
      <c r="C314" s="449">
        <v>41.75</v>
      </c>
      <c r="D314" s="582"/>
      <c r="E314" s="472">
        <v>13607</v>
      </c>
      <c r="F314" s="456">
        <f t="shared" si="12"/>
        <v>5396</v>
      </c>
      <c r="G314" s="469">
        <f t="shared" si="11"/>
        <v>3911</v>
      </c>
      <c r="H314" s="470">
        <v>90</v>
      </c>
    </row>
    <row r="315" spans="1:8" x14ac:dyDescent="0.2">
      <c r="A315" s="447">
        <v>314</v>
      </c>
      <c r="B315" s="454"/>
      <c r="C315" s="449">
        <v>41.75</v>
      </c>
      <c r="D315" s="582"/>
      <c r="E315" s="472">
        <v>13607</v>
      </c>
      <c r="F315" s="456">
        <f t="shared" si="12"/>
        <v>5396</v>
      </c>
      <c r="G315" s="469">
        <f t="shared" si="11"/>
        <v>3911</v>
      </c>
      <c r="H315" s="470">
        <v>90</v>
      </c>
    </row>
    <row r="316" spans="1:8" x14ac:dyDescent="0.2">
      <c r="A316" s="447">
        <v>315</v>
      </c>
      <c r="B316" s="454"/>
      <c r="C316" s="449">
        <v>41.75</v>
      </c>
      <c r="D316" s="582"/>
      <c r="E316" s="472">
        <v>13607</v>
      </c>
      <c r="F316" s="456">
        <f t="shared" si="12"/>
        <v>5396</v>
      </c>
      <c r="G316" s="469">
        <f t="shared" si="11"/>
        <v>3911</v>
      </c>
      <c r="H316" s="470">
        <v>90</v>
      </c>
    </row>
    <row r="317" spans="1:8" x14ac:dyDescent="0.2">
      <c r="A317" s="447">
        <v>316</v>
      </c>
      <c r="B317" s="454"/>
      <c r="C317" s="449">
        <v>41.75</v>
      </c>
      <c r="D317" s="582"/>
      <c r="E317" s="472">
        <v>13607</v>
      </c>
      <c r="F317" s="456">
        <f t="shared" si="12"/>
        <v>5396</v>
      </c>
      <c r="G317" s="469">
        <f t="shared" si="11"/>
        <v>3911</v>
      </c>
      <c r="H317" s="470">
        <v>90</v>
      </c>
    </row>
    <row r="318" spans="1:8" x14ac:dyDescent="0.2">
      <c r="A318" s="447">
        <v>317</v>
      </c>
      <c r="B318" s="454"/>
      <c r="C318" s="449">
        <v>41.75</v>
      </c>
      <c r="D318" s="582"/>
      <c r="E318" s="472">
        <v>13607</v>
      </c>
      <c r="F318" s="456">
        <f t="shared" si="12"/>
        <v>5396</v>
      </c>
      <c r="G318" s="469">
        <f t="shared" si="11"/>
        <v>3911</v>
      </c>
      <c r="H318" s="470">
        <v>90</v>
      </c>
    </row>
    <row r="319" spans="1:8" x14ac:dyDescent="0.2">
      <c r="A319" s="447">
        <v>318</v>
      </c>
      <c r="B319" s="454"/>
      <c r="C319" s="449">
        <v>41.75</v>
      </c>
      <c r="D319" s="582"/>
      <c r="E319" s="472">
        <v>13607</v>
      </c>
      <c r="F319" s="456">
        <f t="shared" si="12"/>
        <v>5396</v>
      </c>
      <c r="G319" s="469">
        <f t="shared" si="11"/>
        <v>3911</v>
      </c>
      <c r="H319" s="470">
        <v>90</v>
      </c>
    </row>
    <row r="320" spans="1:8" x14ac:dyDescent="0.2">
      <c r="A320" s="447">
        <v>319</v>
      </c>
      <c r="B320" s="454"/>
      <c r="C320" s="449">
        <v>41.75</v>
      </c>
      <c r="D320" s="582"/>
      <c r="E320" s="472">
        <v>13607</v>
      </c>
      <c r="F320" s="456">
        <f t="shared" si="12"/>
        <v>5396</v>
      </c>
      <c r="G320" s="469">
        <f t="shared" si="11"/>
        <v>3911</v>
      </c>
      <c r="H320" s="470">
        <v>90</v>
      </c>
    </row>
    <row r="321" spans="1:8" x14ac:dyDescent="0.2">
      <c r="A321" s="447">
        <v>320</v>
      </c>
      <c r="B321" s="454"/>
      <c r="C321" s="449">
        <v>41.75</v>
      </c>
      <c r="D321" s="582"/>
      <c r="E321" s="472">
        <v>13607</v>
      </c>
      <c r="F321" s="456">
        <f t="shared" si="12"/>
        <v>5396</v>
      </c>
      <c r="G321" s="469">
        <f t="shared" si="11"/>
        <v>3911</v>
      </c>
      <c r="H321" s="470">
        <v>90</v>
      </c>
    </row>
    <row r="322" spans="1:8" x14ac:dyDescent="0.2">
      <c r="A322" s="447">
        <v>321</v>
      </c>
      <c r="B322" s="454"/>
      <c r="C322" s="449">
        <v>41.75</v>
      </c>
      <c r="D322" s="582"/>
      <c r="E322" s="472">
        <v>13607</v>
      </c>
      <c r="F322" s="456">
        <f t="shared" si="12"/>
        <v>5396</v>
      </c>
      <c r="G322" s="469">
        <f t="shared" si="11"/>
        <v>3911</v>
      </c>
      <c r="H322" s="470">
        <v>90</v>
      </c>
    </row>
    <row r="323" spans="1:8" x14ac:dyDescent="0.2">
      <c r="A323" s="447">
        <v>322</v>
      </c>
      <c r="B323" s="454"/>
      <c r="C323" s="449">
        <v>41.75</v>
      </c>
      <c r="D323" s="582"/>
      <c r="E323" s="472">
        <v>13607</v>
      </c>
      <c r="F323" s="456">
        <f t="shared" si="12"/>
        <v>5396</v>
      </c>
      <c r="G323" s="469">
        <f t="shared" si="11"/>
        <v>3911</v>
      </c>
      <c r="H323" s="470">
        <v>90</v>
      </c>
    </row>
    <row r="324" spans="1:8" x14ac:dyDescent="0.2">
      <c r="A324" s="447">
        <v>323</v>
      </c>
      <c r="B324" s="454"/>
      <c r="C324" s="449">
        <v>41.75</v>
      </c>
      <c r="D324" s="582"/>
      <c r="E324" s="472">
        <v>13607</v>
      </c>
      <c r="F324" s="456">
        <f t="shared" si="12"/>
        <v>5396</v>
      </c>
      <c r="G324" s="469">
        <f t="shared" si="11"/>
        <v>3911</v>
      </c>
      <c r="H324" s="470">
        <v>90</v>
      </c>
    </row>
    <row r="325" spans="1:8" x14ac:dyDescent="0.2">
      <c r="A325" s="447">
        <v>324</v>
      </c>
      <c r="B325" s="454"/>
      <c r="C325" s="449">
        <v>41.75</v>
      </c>
      <c r="D325" s="582"/>
      <c r="E325" s="472">
        <v>13607</v>
      </c>
      <c r="F325" s="456">
        <f t="shared" si="12"/>
        <v>5396</v>
      </c>
      <c r="G325" s="469">
        <f t="shared" si="11"/>
        <v>3911</v>
      </c>
      <c r="H325" s="470">
        <v>90</v>
      </c>
    </row>
    <row r="326" spans="1:8" x14ac:dyDescent="0.2">
      <c r="A326" s="447">
        <v>325</v>
      </c>
      <c r="B326" s="454"/>
      <c r="C326" s="449">
        <v>41.75</v>
      </c>
      <c r="D326" s="582"/>
      <c r="E326" s="472">
        <v>13607</v>
      </c>
      <c r="F326" s="456">
        <f t="shared" si="12"/>
        <v>5396</v>
      </c>
      <c r="G326" s="469">
        <f t="shared" si="11"/>
        <v>3911</v>
      </c>
      <c r="H326" s="470">
        <v>90</v>
      </c>
    </row>
    <row r="327" spans="1:8" x14ac:dyDescent="0.2">
      <c r="A327" s="447">
        <v>326</v>
      </c>
      <c r="B327" s="454"/>
      <c r="C327" s="449">
        <v>41.75</v>
      </c>
      <c r="D327" s="582"/>
      <c r="E327" s="472">
        <v>13607</v>
      </c>
      <c r="F327" s="456">
        <f t="shared" si="12"/>
        <v>5396</v>
      </c>
      <c r="G327" s="469">
        <f t="shared" si="11"/>
        <v>3911</v>
      </c>
      <c r="H327" s="470">
        <v>90</v>
      </c>
    </row>
    <row r="328" spans="1:8" x14ac:dyDescent="0.2">
      <c r="A328" s="447">
        <v>327</v>
      </c>
      <c r="B328" s="454"/>
      <c r="C328" s="449">
        <v>41.75</v>
      </c>
      <c r="D328" s="582"/>
      <c r="E328" s="472">
        <v>13607</v>
      </c>
      <c r="F328" s="456">
        <f t="shared" si="12"/>
        <v>5396</v>
      </c>
      <c r="G328" s="469">
        <f t="shared" si="11"/>
        <v>3911</v>
      </c>
      <c r="H328" s="470">
        <v>90</v>
      </c>
    </row>
    <row r="329" spans="1:8" x14ac:dyDescent="0.2">
      <c r="A329" s="447">
        <v>328</v>
      </c>
      <c r="B329" s="454"/>
      <c r="C329" s="449">
        <v>41.75</v>
      </c>
      <c r="D329" s="582"/>
      <c r="E329" s="472">
        <v>13607</v>
      </c>
      <c r="F329" s="456">
        <f t="shared" si="12"/>
        <v>5396</v>
      </c>
      <c r="G329" s="469">
        <f t="shared" si="11"/>
        <v>3911</v>
      </c>
      <c r="H329" s="470">
        <v>90</v>
      </c>
    </row>
    <row r="330" spans="1:8" x14ac:dyDescent="0.2">
      <c r="A330" s="447">
        <v>329</v>
      </c>
      <c r="B330" s="454"/>
      <c r="C330" s="449">
        <v>41.75</v>
      </c>
      <c r="D330" s="582"/>
      <c r="E330" s="472">
        <v>13607</v>
      </c>
      <c r="F330" s="456">
        <f t="shared" si="12"/>
        <v>5396</v>
      </c>
      <c r="G330" s="469">
        <f t="shared" si="11"/>
        <v>3911</v>
      </c>
      <c r="H330" s="470">
        <v>90</v>
      </c>
    </row>
    <row r="331" spans="1:8" x14ac:dyDescent="0.2">
      <c r="A331" s="447">
        <v>330</v>
      </c>
      <c r="B331" s="454"/>
      <c r="C331" s="449">
        <v>41.75</v>
      </c>
      <c r="D331" s="582"/>
      <c r="E331" s="472">
        <v>13607</v>
      </c>
      <c r="F331" s="456">
        <f t="shared" si="12"/>
        <v>5396</v>
      </c>
      <c r="G331" s="469">
        <f t="shared" si="11"/>
        <v>3911</v>
      </c>
      <c r="H331" s="470">
        <v>90</v>
      </c>
    </row>
    <row r="332" spans="1:8" x14ac:dyDescent="0.2">
      <c r="A332" s="447">
        <v>331</v>
      </c>
      <c r="B332" s="454"/>
      <c r="C332" s="449">
        <v>41.75</v>
      </c>
      <c r="D332" s="582"/>
      <c r="E332" s="472">
        <v>13607</v>
      </c>
      <c r="F332" s="456">
        <f t="shared" si="12"/>
        <v>5396</v>
      </c>
      <c r="G332" s="469">
        <f t="shared" si="11"/>
        <v>3911</v>
      </c>
      <c r="H332" s="470">
        <v>90</v>
      </c>
    </row>
    <row r="333" spans="1:8" x14ac:dyDescent="0.2">
      <c r="A333" s="447">
        <v>332</v>
      </c>
      <c r="B333" s="454"/>
      <c r="C333" s="449">
        <v>41.75</v>
      </c>
      <c r="D333" s="582"/>
      <c r="E333" s="472">
        <v>13607</v>
      </c>
      <c r="F333" s="456">
        <f t="shared" si="12"/>
        <v>5396</v>
      </c>
      <c r="G333" s="469">
        <f t="shared" ref="G333:G396" si="13">ROUND(12*(1/C333*E333),0)</f>
        <v>3911</v>
      </c>
      <c r="H333" s="470">
        <v>90</v>
      </c>
    </row>
    <row r="334" spans="1:8" x14ac:dyDescent="0.2">
      <c r="A334" s="447">
        <v>333</v>
      </c>
      <c r="B334" s="454"/>
      <c r="C334" s="449">
        <v>41.75</v>
      </c>
      <c r="D334" s="582"/>
      <c r="E334" s="472">
        <v>13607</v>
      </c>
      <c r="F334" s="456">
        <f t="shared" ref="F334:F397" si="14">ROUND(12*1.3566*(1/C334*E334)+H334,0)</f>
        <v>5396</v>
      </c>
      <c r="G334" s="469">
        <f t="shared" si="13"/>
        <v>3911</v>
      </c>
      <c r="H334" s="470">
        <v>90</v>
      </c>
    </row>
    <row r="335" spans="1:8" x14ac:dyDescent="0.2">
      <c r="A335" s="447">
        <v>334</v>
      </c>
      <c r="B335" s="454"/>
      <c r="C335" s="449">
        <v>41.75</v>
      </c>
      <c r="D335" s="582"/>
      <c r="E335" s="472">
        <v>13607</v>
      </c>
      <c r="F335" s="456">
        <f t="shared" si="14"/>
        <v>5396</v>
      </c>
      <c r="G335" s="469">
        <f t="shared" si="13"/>
        <v>3911</v>
      </c>
      <c r="H335" s="470">
        <v>90</v>
      </c>
    </row>
    <row r="336" spans="1:8" x14ac:dyDescent="0.2">
      <c r="A336" s="447">
        <v>335</v>
      </c>
      <c r="B336" s="454"/>
      <c r="C336" s="449">
        <v>41.75</v>
      </c>
      <c r="D336" s="582"/>
      <c r="E336" s="472">
        <v>13607</v>
      </c>
      <c r="F336" s="456">
        <f t="shared" si="14"/>
        <v>5396</v>
      </c>
      <c r="G336" s="469">
        <f t="shared" si="13"/>
        <v>3911</v>
      </c>
      <c r="H336" s="470">
        <v>90</v>
      </c>
    </row>
    <row r="337" spans="1:8" x14ac:dyDescent="0.2">
      <c r="A337" s="447">
        <v>336</v>
      </c>
      <c r="B337" s="454"/>
      <c r="C337" s="449">
        <v>41.75</v>
      </c>
      <c r="D337" s="582"/>
      <c r="E337" s="472">
        <v>13607</v>
      </c>
      <c r="F337" s="456">
        <f t="shared" si="14"/>
        <v>5396</v>
      </c>
      <c r="G337" s="469">
        <f t="shared" si="13"/>
        <v>3911</v>
      </c>
      <c r="H337" s="470">
        <v>90</v>
      </c>
    </row>
    <row r="338" spans="1:8" x14ac:dyDescent="0.2">
      <c r="A338" s="447">
        <v>337</v>
      </c>
      <c r="B338" s="454"/>
      <c r="C338" s="449">
        <v>41.75</v>
      </c>
      <c r="D338" s="582"/>
      <c r="E338" s="472">
        <v>13607</v>
      </c>
      <c r="F338" s="456">
        <f t="shared" si="14"/>
        <v>5396</v>
      </c>
      <c r="G338" s="469">
        <f t="shared" si="13"/>
        <v>3911</v>
      </c>
      <c r="H338" s="470">
        <v>90</v>
      </c>
    </row>
    <row r="339" spans="1:8" x14ac:dyDescent="0.2">
      <c r="A339" s="447">
        <v>338</v>
      </c>
      <c r="B339" s="454"/>
      <c r="C339" s="449">
        <v>41.75</v>
      </c>
      <c r="D339" s="582"/>
      <c r="E339" s="472">
        <v>13607</v>
      </c>
      <c r="F339" s="456">
        <f t="shared" si="14"/>
        <v>5396</v>
      </c>
      <c r="G339" s="469">
        <f t="shared" si="13"/>
        <v>3911</v>
      </c>
      <c r="H339" s="470">
        <v>90</v>
      </c>
    </row>
    <row r="340" spans="1:8" x14ac:dyDescent="0.2">
      <c r="A340" s="447">
        <v>339</v>
      </c>
      <c r="B340" s="454"/>
      <c r="C340" s="449">
        <v>41.75</v>
      </c>
      <c r="D340" s="582"/>
      <c r="E340" s="472">
        <v>13607</v>
      </c>
      <c r="F340" s="456">
        <f t="shared" si="14"/>
        <v>5396</v>
      </c>
      <c r="G340" s="469">
        <f t="shared" si="13"/>
        <v>3911</v>
      </c>
      <c r="H340" s="470">
        <v>90</v>
      </c>
    </row>
    <row r="341" spans="1:8" x14ac:dyDescent="0.2">
      <c r="A341" s="447">
        <v>340</v>
      </c>
      <c r="B341" s="454"/>
      <c r="C341" s="449">
        <v>41.75</v>
      </c>
      <c r="D341" s="582"/>
      <c r="E341" s="472">
        <v>13607</v>
      </c>
      <c r="F341" s="456">
        <f t="shared" si="14"/>
        <v>5396</v>
      </c>
      <c r="G341" s="469">
        <f t="shared" si="13"/>
        <v>3911</v>
      </c>
      <c r="H341" s="470">
        <v>90</v>
      </c>
    </row>
    <row r="342" spans="1:8" x14ac:dyDescent="0.2">
      <c r="A342" s="447">
        <v>341</v>
      </c>
      <c r="B342" s="454"/>
      <c r="C342" s="449">
        <v>41.75</v>
      </c>
      <c r="D342" s="582"/>
      <c r="E342" s="472">
        <v>13607</v>
      </c>
      <c r="F342" s="456">
        <f t="shared" si="14"/>
        <v>5396</v>
      </c>
      <c r="G342" s="469">
        <f t="shared" si="13"/>
        <v>3911</v>
      </c>
      <c r="H342" s="470">
        <v>90</v>
      </c>
    </row>
    <row r="343" spans="1:8" x14ac:dyDescent="0.2">
      <c r="A343" s="447">
        <v>342</v>
      </c>
      <c r="B343" s="454"/>
      <c r="C343" s="449">
        <v>41.75</v>
      </c>
      <c r="D343" s="582"/>
      <c r="E343" s="472">
        <v>13607</v>
      </c>
      <c r="F343" s="456">
        <f t="shared" si="14"/>
        <v>5396</v>
      </c>
      <c r="G343" s="469">
        <f t="shared" si="13"/>
        <v>3911</v>
      </c>
      <c r="H343" s="470">
        <v>90</v>
      </c>
    </row>
    <row r="344" spans="1:8" x14ac:dyDescent="0.2">
      <c r="A344" s="447">
        <v>343</v>
      </c>
      <c r="B344" s="454"/>
      <c r="C344" s="449">
        <v>41.75</v>
      </c>
      <c r="D344" s="582"/>
      <c r="E344" s="472">
        <v>13607</v>
      </c>
      <c r="F344" s="456">
        <f t="shared" si="14"/>
        <v>5396</v>
      </c>
      <c r="G344" s="469">
        <f t="shared" si="13"/>
        <v>3911</v>
      </c>
      <c r="H344" s="470">
        <v>90</v>
      </c>
    </row>
    <row r="345" spans="1:8" x14ac:dyDescent="0.2">
      <c r="A345" s="447">
        <v>344</v>
      </c>
      <c r="B345" s="454"/>
      <c r="C345" s="449">
        <v>41.75</v>
      </c>
      <c r="D345" s="582"/>
      <c r="E345" s="472">
        <v>13607</v>
      </c>
      <c r="F345" s="456">
        <f t="shared" si="14"/>
        <v>5396</v>
      </c>
      <c r="G345" s="469">
        <f t="shared" si="13"/>
        <v>3911</v>
      </c>
      <c r="H345" s="470">
        <v>90</v>
      </c>
    </row>
    <row r="346" spans="1:8" x14ac:dyDescent="0.2">
      <c r="A346" s="447">
        <v>345</v>
      </c>
      <c r="B346" s="454"/>
      <c r="C346" s="449">
        <v>41.75</v>
      </c>
      <c r="D346" s="582"/>
      <c r="E346" s="472">
        <v>13607</v>
      </c>
      <c r="F346" s="456">
        <f t="shared" si="14"/>
        <v>5396</v>
      </c>
      <c r="G346" s="469">
        <f t="shared" si="13"/>
        <v>3911</v>
      </c>
      <c r="H346" s="470">
        <v>90</v>
      </c>
    </row>
    <row r="347" spans="1:8" x14ac:dyDescent="0.2">
      <c r="A347" s="447">
        <v>346</v>
      </c>
      <c r="B347" s="454"/>
      <c r="C347" s="449">
        <v>41.75</v>
      </c>
      <c r="D347" s="582"/>
      <c r="E347" s="472">
        <v>13607</v>
      </c>
      <c r="F347" s="456">
        <f t="shared" si="14"/>
        <v>5396</v>
      </c>
      <c r="G347" s="469">
        <f t="shared" si="13"/>
        <v>3911</v>
      </c>
      <c r="H347" s="470">
        <v>90</v>
      </c>
    </row>
    <row r="348" spans="1:8" x14ac:dyDescent="0.2">
      <c r="A348" s="447">
        <v>347</v>
      </c>
      <c r="B348" s="454"/>
      <c r="C348" s="449">
        <v>41.75</v>
      </c>
      <c r="D348" s="582"/>
      <c r="E348" s="472">
        <v>13607</v>
      </c>
      <c r="F348" s="456">
        <f t="shared" si="14"/>
        <v>5396</v>
      </c>
      <c r="G348" s="469">
        <f t="shared" si="13"/>
        <v>3911</v>
      </c>
      <c r="H348" s="470">
        <v>90</v>
      </c>
    </row>
    <row r="349" spans="1:8" x14ac:dyDescent="0.2">
      <c r="A349" s="447">
        <v>348</v>
      </c>
      <c r="B349" s="454"/>
      <c r="C349" s="449">
        <v>41.75</v>
      </c>
      <c r="D349" s="582"/>
      <c r="E349" s="472">
        <v>13607</v>
      </c>
      <c r="F349" s="456">
        <f t="shared" si="14"/>
        <v>5396</v>
      </c>
      <c r="G349" s="469">
        <f t="shared" si="13"/>
        <v>3911</v>
      </c>
      <c r="H349" s="470">
        <v>90</v>
      </c>
    </row>
    <row r="350" spans="1:8" x14ac:dyDescent="0.2">
      <c r="A350" s="447">
        <v>349</v>
      </c>
      <c r="B350" s="454"/>
      <c r="C350" s="449">
        <v>41.75</v>
      </c>
      <c r="D350" s="582"/>
      <c r="E350" s="472">
        <v>13607</v>
      </c>
      <c r="F350" s="456">
        <f t="shared" si="14"/>
        <v>5396</v>
      </c>
      <c r="G350" s="469">
        <f t="shared" si="13"/>
        <v>3911</v>
      </c>
      <c r="H350" s="470">
        <v>90</v>
      </c>
    </row>
    <row r="351" spans="1:8" x14ac:dyDescent="0.2">
      <c r="A351" s="447">
        <v>350</v>
      </c>
      <c r="B351" s="454"/>
      <c r="C351" s="449">
        <v>41.75</v>
      </c>
      <c r="D351" s="582"/>
      <c r="E351" s="472">
        <v>13607</v>
      </c>
      <c r="F351" s="456">
        <f t="shared" si="14"/>
        <v>5396</v>
      </c>
      <c r="G351" s="469">
        <f t="shared" si="13"/>
        <v>3911</v>
      </c>
      <c r="H351" s="470">
        <v>90</v>
      </c>
    </row>
    <row r="352" spans="1:8" x14ac:dyDescent="0.2">
      <c r="A352" s="447">
        <v>351</v>
      </c>
      <c r="B352" s="454"/>
      <c r="C352" s="449">
        <v>41.75</v>
      </c>
      <c r="D352" s="582"/>
      <c r="E352" s="472">
        <v>13607</v>
      </c>
      <c r="F352" s="456">
        <f t="shared" si="14"/>
        <v>5396</v>
      </c>
      <c r="G352" s="469">
        <f t="shared" si="13"/>
        <v>3911</v>
      </c>
      <c r="H352" s="470">
        <v>90</v>
      </c>
    </row>
    <row r="353" spans="1:8" x14ac:dyDescent="0.2">
      <c r="A353" s="447">
        <v>352</v>
      </c>
      <c r="B353" s="454"/>
      <c r="C353" s="449">
        <v>41.75</v>
      </c>
      <c r="D353" s="582"/>
      <c r="E353" s="472">
        <v>13607</v>
      </c>
      <c r="F353" s="456">
        <f t="shared" si="14"/>
        <v>5396</v>
      </c>
      <c r="G353" s="469">
        <f t="shared" si="13"/>
        <v>3911</v>
      </c>
      <c r="H353" s="470">
        <v>90</v>
      </c>
    </row>
    <row r="354" spans="1:8" x14ac:dyDescent="0.2">
      <c r="A354" s="447">
        <v>353</v>
      </c>
      <c r="B354" s="454"/>
      <c r="C354" s="449">
        <v>41.75</v>
      </c>
      <c r="D354" s="582"/>
      <c r="E354" s="472">
        <v>13607</v>
      </c>
      <c r="F354" s="456">
        <f t="shared" si="14"/>
        <v>5396</v>
      </c>
      <c r="G354" s="469">
        <f t="shared" si="13"/>
        <v>3911</v>
      </c>
      <c r="H354" s="470">
        <v>90</v>
      </c>
    </row>
    <row r="355" spans="1:8" x14ac:dyDescent="0.2">
      <c r="A355" s="447">
        <v>354</v>
      </c>
      <c r="B355" s="454"/>
      <c r="C355" s="449">
        <v>41.75</v>
      </c>
      <c r="D355" s="582"/>
      <c r="E355" s="472">
        <v>13607</v>
      </c>
      <c r="F355" s="456">
        <f t="shared" si="14"/>
        <v>5396</v>
      </c>
      <c r="G355" s="469">
        <f t="shared" si="13"/>
        <v>3911</v>
      </c>
      <c r="H355" s="470">
        <v>90</v>
      </c>
    </row>
    <row r="356" spans="1:8" x14ac:dyDescent="0.2">
      <c r="A356" s="447">
        <v>355</v>
      </c>
      <c r="B356" s="454"/>
      <c r="C356" s="449">
        <v>41.75</v>
      </c>
      <c r="D356" s="582"/>
      <c r="E356" s="472">
        <v>13607</v>
      </c>
      <c r="F356" s="456">
        <f t="shared" si="14"/>
        <v>5396</v>
      </c>
      <c r="G356" s="469">
        <f t="shared" si="13"/>
        <v>3911</v>
      </c>
      <c r="H356" s="470">
        <v>90</v>
      </c>
    </row>
    <row r="357" spans="1:8" x14ac:dyDescent="0.2">
      <c r="A357" s="447">
        <v>356</v>
      </c>
      <c r="B357" s="454"/>
      <c r="C357" s="449">
        <v>41.75</v>
      </c>
      <c r="D357" s="582"/>
      <c r="E357" s="472">
        <v>13607</v>
      </c>
      <c r="F357" s="456">
        <f t="shared" si="14"/>
        <v>5396</v>
      </c>
      <c r="G357" s="469">
        <f t="shared" si="13"/>
        <v>3911</v>
      </c>
      <c r="H357" s="470">
        <v>90</v>
      </c>
    </row>
    <row r="358" spans="1:8" x14ac:dyDescent="0.2">
      <c r="A358" s="447">
        <v>357</v>
      </c>
      <c r="B358" s="454"/>
      <c r="C358" s="449">
        <v>41.75</v>
      </c>
      <c r="D358" s="582"/>
      <c r="E358" s="472">
        <v>13607</v>
      </c>
      <c r="F358" s="456">
        <f t="shared" si="14"/>
        <v>5396</v>
      </c>
      <c r="G358" s="469">
        <f t="shared" si="13"/>
        <v>3911</v>
      </c>
      <c r="H358" s="470">
        <v>90</v>
      </c>
    </row>
    <row r="359" spans="1:8" x14ac:dyDescent="0.2">
      <c r="A359" s="447">
        <v>358</v>
      </c>
      <c r="B359" s="454"/>
      <c r="C359" s="449">
        <v>41.75</v>
      </c>
      <c r="D359" s="582"/>
      <c r="E359" s="472">
        <v>13607</v>
      </c>
      <c r="F359" s="456">
        <f t="shared" si="14"/>
        <v>5396</v>
      </c>
      <c r="G359" s="469">
        <f t="shared" si="13"/>
        <v>3911</v>
      </c>
      <c r="H359" s="470">
        <v>90</v>
      </c>
    </row>
    <row r="360" spans="1:8" x14ac:dyDescent="0.2">
      <c r="A360" s="447">
        <v>359</v>
      </c>
      <c r="B360" s="454"/>
      <c r="C360" s="449">
        <v>41.75</v>
      </c>
      <c r="D360" s="582"/>
      <c r="E360" s="472">
        <v>13607</v>
      </c>
      <c r="F360" s="456">
        <f t="shared" si="14"/>
        <v>5396</v>
      </c>
      <c r="G360" s="469">
        <f t="shared" si="13"/>
        <v>3911</v>
      </c>
      <c r="H360" s="470">
        <v>90</v>
      </c>
    </row>
    <row r="361" spans="1:8" x14ac:dyDescent="0.2">
      <c r="A361" s="447">
        <v>360</v>
      </c>
      <c r="B361" s="454"/>
      <c r="C361" s="449">
        <v>41.75</v>
      </c>
      <c r="D361" s="582"/>
      <c r="E361" s="472">
        <v>13607</v>
      </c>
      <c r="F361" s="456">
        <f t="shared" si="14"/>
        <v>5396</v>
      </c>
      <c r="G361" s="469">
        <f t="shared" si="13"/>
        <v>3911</v>
      </c>
      <c r="H361" s="470">
        <v>90</v>
      </c>
    </row>
    <row r="362" spans="1:8" x14ac:dyDescent="0.2">
      <c r="A362" s="447">
        <v>361</v>
      </c>
      <c r="B362" s="454"/>
      <c r="C362" s="449">
        <v>41.75</v>
      </c>
      <c r="D362" s="582"/>
      <c r="E362" s="472">
        <v>13607</v>
      </c>
      <c r="F362" s="456">
        <f t="shared" si="14"/>
        <v>5396</v>
      </c>
      <c r="G362" s="469">
        <f t="shared" si="13"/>
        <v>3911</v>
      </c>
      <c r="H362" s="470">
        <v>90</v>
      </c>
    </row>
    <row r="363" spans="1:8" x14ac:dyDescent="0.2">
      <c r="A363" s="447">
        <v>362</v>
      </c>
      <c r="B363" s="454"/>
      <c r="C363" s="449">
        <v>41.75</v>
      </c>
      <c r="D363" s="582"/>
      <c r="E363" s="472">
        <v>13607</v>
      </c>
      <c r="F363" s="456">
        <f t="shared" si="14"/>
        <v>5396</v>
      </c>
      <c r="G363" s="469">
        <f t="shared" si="13"/>
        <v>3911</v>
      </c>
      <c r="H363" s="470">
        <v>90</v>
      </c>
    </row>
    <row r="364" spans="1:8" x14ac:dyDescent="0.2">
      <c r="A364" s="447">
        <v>363</v>
      </c>
      <c r="B364" s="454"/>
      <c r="C364" s="449">
        <v>41.75</v>
      </c>
      <c r="D364" s="582"/>
      <c r="E364" s="472">
        <v>13607</v>
      </c>
      <c r="F364" s="456">
        <f t="shared" si="14"/>
        <v>5396</v>
      </c>
      <c r="G364" s="469">
        <f t="shared" si="13"/>
        <v>3911</v>
      </c>
      <c r="H364" s="470">
        <v>90</v>
      </c>
    </row>
    <row r="365" spans="1:8" x14ac:dyDescent="0.2">
      <c r="A365" s="447">
        <v>364</v>
      </c>
      <c r="B365" s="454"/>
      <c r="C365" s="449">
        <v>41.75</v>
      </c>
      <c r="D365" s="582"/>
      <c r="E365" s="472">
        <v>13607</v>
      </c>
      <c r="F365" s="456">
        <f t="shared" si="14"/>
        <v>5396</v>
      </c>
      <c r="G365" s="469">
        <f t="shared" si="13"/>
        <v>3911</v>
      </c>
      <c r="H365" s="470">
        <v>90</v>
      </c>
    </row>
    <row r="366" spans="1:8" x14ac:dyDescent="0.2">
      <c r="A366" s="447">
        <v>365</v>
      </c>
      <c r="B366" s="454"/>
      <c r="C366" s="449">
        <v>41.75</v>
      </c>
      <c r="D366" s="582"/>
      <c r="E366" s="472">
        <v>13607</v>
      </c>
      <c r="F366" s="456">
        <f t="shared" si="14"/>
        <v>5396</v>
      </c>
      <c r="G366" s="469">
        <f t="shared" si="13"/>
        <v>3911</v>
      </c>
      <c r="H366" s="470">
        <v>90</v>
      </c>
    </row>
    <row r="367" spans="1:8" x14ac:dyDescent="0.2">
      <c r="A367" s="447">
        <v>366</v>
      </c>
      <c r="B367" s="454"/>
      <c r="C367" s="449">
        <v>41.75</v>
      </c>
      <c r="D367" s="582"/>
      <c r="E367" s="472">
        <v>13607</v>
      </c>
      <c r="F367" s="456">
        <f t="shared" si="14"/>
        <v>5396</v>
      </c>
      <c r="G367" s="469">
        <f t="shared" si="13"/>
        <v>3911</v>
      </c>
      <c r="H367" s="470">
        <v>90</v>
      </c>
    </row>
    <row r="368" spans="1:8" x14ac:dyDescent="0.2">
      <c r="A368" s="447">
        <v>367</v>
      </c>
      <c r="B368" s="454"/>
      <c r="C368" s="449">
        <v>41.75</v>
      </c>
      <c r="D368" s="582"/>
      <c r="E368" s="472">
        <v>13607</v>
      </c>
      <c r="F368" s="456">
        <f t="shared" si="14"/>
        <v>5396</v>
      </c>
      <c r="G368" s="469">
        <f t="shared" si="13"/>
        <v>3911</v>
      </c>
      <c r="H368" s="470">
        <v>90</v>
      </c>
    </row>
    <row r="369" spans="1:8" x14ac:dyDescent="0.2">
      <c r="A369" s="447">
        <v>368</v>
      </c>
      <c r="B369" s="454"/>
      <c r="C369" s="449">
        <v>41.75</v>
      </c>
      <c r="D369" s="582"/>
      <c r="E369" s="472">
        <v>13607</v>
      </c>
      <c r="F369" s="456">
        <f t="shared" si="14"/>
        <v>5396</v>
      </c>
      <c r="G369" s="469">
        <f t="shared" si="13"/>
        <v>3911</v>
      </c>
      <c r="H369" s="470">
        <v>90</v>
      </c>
    </row>
    <row r="370" spans="1:8" x14ac:dyDescent="0.2">
      <c r="A370" s="447">
        <v>369</v>
      </c>
      <c r="B370" s="454"/>
      <c r="C370" s="449">
        <v>41.75</v>
      </c>
      <c r="D370" s="582"/>
      <c r="E370" s="472">
        <v>13607</v>
      </c>
      <c r="F370" s="456">
        <f t="shared" si="14"/>
        <v>5396</v>
      </c>
      <c r="G370" s="469">
        <f t="shared" si="13"/>
        <v>3911</v>
      </c>
      <c r="H370" s="470">
        <v>90</v>
      </c>
    </row>
    <row r="371" spans="1:8" x14ac:dyDescent="0.2">
      <c r="A371" s="447">
        <v>370</v>
      </c>
      <c r="B371" s="454"/>
      <c r="C371" s="449">
        <v>41.75</v>
      </c>
      <c r="D371" s="582"/>
      <c r="E371" s="472">
        <v>13607</v>
      </c>
      <c r="F371" s="456">
        <f t="shared" si="14"/>
        <v>5396</v>
      </c>
      <c r="G371" s="469">
        <f t="shared" si="13"/>
        <v>3911</v>
      </c>
      <c r="H371" s="470">
        <v>90</v>
      </c>
    </row>
    <row r="372" spans="1:8" x14ac:dyDescent="0.2">
      <c r="A372" s="447">
        <v>371</v>
      </c>
      <c r="B372" s="454"/>
      <c r="C372" s="449">
        <v>41.75</v>
      </c>
      <c r="D372" s="582"/>
      <c r="E372" s="472">
        <v>13607</v>
      </c>
      <c r="F372" s="456">
        <f t="shared" si="14"/>
        <v>5396</v>
      </c>
      <c r="G372" s="469">
        <f t="shared" si="13"/>
        <v>3911</v>
      </c>
      <c r="H372" s="470">
        <v>90</v>
      </c>
    </row>
    <row r="373" spans="1:8" x14ac:dyDescent="0.2">
      <c r="A373" s="447">
        <v>372</v>
      </c>
      <c r="B373" s="454"/>
      <c r="C373" s="449">
        <v>41.75</v>
      </c>
      <c r="D373" s="582"/>
      <c r="E373" s="472">
        <v>13607</v>
      </c>
      <c r="F373" s="456">
        <f t="shared" si="14"/>
        <v>5396</v>
      </c>
      <c r="G373" s="469">
        <f t="shared" si="13"/>
        <v>3911</v>
      </c>
      <c r="H373" s="470">
        <v>90</v>
      </c>
    </row>
    <row r="374" spans="1:8" x14ac:dyDescent="0.2">
      <c r="A374" s="447">
        <v>373</v>
      </c>
      <c r="B374" s="454"/>
      <c r="C374" s="449">
        <v>41.75</v>
      </c>
      <c r="D374" s="582"/>
      <c r="E374" s="472">
        <v>13607</v>
      </c>
      <c r="F374" s="456">
        <f t="shared" si="14"/>
        <v>5396</v>
      </c>
      <c r="G374" s="469">
        <f t="shared" si="13"/>
        <v>3911</v>
      </c>
      <c r="H374" s="470">
        <v>90</v>
      </c>
    </row>
    <row r="375" spans="1:8" x14ac:dyDescent="0.2">
      <c r="A375" s="447">
        <v>374</v>
      </c>
      <c r="B375" s="454"/>
      <c r="C375" s="449">
        <v>41.75</v>
      </c>
      <c r="D375" s="582"/>
      <c r="E375" s="472">
        <v>13607</v>
      </c>
      <c r="F375" s="456">
        <f t="shared" si="14"/>
        <v>5396</v>
      </c>
      <c r="G375" s="469">
        <f t="shared" si="13"/>
        <v>3911</v>
      </c>
      <c r="H375" s="470">
        <v>90</v>
      </c>
    </row>
    <row r="376" spans="1:8" x14ac:dyDescent="0.2">
      <c r="A376" s="447">
        <v>375</v>
      </c>
      <c r="B376" s="454"/>
      <c r="C376" s="449">
        <v>41.75</v>
      </c>
      <c r="D376" s="582"/>
      <c r="E376" s="472">
        <v>13607</v>
      </c>
      <c r="F376" s="456">
        <f t="shared" si="14"/>
        <v>5396</v>
      </c>
      <c r="G376" s="469">
        <f t="shared" si="13"/>
        <v>3911</v>
      </c>
      <c r="H376" s="470">
        <v>90</v>
      </c>
    </row>
    <row r="377" spans="1:8" x14ac:dyDescent="0.2">
      <c r="A377" s="447">
        <v>376</v>
      </c>
      <c r="B377" s="454"/>
      <c r="C377" s="449">
        <v>41.75</v>
      </c>
      <c r="D377" s="582"/>
      <c r="E377" s="472">
        <v>13607</v>
      </c>
      <c r="F377" s="456">
        <f t="shared" si="14"/>
        <v>5396</v>
      </c>
      <c r="G377" s="469">
        <f t="shared" si="13"/>
        <v>3911</v>
      </c>
      <c r="H377" s="470">
        <v>90</v>
      </c>
    </row>
    <row r="378" spans="1:8" x14ac:dyDescent="0.2">
      <c r="A378" s="447">
        <v>377</v>
      </c>
      <c r="B378" s="454"/>
      <c r="C378" s="449">
        <v>41.75</v>
      </c>
      <c r="D378" s="582"/>
      <c r="E378" s="472">
        <v>13607</v>
      </c>
      <c r="F378" s="456">
        <f t="shared" si="14"/>
        <v>5396</v>
      </c>
      <c r="G378" s="469">
        <f t="shared" si="13"/>
        <v>3911</v>
      </c>
      <c r="H378" s="470">
        <v>90</v>
      </c>
    </row>
    <row r="379" spans="1:8" x14ac:dyDescent="0.2">
      <c r="A379" s="447">
        <v>378</v>
      </c>
      <c r="B379" s="454"/>
      <c r="C379" s="449">
        <v>41.75</v>
      </c>
      <c r="D379" s="582"/>
      <c r="E379" s="472">
        <v>13607</v>
      </c>
      <c r="F379" s="456">
        <f t="shared" si="14"/>
        <v>5396</v>
      </c>
      <c r="G379" s="469">
        <f t="shared" si="13"/>
        <v>3911</v>
      </c>
      <c r="H379" s="470">
        <v>90</v>
      </c>
    </row>
    <row r="380" spans="1:8" x14ac:dyDescent="0.2">
      <c r="A380" s="447">
        <v>379</v>
      </c>
      <c r="B380" s="454"/>
      <c r="C380" s="449">
        <v>41.75</v>
      </c>
      <c r="D380" s="582"/>
      <c r="E380" s="472">
        <v>13607</v>
      </c>
      <c r="F380" s="456">
        <f t="shared" si="14"/>
        <v>5396</v>
      </c>
      <c r="G380" s="469">
        <f t="shared" si="13"/>
        <v>3911</v>
      </c>
      <c r="H380" s="470">
        <v>90</v>
      </c>
    </row>
    <row r="381" spans="1:8" x14ac:dyDescent="0.2">
      <c r="A381" s="447">
        <v>380</v>
      </c>
      <c r="B381" s="454"/>
      <c r="C381" s="449">
        <v>41.75</v>
      </c>
      <c r="D381" s="582"/>
      <c r="E381" s="472">
        <v>13607</v>
      </c>
      <c r="F381" s="456">
        <f t="shared" si="14"/>
        <v>5396</v>
      </c>
      <c r="G381" s="469">
        <f t="shared" si="13"/>
        <v>3911</v>
      </c>
      <c r="H381" s="470">
        <v>90</v>
      </c>
    </row>
    <row r="382" spans="1:8" x14ac:dyDescent="0.2">
      <c r="A382" s="447">
        <v>381</v>
      </c>
      <c r="B382" s="454"/>
      <c r="C382" s="449">
        <v>41.75</v>
      </c>
      <c r="D382" s="582"/>
      <c r="E382" s="472">
        <v>13607</v>
      </c>
      <c r="F382" s="456">
        <f t="shared" si="14"/>
        <v>5396</v>
      </c>
      <c r="G382" s="469">
        <f t="shared" si="13"/>
        <v>3911</v>
      </c>
      <c r="H382" s="470">
        <v>90</v>
      </c>
    </row>
    <row r="383" spans="1:8" x14ac:dyDescent="0.2">
      <c r="A383" s="447">
        <v>382</v>
      </c>
      <c r="B383" s="454"/>
      <c r="C383" s="449">
        <v>41.75</v>
      </c>
      <c r="D383" s="582"/>
      <c r="E383" s="472">
        <v>13607</v>
      </c>
      <c r="F383" s="456">
        <f t="shared" si="14"/>
        <v>5396</v>
      </c>
      <c r="G383" s="469">
        <f t="shared" si="13"/>
        <v>3911</v>
      </c>
      <c r="H383" s="470">
        <v>90</v>
      </c>
    </row>
    <row r="384" spans="1:8" x14ac:dyDescent="0.2">
      <c r="A384" s="447">
        <v>383</v>
      </c>
      <c r="B384" s="454"/>
      <c r="C384" s="449">
        <v>41.75</v>
      </c>
      <c r="D384" s="582"/>
      <c r="E384" s="472">
        <v>13607</v>
      </c>
      <c r="F384" s="456">
        <f t="shared" si="14"/>
        <v>5396</v>
      </c>
      <c r="G384" s="469">
        <f t="shared" si="13"/>
        <v>3911</v>
      </c>
      <c r="H384" s="470">
        <v>90</v>
      </c>
    </row>
    <row r="385" spans="1:8" x14ac:dyDescent="0.2">
      <c r="A385" s="447">
        <v>384</v>
      </c>
      <c r="B385" s="454"/>
      <c r="C385" s="449">
        <v>41.75</v>
      </c>
      <c r="D385" s="582"/>
      <c r="E385" s="472">
        <v>13607</v>
      </c>
      <c r="F385" s="456">
        <f t="shared" si="14"/>
        <v>5396</v>
      </c>
      <c r="G385" s="469">
        <f t="shared" si="13"/>
        <v>3911</v>
      </c>
      <c r="H385" s="470">
        <v>90</v>
      </c>
    </row>
    <row r="386" spans="1:8" x14ac:dyDescent="0.2">
      <c r="A386" s="447">
        <v>385</v>
      </c>
      <c r="B386" s="454"/>
      <c r="C386" s="449">
        <v>41.75</v>
      </c>
      <c r="D386" s="582"/>
      <c r="E386" s="472">
        <v>13607</v>
      </c>
      <c r="F386" s="456">
        <f t="shared" si="14"/>
        <v>5396</v>
      </c>
      <c r="G386" s="469">
        <f t="shared" si="13"/>
        <v>3911</v>
      </c>
      <c r="H386" s="470">
        <v>90</v>
      </c>
    </row>
    <row r="387" spans="1:8" x14ac:dyDescent="0.2">
      <c r="A387" s="447">
        <v>386</v>
      </c>
      <c r="B387" s="454"/>
      <c r="C387" s="449">
        <v>41.75</v>
      </c>
      <c r="D387" s="582"/>
      <c r="E387" s="472">
        <v>13607</v>
      </c>
      <c r="F387" s="456">
        <f t="shared" si="14"/>
        <v>5396</v>
      </c>
      <c r="G387" s="469">
        <f t="shared" si="13"/>
        <v>3911</v>
      </c>
      <c r="H387" s="470">
        <v>90</v>
      </c>
    </row>
    <row r="388" spans="1:8" x14ac:dyDescent="0.2">
      <c r="A388" s="447">
        <v>387</v>
      </c>
      <c r="B388" s="454"/>
      <c r="C388" s="449">
        <v>41.75</v>
      </c>
      <c r="D388" s="582"/>
      <c r="E388" s="472">
        <v>13607</v>
      </c>
      <c r="F388" s="456">
        <f t="shared" si="14"/>
        <v>5396</v>
      </c>
      <c r="G388" s="469">
        <f t="shared" si="13"/>
        <v>3911</v>
      </c>
      <c r="H388" s="470">
        <v>90</v>
      </c>
    </row>
    <row r="389" spans="1:8" x14ac:dyDescent="0.2">
      <c r="A389" s="447">
        <v>388</v>
      </c>
      <c r="B389" s="454"/>
      <c r="C389" s="449">
        <v>41.75</v>
      </c>
      <c r="D389" s="582"/>
      <c r="E389" s="472">
        <v>13607</v>
      </c>
      <c r="F389" s="456">
        <f t="shared" si="14"/>
        <v>5396</v>
      </c>
      <c r="G389" s="469">
        <f t="shared" si="13"/>
        <v>3911</v>
      </c>
      <c r="H389" s="470">
        <v>90</v>
      </c>
    </row>
    <row r="390" spans="1:8" x14ac:dyDescent="0.2">
      <c r="A390" s="447">
        <v>389</v>
      </c>
      <c r="B390" s="454"/>
      <c r="C390" s="449">
        <v>41.75</v>
      </c>
      <c r="D390" s="582"/>
      <c r="E390" s="472">
        <v>13607</v>
      </c>
      <c r="F390" s="456">
        <f t="shared" si="14"/>
        <v>5396</v>
      </c>
      <c r="G390" s="469">
        <f t="shared" si="13"/>
        <v>3911</v>
      </c>
      <c r="H390" s="470">
        <v>90</v>
      </c>
    </row>
    <row r="391" spans="1:8" x14ac:dyDescent="0.2">
      <c r="A391" s="447">
        <v>390</v>
      </c>
      <c r="B391" s="454"/>
      <c r="C391" s="449">
        <v>41.75</v>
      </c>
      <c r="D391" s="582"/>
      <c r="E391" s="472">
        <v>13607</v>
      </c>
      <c r="F391" s="456">
        <f t="shared" si="14"/>
        <v>5396</v>
      </c>
      <c r="G391" s="469">
        <f t="shared" si="13"/>
        <v>3911</v>
      </c>
      <c r="H391" s="470">
        <v>90</v>
      </c>
    </row>
    <row r="392" spans="1:8" x14ac:dyDescent="0.2">
      <c r="A392" s="447">
        <v>391</v>
      </c>
      <c r="B392" s="454"/>
      <c r="C392" s="449">
        <v>41.75</v>
      </c>
      <c r="D392" s="582"/>
      <c r="E392" s="472">
        <v>13607</v>
      </c>
      <c r="F392" s="456">
        <f t="shared" si="14"/>
        <v>5396</v>
      </c>
      <c r="G392" s="469">
        <f t="shared" si="13"/>
        <v>3911</v>
      </c>
      <c r="H392" s="470">
        <v>90</v>
      </c>
    </row>
    <row r="393" spans="1:8" x14ac:dyDescent="0.2">
      <c r="A393" s="447">
        <v>392</v>
      </c>
      <c r="B393" s="454"/>
      <c r="C393" s="449">
        <v>41.75</v>
      </c>
      <c r="D393" s="582"/>
      <c r="E393" s="472">
        <v>13607</v>
      </c>
      <c r="F393" s="456">
        <f t="shared" si="14"/>
        <v>5396</v>
      </c>
      <c r="G393" s="469">
        <f t="shared" si="13"/>
        <v>3911</v>
      </c>
      <c r="H393" s="470">
        <v>90</v>
      </c>
    </row>
    <row r="394" spans="1:8" x14ac:dyDescent="0.2">
      <c r="A394" s="447">
        <v>393</v>
      </c>
      <c r="B394" s="454"/>
      <c r="C394" s="449">
        <v>41.75</v>
      </c>
      <c r="D394" s="582"/>
      <c r="E394" s="472">
        <v>13607</v>
      </c>
      <c r="F394" s="456">
        <f t="shared" si="14"/>
        <v>5396</v>
      </c>
      <c r="G394" s="469">
        <f t="shared" si="13"/>
        <v>3911</v>
      </c>
      <c r="H394" s="470">
        <v>90</v>
      </c>
    </row>
    <row r="395" spans="1:8" x14ac:dyDescent="0.2">
      <c r="A395" s="447">
        <v>394</v>
      </c>
      <c r="B395" s="454"/>
      <c r="C395" s="449">
        <v>41.75</v>
      </c>
      <c r="D395" s="582"/>
      <c r="E395" s="472">
        <v>13607</v>
      </c>
      <c r="F395" s="456">
        <f t="shared" si="14"/>
        <v>5396</v>
      </c>
      <c r="G395" s="469">
        <f t="shared" si="13"/>
        <v>3911</v>
      </c>
      <c r="H395" s="470">
        <v>90</v>
      </c>
    </row>
    <row r="396" spans="1:8" x14ac:dyDescent="0.2">
      <c r="A396" s="447">
        <v>395</v>
      </c>
      <c r="B396" s="454"/>
      <c r="C396" s="449">
        <v>41.75</v>
      </c>
      <c r="D396" s="582"/>
      <c r="E396" s="472">
        <v>13607</v>
      </c>
      <c r="F396" s="456">
        <f t="shared" si="14"/>
        <v>5396</v>
      </c>
      <c r="G396" s="469">
        <f t="shared" si="13"/>
        <v>3911</v>
      </c>
      <c r="H396" s="470">
        <v>90</v>
      </c>
    </row>
    <row r="397" spans="1:8" x14ac:dyDescent="0.2">
      <c r="A397" s="447">
        <v>396</v>
      </c>
      <c r="B397" s="454"/>
      <c r="C397" s="449">
        <v>41.75</v>
      </c>
      <c r="D397" s="582"/>
      <c r="E397" s="472">
        <v>13607</v>
      </c>
      <c r="F397" s="456">
        <f t="shared" si="14"/>
        <v>5396</v>
      </c>
      <c r="G397" s="469">
        <f t="shared" ref="G397:G428" si="15">ROUND(12*(1/C397*E397),0)</f>
        <v>3911</v>
      </c>
      <c r="H397" s="470">
        <v>90</v>
      </c>
    </row>
    <row r="398" spans="1:8" x14ac:dyDescent="0.2">
      <c r="A398" s="447">
        <v>397</v>
      </c>
      <c r="B398" s="454"/>
      <c r="C398" s="449">
        <v>41.75</v>
      </c>
      <c r="D398" s="582"/>
      <c r="E398" s="472">
        <v>13607</v>
      </c>
      <c r="F398" s="456">
        <f t="shared" ref="F398:F428" si="16">ROUND(12*1.3566*(1/C398*E398)+H398,0)</f>
        <v>5396</v>
      </c>
      <c r="G398" s="469">
        <f t="shared" si="15"/>
        <v>3911</v>
      </c>
      <c r="H398" s="470">
        <v>90</v>
      </c>
    </row>
    <row r="399" spans="1:8" x14ac:dyDescent="0.2">
      <c r="A399" s="447">
        <v>398</v>
      </c>
      <c r="B399" s="454"/>
      <c r="C399" s="449">
        <v>41.75</v>
      </c>
      <c r="D399" s="582"/>
      <c r="E399" s="472">
        <v>13607</v>
      </c>
      <c r="F399" s="456">
        <f t="shared" si="16"/>
        <v>5396</v>
      </c>
      <c r="G399" s="469">
        <f t="shared" si="15"/>
        <v>3911</v>
      </c>
      <c r="H399" s="470">
        <v>90</v>
      </c>
    </row>
    <row r="400" spans="1:8" x14ac:dyDescent="0.2">
      <c r="A400" s="447">
        <v>399</v>
      </c>
      <c r="B400" s="454"/>
      <c r="C400" s="449">
        <v>41.75</v>
      </c>
      <c r="D400" s="582"/>
      <c r="E400" s="472">
        <v>13607</v>
      </c>
      <c r="F400" s="456">
        <f t="shared" si="16"/>
        <v>5396</v>
      </c>
      <c r="G400" s="469">
        <f t="shared" si="15"/>
        <v>3911</v>
      </c>
      <c r="H400" s="470">
        <v>90</v>
      </c>
    </row>
    <row r="401" spans="1:8" x14ac:dyDescent="0.2">
      <c r="A401" s="447">
        <v>400</v>
      </c>
      <c r="B401" s="454"/>
      <c r="C401" s="449">
        <v>41.75</v>
      </c>
      <c r="D401" s="582"/>
      <c r="E401" s="472">
        <v>13607</v>
      </c>
      <c r="F401" s="456">
        <f t="shared" si="16"/>
        <v>5396</v>
      </c>
      <c r="G401" s="469">
        <f t="shared" si="15"/>
        <v>3911</v>
      </c>
      <c r="H401" s="470">
        <v>90</v>
      </c>
    </row>
    <row r="402" spans="1:8" x14ac:dyDescent="0.2">
      <c r="A402" s="447">
        <v>401</v>
      </c>
      <c r="B402" s="454"/>
      <c r="C402" s="449">
        <v>41.75</v>
      </c>
      <c r="D402" s="582"/>
      <c r="E402" s="472">
        <v>13607</v>
      </c>
      <c r="F402" s="456">
        <f t="shared" si="16"/>
        <v>5396</v>
      </c>
      <c r="G402" s="469">
        <f t="shared" si="15"/>
        <v>3911</v>
      </c>
      <c r="H402" s="470">
        <v>90</v>
      </c>
    </row>
    <row r="403" spans="1:8" x14ac:dyDescent="0.2">
      <c r="A403" s="447">
        <v>402</v>
      </c>
      <c r="B403" s="454"/>
      <c r="C403" s="449">
        <v>41.75</v>
      </c>
      <c r="D403" s="582"/>
      <c r="E403" s="472">
        <v>13607</v>
      </c>
      <c r="F403" s="456">
        <f t="shared" si="16"/>
        <v>5396</v>
      </c>
      <c r="G403" s="469">
        <f t="shared" si="15"/>
        <v>3911</v>
      </c>
      <c r="H403" s="470">
        <v>90</v>
      </c>
    </row>
    <row r="404" spans="1:8" x14ac:dyDescent="0.2">
      <c r="A404" s="447">
        <v>403</v>
      </c>
      <c r="B404" s="454"/>
      <c r="C404" s="449">
        <v>41.75</v>
      </c>
      <c r="D404" s="582"/>
      <c r="E404" s="472">
        <v>13607</v>
      </c>
      <c r="F404" s="456">
        <f t="shared" si="16"/>
        <v>5396</v>
      </c>
      <c r="G404" s="469">
        <f t="shared" si="15"/>
        <v>3911</v>
      </c>
      <c r="H404" s="470">
        <v>90</v>
      </c>
    </row>
    <row r="405" spans="1:8" x14ac:dyDescent="0.2">
      <c r="A405" s="447">
        <v>404</v>
      </c>
      <c r="B405" s="454"/>
      <c r="C405" s="449">
        <v>41.75</v>
      </c>
      <c r="D405" s="582"/>
      <c r="E405" s="472">
        <v>13607</v>
      </c>
      <c r="F405" s="456">
        <f t="shared" si="16"/>
        <v>5396</v>
      </c>
      <c r="G405" s="469">
        <f t="shared" si="15"/>
        <v>3911</v>
      </c>
      <c r="H405" s="470">
        <v>90</v>
      </c>
    </row>
    <row r="406" spans="1:8" x14ac:dyDescent="0.2">
      <c r="A406" s="447">
        <v>405</v>
      </c>
      <c r="B406" s="454"/>
      <c r="C406" s="449">
        <v>41.75</v>
      </c>
      <c r="D406" s="582"/>
      <c r="E406" s="472">
        <v>13607</v>
      </c>
      <c r="F406" s="456">
        <f t="shared" si="16"/>
        <v>5396</v>
      </c>
      <c r="G406" s="469">
        <f t="shared" si="15"/>
        <v>3911</v>
      </c>
      <c r="H406" s="470">
        <v>90</v>
      </c>
    </row>
    <row r="407" spans="1:8" x14ac:dyDescent="0.2">
      <c r="A407" s="447">
        <v>406</v>
      </c>
      <c r="B407" s="454"/>
      <c r="C407" s="449">
        <v>41.75</v>
      </c>
      <c r="D407" s="582"/>
      <c r="E407" s="472">
        <v>13607</v>
      </c>
      <c r="F407" s="456">
        <f t="shared" si="16"/>
        <v>5396</v>
      </c>
      <c r="G407" s="469">
        <f t="shared" si="15"/>
        <v>3911</v>
      </c>
      <c r="H407" s="470">
        <v>90</v>
      </c>
    </row>
    <row r="408" spans="1:8" x14ac:dyDescent="0.2">
      <c r="A408" s="447">
        <v>407</v>
      </c>
      <c r="B408" s="454"/>
      <c r="C408" s="449">
        <v>41.75</v>
      </c>
      <c r="D408" s="582"/>
      <c r="E408" s="472">
        <v>13607</v>
      </c>
      <c r="F408" s="456">
        <f t="shared" si="16"/>
        <v>5396</v>
      </c>
      <c r="G408" s="469">
        <f t="shared" si="15"/>
        <v>3911</v>
      </c>
      <c r="H408" s="470">
        <v>90</v>
      </c>
    </row>
    <row r="409" spans="1:8" x14ac:dyDescent="0.2">
      <c r="A409" s="447">
        <v>408</v>
      </c>
      <c r="B409" s="454"/>
      <c r="C409" s="449">
        <v>41.75</v>
      </c>
      <c r="D409" s="582"/>
      <c r="E409" s="472">
        <v>13607</v>
      </c>
      <c r="F409" s="456">
        <f t="shared" si="16"/>
        <v>5396</v>
      </c>
      <c r="G409" s="469">
        <f t="shared" si="15"/>
        <v>3911</v>
      </c>
      <c r="H409" s="470">
        <v>90</v>
      </c>
    </row>
    <row r="410" spans="1:8" x14ac:dyDescent="0.2">
      <c r="A410" s="447">
        <v>409</v>
      </c>
      <c r="B410" s="454"/>
      <c r="C410" s="449">
        <v>41.75</v>
      </c>
      <c r="D410" s="582"/>
      <c r="E410" s="472">
        <v>13607</v>
      </c>
      <c r="F410" s="456">
        <f t="shared" si="16"/>
        <v>5396</v>
      </c>
      <c r="G410" s="469">
        <f t="shared" si="15"/>
        <v>3911</v>
      </c>
      <c r="H410" s="470">
        <v>90</v>
      </c>
    </row>
    <row r="411" spans="1:8" x14ac:dyDescent="0.2">
      <c r="A411" s="447">
        <v>410</v>
      </c>
      <c r="B411" s="454"/>
      <c r="C411" s="449">
        <v>41.75</v>
      </c>
      <c r="D411" s="582"/>
      <c r="E411" s="472">
        <v>13607</v>
      </c>
      <c r="F411" s="456">
        <f t="shared" si="16"/>
        <v>5396</v>
      </c>
      <c r="G411" s="469">
        <f t="shared" si="15"/>
        <v>3911</v>
      </c>
      <c r="H411" s="470">
        <v>90</v>
      </c>
    </row>
    <row r="412" spans="1:8" x14ac:dyDescent="0.2">
      <c r="A412" s="447">
        <v>411</v>
      </c>
      <c r="B412" s="454"/>
      <c r="C412" s="449">
        <v>41.75</v>
      </c>
      <c r="D412" s="582"/>
      <c r="E412" s="472">
        <v>13607</v>
      </c>
      <c r="F412" s="456">
        <f t="shared" si="16"/>
        <v>5396</v>
      </c>
      <c r="G412" s="469">
        <f t="shared" si="15"/>
        <v>3911</v>
      </c>
      <c r="H412" s="470">
        <v>90</v>
      </c>
    </row>
    <row r="413" spans="1:8" x14ac:dyDescent="0.2">
      <c r="A413" s="447">
        <v>412</v>
      </c>
      <c r="B413" s="454"/>
      <c r="C413" s="449">
        <v>41.75</v>
      </c>
      <c r="D413" s="582"/>
      <c r="E413" s="472">
        <v>13607</v>
      </c>
      <c r="F413" s="456">
        <f t="shared" si="16"/>
        <v>5396</v>
      </c>
      <c r="G413" s="469">
        <f t="shared" si="15"/>
        <v>3911</v>
      </c>
      <c r="H413" s="470">
        <v>90</v>
      </c>
    </row>
    <row r="414" spans="1:8" x14ac:dyDescent="0.2">
      <c r="A414" s="447">
        <v>413</v>
      </c>
      <c r="B414" s="454"/>
      <c r="C414" s="449">
        <v>41.75</v>
      </c>
      <c r="D414" s="582"/>
      <c r="E414" s="472">
        <v>13607</v>
      </c>
      <c r="F414" s="456">
        <f t="shared" si="16"/>
        <v>5396</v>
      </c>
      <c r="G414" s="469">
        <f t="shared" si="15"/>
        <v>3911</v>
      </c>
      <c r="H414" s="470">
        <v>90</v>
      </c>
    </row>
    <row r="415" spans="1:8" x14ac:dyDescent="0.2">
      <c r="A415" s="447">
        <v>414</v>
      </c>
      <c r="B415" s="454"/>
      <c r="C415" s="449">
        <v>41.75</v>
      </c>
      <c r="D415" s="582"/>
      <c r="E415" s="472">
        <v>13607</v>
      </c>
      <c r="F415" s="456">
        <f t="shared" si="16"/>
        <v>5396</v>
      </c>
      <c r="G415" s="469">
        <f t="shared" si="15"/>
        <v>3911</v>
      </c>
      <c r="H415" s="470">
        <v>90</v>
      </c>
    </row>
    <row r="416" spans="1:8" x14ac:dyDescent="0.2">
      <c r="A416" s="447">
        <v>415</v>
      </c>
      <c r="B416" s="454"/>
      <c r="C416" s="449">
        <v>41.75</v>
      </c>
      <c r="D416" s="582"/>
      <c r="E416" s="472">
        <v>13607</v>
      </c>
      <c r="F416" s="456">
        <f t="shared" si="16"/>
        <v>5396</v>
      </c>
      <c r="G416" s="469">
        <f t="shared" si="15"/>
        <v>3911</v>
      </c>
      <c r="H416" s="470">
        <v>90</v>
      </c>
    </row>
    <row r="417" spans="1:8" x14ac:dyDescent="0.2">
      <c r="A417" s="447">
        <v>416</v>
      </c>
      <c r="B417" s="454"/>
      <c r="C417" s="449">
        <v>41.75</v>
      </c>
      <c r="D417" s="582"/>
      <c r="E417" s="472">
        <v>13607</v>
      </c>
      <c r="F417" s="456">
        <f t="shared" si="16"/>
        <v>5396</v>
      </c>
      <c r="G417" s="469">
        <f t="shared" si="15"/>
        <v>3911</v>
      </c>
      <c r="H417" s="470">
        <v>90</v>
      </c>
    </row>
    <row r="418" spans="1:8" x14ac:dyDescent="0.2">
      <c r="A418" s="447">
        <v>417</v>
      </c>
      <c r="B418" s="454"/>
      <c r="C418" s="449">
        <v>41.75</v>
      </c>
      <c r="D418" s="582"/>
      <c r="E418" s="472">
        <v>13607</v>
      </c>
      <c r="F418" s="456">
        <f t="shared" si="16"/>
        <v>5396</v>
      </c>
      <c r="G418" s="469">
        <f t="shared" si="15"/>
        <v>3911</v>
      </c>
      <c r="H418" s="470">
        <v>90</v>
      </c>
    </row>
    <row r="419" spans="1:8" x14ac:dyDescent="0.2">
      <c r="A419" s="447">
        <v>418</v>
      </c>
      <c r="B419" s="454"/>
      <c r="C419" s="449">
        <v>41.75</v>
      </c>
      <c r="D419" s="582"/>
      <c r="E419" s="472">
        <v>13607</v>
      </c>
      <c r="F419" s="456">
        <f t="shared" si="16"/>
        <v>5396</v>
      </c>
      <c r="G419" s="469">
        <f t="shared" si="15"/>
        <v>3911</v>
      </c>
      <c r="H419" s="470">
        <v>90</v>
      </c>
    </row>
    <row r="420" spans="1:8" x14ac:dyDescent="0.2">
      <c r="A420" s="447">
        <v>419</v>
      </c>
      <c r="B420" s="454"/>
      <c r="C420" s="449">
        <v>41.75</v>
      </c>
      <c r="D420" s="582"/>
      <c r="E420" s="472">
        <v>13607</v>
      </c>
      <c r="F420" s="456">
        <f t="shared" si="16"/>
        <v>5396</v>
      </c>
      <c r="G420" s="469">
        <f t="shared" si="15"/>
        <v>3911</v>
      </c>
      <c r="H420" s="470">
        <v>90</v>
      </c>
    </row>
    <row r="421" spans="1:8" x14ac:dyDescent="0.2">
      <c r="A421" s="447">
        <v>420</v>
      </c>
      <c r="B421" s="454"/>
      <c r="C421" s="449">
        <v>41.75</v>
      </c>
      <c r="D421" s="582"/>
      <c r="E421" s="472">
        <v>13607</v>
      </c>
      <c r="F421" s="456">
        <f t="shared" si="16"/>
        <v>5396</v>
      </c>
      <c r="G421" s="469">
        <f t="shared" si="15"/>
        <v>3911</v>
      </c>
      <c r="H421" s="470">
        <v>90</v>
      </c>
    </row>
    <row r="422" spans="1:8" x14ac:dyDescent="0.2">
      <c r="A422" s="447">
        <v>421</v>
      </c>
      <c r="B422" s="454"/>
      <c r="C422" s="449">
        <v>41.75</v>
      </c>
      <c r="D422" s="582"/>
      <c r="E422" s="472">
        <v>13607</v>
      </c>
      <c r="F422" s="456">
        <f t="shared" si="16"/>
        <v>5396</v>
      </c>
      <c r="G422" s="469">
        <f t="shared" si="15"/>
        <v>3911</v>
      </c>
      <c r="H422" s="470">
        <v>90</v>
      </c>
    </row>
    <row r="423" spans="1:8" x14ac:dyDescent="0.2">
      <c r="A423" s="447">
        <v>422</v>
      </c>
      <c r="B423" s="454"/>
      <c r="C423" s="449">
        <v>41.75</v>
      </c>
      <c r="D423" s="582"/>
      <c r="E423" s="472">
        <v>13607</v>
      </c>
      <c r="F423" s="456">
        <f t="shared" si="16"/>
        <v>5396</v>
      </c>
      <c r="G423" s="469">
        <f t="shared" si="15"/>
        <v>3911</v>
      </c>
      <c r="H423" s="470">
        <v>90</v>
      </c>
    </row>
    <row r="424" spans="1:8" x14ac:dyDescent="0.2">
      <c r="A424" s="447">
        <v>423</v>
      </c>
      <c r="B424" s="454"/>
      <c r="C424" s="449">
        <v>41.75</v>
      </c>
      <c r="D424" s="582"/>
      <c r="E424" s="472">
        <v>13607</v>
      </c>
      <c r="F424" s="456">
        <f t="shared" si="16"/>
        <v>5396</v>
      </c>
      <c r="G424" s="469">
        <f t="shared" si="15"/>
        <v>3911</v>
      </c>
      <c r="H424" s="470">
        <v>90</v>
      </c>
    </row>
    <row r="425" spans="1:8" x14ac:dyDescent="0.2">
      <c r="A425" s="447">
        <v>424</v>
      </c>
      <c r="B425" s="454"/>
      <c r="C425" s="449">
        <v>41.75</v>
      </c>
      <c r="D425" s="582"/>
      <c r="E425" s="472">
        <v>13607</v>
      </c>
      <c r="F425" s="456">
        <f t="shared" si="16"/>
        <v>5396</v>
      </c>
      <c r="G425" s="469">
        <f t="shared" si="15"/>
        <v>3911</v>
      </c>
      <c r="H425" s="470">
        <v>90</v>
      </c>
    </row>
    <row r="426" spans="1:8" x14ac:dyDescent="0.2">
      <c r="A426" s="447">
        <v>425</v>
      </c>
      <c r="B426" s="454"/>
      <c r="C426" s="449">
        <v>41.75</v>
      </c>
      <c r="D426" s="582"/>
      <c r="E426" s="472">
        <v>13607</v>
      </c>
      <c r="F426" s="456">
        <f t="shared" si="16"/>
        <v>5396</v>
      </c>
      <c r="G426" s="469">
        <f t="shared" si="15"/>
        <v>3911</v>
      </c>
      <c r="H426" s="470">
        <v>90</v>
      </c>
    </row>
    <row r="427" spans="1:8" x14ac:dyDescent="0.2">
      <c r="A427" s="447">
        <v>426</v>
      </c>
      <c r="B427" s="454"/>
      <c r="C427" s="449">
        <v>41.75</v>
      </c>
      <c r="D427" s="582"/>
      <c r="E427" s="472">
        <v>13607</v>
      </c>
      <c r="F427" s="456">
        <f t="shared" si="16"/>
        <v>5396</v>
      </c>
      <c r="G427" s="469">
        <f t="shared" si="15"/>
        <v>3911</v>
      </c>
      <c r="H427" s="470">
        <v>90</v>
      </c>
    </row>
    <row r="428" spans="1:8" ht="13.5" thickBot="1" x14ac:dyDescent="0.25">
      <c r="A428" s="458">
        <v>427</v>
      </c>
      <c r="B428" s="459"/>
      <c r="C428" s="460">
        <v>41.75</v>
      </c>
      <c r="D428" s="585"/>
      <c r="E428" s="473">
        <v>13607</v>
      </c>
      <c r="F428" s="461">
        <f t="shared" si="16"/>
        <v>5396</v>
      </c>
      <c r="G428" s="488">
        <f t="shared" si="15"/>
        <v>3911</v>
      </c>
      <c r="H428" s="462">
        <v>90</v>
      </c>
    </row>
  </sheetData>
  <mergeCells count="2">
    <mergeCell ref="A10:B10"/>
    <mergeCell ref="G11:H11"/>
  </mergeCells>
  <pageMargins left="0.59055118110236227" right="0.39370078740157483" top="0.98425196850393704" bottom="0.98425196850393704" header="0.51181102362204722" footer="0.51181102362204722"/>
  <pageSetup paperSize="9" scale="98" fitToHeight="28" orientation="portrait" r:id="rId1"/>
  <headerFooter alignWithMargins="0">
    <oddHeader>&amp;LKrajský úřad Plzeňského kraje&amp;R22. 2. 2016</oddHeader>
    <oddFooter>Stránka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83"/>
  <sheetViews>
    <sheetView workbookViewId="0">
      <pane ySplit="12" topLeftCell="A13" activePane="bottomLeft" state="frozenSplit"/>
      <selection activeCell="J36" sqref="J36"/>
      <selection pane="bottomLeft" activeCell="C14" sqref="C14"/>
    </sheetView>
  </sheetViews>
  <sheetFormatPr defaultRowHeight="12.75" x14ac:dyDescent="0.2"/>
  <cols>
    <col min="1" max="1" width="10" style="412" customWidth="1"/>
    <col min="2" max="2" width="9.5703125" style="412" customWidth="1"/>
    <col min="3" max="3" width="10.85546875" style="412" customWidth="1"/>
    <col min="4" max="4" width="13.42578125" style="412" customWidth="1"/>
    <col min="5" max="5" width="13.5703125" style="412" customWidth="1"/>
    <col min="6" max="6" width="12.85546875" style="412" customWidth="1"/>
    <col min="7" max="7" width="13.140625" style="412" customWidth="1"/>
    <col min="8" max="8" width="10.7109375" style="412" customWidth="1"/>
    <col min="9" max="9" width="16.140625" style="412" customWidth="1"/>
    <col min="10" max="16384" width="9.140625" style="412"/>
  </cols>
  <sheetData>
    <row r="1" spans="1:9" x14ac:dyDescent="0.2">
      <c r="H1" s="412" t="s">
        <v>749</v>
      </c>
    </row>
    <row r="2" spans="1:9" ht="4.5" customHeight="1" x14ac:dyDescent="0.2"/>
    <row r="3" spans="1:9" ht="20.25" x14ac:dyDescent="0.3">
      <c r="A3" s="413" t="s">
        <v>702</v>
      </c>
      <c r="C3" s="414"/>
      <c r="D3" s="414"/>
      <c r="E3" s="414"/>
      <c r="F3" s="415"/>
      <c r="G3" s="415"/>
      <c r="H3" s="416"/>
      <c r="I3" s="416"/>
    </row>
    <row r="4" spans="1:9" ht="15" x14ac:dyDescent="0.25">
      <c r="A4" s="476" t="s">
        <v>750</v>
      </c>
      <c r="B4" s="418"/>
      <c r="C4" s="418"/>
      <c r="D4" s="418"/>
      <c r="E4" s="418"/>
      <c r="F4" s="418"/>
      <c r="G4" s="418"/>
      <c r="I4" s="416"/>
    </row>
    <row r="5" spans="1:9" ht="5.25" customHeight="1" x14ac:dyDescent="0.25">
      <c r="A5" s="476"/>
      <c r="B5" s="418"/>
      <c r="C5" s="418"/>
      <c r="D5" s="418"/>
      <c r="E5" s="418"/>
      <c r="F5" s="418"/>
      <c r="G5" s="418"/>
      <c r="I5" s="416"/>
    </row>
    <row r="6" spans="1:9" ht="15.75" x14ac:dyDescent="0.25">
      <c r="A6" s="419"/>
      <c r="B6" s="420"/>
      <c r="C6" s="421" t="s">
        <v>10</v>
      </c>
      <c r="E6" s="422" t="s">
        <v>11</v>
      </c>
      <c r="I6" s="416"/>
    </row>
    <row r="7" spans="1:9" ht="15.75" x14ac:dyDescent="0.25">
      <c r="A7" s="423" t="s">
        <v>751</v>
      </c>
      <c r="B7" s="420"/>
      <c r="C7" s="424"/>
      <c r="D7" s="425"/>
      <c r="E7" s="424">
        <v>34</v>
      </c>
      <c r="I7" s="416"/>
    </row>
    <row r="8" spans="1:9" ht="15.75" x14ac:dyDescent="0.25">
      <c r="A8" s="423" t="s">
        <v>752</v>
      </c>
      <c r="B8" s="420"/>
      <c r="C8" s="424"/>
      <c r="D8" s="425"/>
      <c r="E8" s="424" t="s">
        <v>167</v>
      </c>
      <c r="I8" s="416"/>
    </row>
    <row r="9" spans="1:9" ht="15.75" x14ac:dyDescent="0.25">
      <c r="A9" s="423"/>
      <c r="B9" s="420"/>
      <c r="C9" s="424"/>
      <c r="D9" s="425"/>
      <c r="E9" s="424"/>
      <c r="I9" s="416"/>
    </row>
    <row r="10" spans="1:9" ht="6" customHeight="1" thickBot="1" x14ac:dyDescent="0.25">
      <c r="A10" s="609"/>
      <c r="B10" s="609"/>
      <c r="C10" s="434"/>
      <c r="D10" s="435"/>
      <c r="E10" s="436"/>
      <c r="F10" s="436"/>
      <c r="G10" s="436"/>
      <c r="I10" s="416"/>
    </row>
    <row r="11" spans="1:9" ht="15.75" x14ac:dyDescent="0.2">
      <c r="A11" s="588"/>
      <c r="B11" s="589" t="s">
        <v>2</v>
      </c>
      <c r="C11" s="590"/>
      <c r="D11" s="589" t="s">
        <v>3</v>
      </c>
      <c r="E11" s="590"/>
      <c r="F11" s="440" t="s">
        <v>4</v>
      </c>
      <c r="G11" s="615"/>
      <c r="H11" s="611"/>
    </row>
    <row r="12" spans="1:9" ht="45.75" thickBot="1" x14ac:dyDescent="0.25">
      <c r="A12" s="591" t="s">
        <v>689</v>
      </c>
      <c r="B12" s="592" t="s">
        <v>10</v>
      </c>
      <c r="C12" s="593" t="s">
        <v>11</v>
      </c>
      <c r="D12" s="594" t="s">
        <v>12</v>
      </c>
      <c r="E12" s="595" t="s">
        <v>690</v>
      </c>
      <c r="F12" s="594" t="s">
        <v>4</v>
      </c>
      <c r="G12" s="446" t="s">
        <v>15</v>
      </c>
      <c r="H12" s="595" t="s">
        <v>16</v>
      </c>
    </row>
    <row r="13" spans="1:9" x14ac:dyDescent="0.2">
      <c r="A13" s="447" t="s">
        <v>753</v>
      </c>
      <c r="B13" s="448"/>
      <c r="C13" s="449">
        <v>34</v>
      </c>
      <c r="D13" s="587"/>
      <c r="E13" s="471">
        <v>13607</v>
      </c>
      <c r="F13" s="450">
        <f>ROUND(12*1.3566*(1/C13*E13)+H13,0)</f>
        <v>6605</v>
      </c>
      <c r="G13" s="491">
        <f t="shared" ref="G13:G76" si="0">ROUND(12*(1/C13*E13),0)</f>
        <v>4802</v>
      </c>
      <c r="H13" s="451">
        <v>90</v>
      </c>
    </row>
    <row r="14" spans="1:9" x14ac:dyDescent="0.2">
      <c r="A14" s="447">
        <v>30</v>
      </c>
      <c r="B14" s="454"/>
      <c r="C14" s="449">
        <f>ROUND(10.899*LN(A14)+A14/150-3,2)</f>
        <v>34.270000000000003</v>
      </c>
      <c r="D14" s="582"/>
      <c r="E14" s="472">
        <v>13607</v>
      </c>
      <c r="F14" s="456">
        <f t="shared" ref="F14:F77" si="1">ROUND(12*1.3566*(1/C14*E14)+H14,0)</f>
        <v>6554</v>
      </c>
      <c r="G14" s="469">
        <f t="shared" si="0"/>
        <v>4765</v>
      </c>
      <c r="H14" s="470">
        <v>90</v>
      </c>
    </row>
    <row r="15" spans="1:9" x14ac:dyDescent="0.2">
      <c r="A15" s="447">
        <v>31</v>
      </c>
      <c r="B15" s="454"/>
      <c r="C15" s="449">
        <f t="shared" ref="C15:C78" si="2">ROUND(10.899*LN(A15)+A15/150-3,2)</f>
        <v>34.630000000000003</v>
      </c>
      <c r="D15" s="582"/>
      <c r="E15" s="472">
        <v>13607</v>
      </c>
      <c r="F15" s="456">
        <f t="shared" si="1"/>
        <v>6487</v>
      </c>
      <c r="G15" s="469">
        <f t="shared" si="0"/>
        <v>4715</v>
      </c>
      <c r="H15" s="470">
        <v>90</v>
      </c>
    </row>
    <row r="16" spans="1:9" x14ac:dyDescent="0.2">
      <c r="A16" s="447">
        <v>32</v>
      </c>
      <c r="B16" s="454"/>
      <c r="C16" s="449">
        <f t="shared" si="2"/>
        <v>34.99</v>
      </c>
      <c r="D16" s="582"/>
      <c r="E16" s="472">
        <v>13607</v>
      </c>
      <c r="F16" s="456">
        <f t="shared" si="1"/>
        <v>6421</v>
      </c>
      <c r="G16" s="469">
        <f t="shared" si="0"/>
        <v>4667</v>
      </c>
      <c r="H16" s="470">
        <v>90</v>
      </c>
    </row>
    <row r="17" spans="1:8" x14ac:dyDescent="0.2">
      <c r="A17" s="447">
        <v>33</v>
      </c>
      <c r="B17" s="454"/>
      <c r="C17" s="449">
        <f t="shared" si="2"/>
        <v>35.33</v>
      </c>
      <c r="D17" s="582"/>
      <c r="E17" s="472">
        <v>13607</v>
      </c>
      <c r="F17" s="456">
        <f t="shared" si="1"/>
        <v>6360</v>
      </c>
      <c r="G17" s="469">
        <f t="shared" si="0"/>
        <v>4622</v>
      </c>
      <c r="H17" s="470">
        <v>90</v>
      </c>
    </row>
    <row r="18" spans="1:8" x14ac:dyDescent="0.2">
      <c r="A18" s="447">
        <v>34</v>
      </c>
      <c r="B18" s="454"/>
      <c r="C18" s="449">
        <f t="shared" si="2"/>
        <v>35.659999999999997</v>
      </c>
      <c r="D18" s="582"/>
      <c r="E18" s="472">
        <v>13607</v>
      </c>
      <c r="F18" s="456">
        <f t="shared" si="1"/>
        <v>6302</v>
      </c>
      <c r="G18" s="469">
        <f t="shared" si="0"/>
        <v>4579</v>
      </c>
      <c r="H18" s="470">
        <v>90</v>
      </c>
    </row>
    <row r="19" spans="1:8" x14ac:dyDescent="0.2">
      <c r="A19" s="447">
        <v>35</v>
      </c>
      <c r="B19" s="454"/>
      <c r="C19" s="449">
        <f t="shared" si="2"/>
        <v>35.979999999999997</v>
      </c>
      <c r="D19" s="582"/>
      <c r="E19" s="472">
        <v>13607</v>
      </c>
      <c r="F19" s="456">
        <f t="shared" si="1"/>
        <v>6247</v>
      </c>
      <c r="G19" s="469">
        <f t="shared" si="0"/>
        <v>4538</v>
      </c>
      <c r="H19" s="470">
        <v>90</v>
      </c>
    </row>
    <row r="20" spans="1:8" x14ac:dyDescent="0.2">
      <c r="A20" s="447">
        <v>36</v>
      </c>
      <c r="B20" s="454"/>
      <c r="C20" s="449">
        <f t="shared" si="2"/>
        <v>36.299999999999997</v>
      </c>
      <c r="D20" s="582"/>
      <c r="E20" s="472">
        <v>13607</v>
      </c>
      <c r="F20" s="456">
        <f t="shared" si="1"/>
        <v>6192</v>
      </c>
      <c r="G20" s="469">
        <f t="shared" si="0"/>
        <v>4498</v>
      </c>
      <c r="H20" s="470">
        <v>90</v>
      </c>
    </row>
    <row r="21" spans="1:8" x14ac:dyDescent="0.2">
      <c r="A21" s="447">
        <v>37</v>
      </c>
      <c r="B21" s="454"/>
      <c r="C21" s="449">
        <f t="shared" si="2"/>
        <v>36.6</v>
      </c>
      <c r="D21" s="582"/>
      <c r="E21" s="472">
        <v>13607</v>
      </c>
      <c r="F21" s="456">
        <f t="shared" si="1"/>
        <v>6142</v>
      </c>
      <c r="G21" s="469">
        <f t="shared" si="0"/>
        <v>4461</v>
      </c>
      <c r="H21" s="470">
        <v>90</v>
      </c>
    </row>
    <row r="22" spans="1:8" x14ac:dyDescent="0.2">
      <c r="A22" s="447">
        <v>38</v>
      </c>
      <c r="B22" s="454"/>
      <c r="C22" s="449">
        <f t="shared" si="2"/>
        <v>36.9</v>
      </c>
      <c r="D22" s="582"/>
      <c r="E22" s="472">
        <v>13607</v>
      </c>
      <c r="F22" s="456">
        <f t="shared" si="1"/>
        <v>6093</v>
      </c>
      <c r="G22" s="469">
        <f t="shared" si="0"/>
        <v>4425</v>
      </c>
      <c r="H22" s="470">
        <v>90</v>
      </c>
    </row>
    <row r="23" spans="1:8" x14ac:dyDescent="0.2">
      <c r="A23" s="447">
        <v>39</v>
      </c>
      <c r="B23" s="454"/>
      <c r="C23" s="449">
        <f t="shared" si="2"/>
        <v>37.19</v>
      </c>
      <c r="D23" s="582"/>
      <c r="E23" s="472">
        <v>13607</v>
      </c>
      <c r="F23" s="456">
        <f t="shared" si="1"/>
        <v>6046</v>
      </c>
      <c r="G23" s="469">
        <f t="shared" si="0"/>
        <v>4391</v>
      </c>
      <c r="H23" s="470">
        <v>90</v>
      </c>
    </row>
    <row r="24" spans="1:8" x14ac:dyDescent="0.2">
      <c r="A24" s="447">
        <v>40</v>
      </c>
      <c r="B24" s="454"/>
      <c r="C24" s="449">
        <f t="shared" si="2"/>
        <v>37.47</v>
      </c>
      <c r="D24" s="582"/>
      <c r="E24" s="472">
        <v>13607</v>
      </c>
      <c r="F24" s="456">
        <f t="shared" si="1"/>
        <v>6002</v>
      </c>
      <c r="G24" s="469">
        <f t="shared" si="0"/>
        <v>4358</v>
      </c>
      <c r="H24" s="470">
        <v>90</v>
      </c>
    </row>
    <row r="25" spans="1:8" x14ac:dyDescent="0.2">
      <c r="A25" s="447">
        <v>41</v>
      </c>
      <c r="B25" s="454"/>
      <c r="C25" s="449">
        <f t="shared" si="2"/>
        <v>37.75</v>
      </c>
      <c r="D25" s="582"/>
      <c r="E25" s="472">
        <v>13607</v>
      </c>
      <c r="F25" s="456">
        <f t="shared" si="1"/>
        <v>5958</v>
      </c>
      <c r="G25" s="469">
        <f t="shared" si="0"/>
        <v>4325</v>
      </c>
      <c r="H25" s="470">
        <v>90</v>
      </c>
    </row>
    <row r="26" spans="1:8" x14ac:dyDescent="0.2">
      <c r="A26" s="447">
        <v>42</v>
      </c>
      <c r="B26" s="454"/>
      <c r="C26" s="449">
        <f t="shared" si="2"/>
        <v>38.020000000000003</v>
      </c>
      <c r="D26" s="582"/>
      <c r="E26" s="472">
        <v>13607</v>
      </c>
      <c r="F26" s="456">
        <f t="shared" si="1"/>
        <v>5916</v>
      </c>
      <c r="G26" s="469">
        <f t="shared" si="0"/>
        <v>4295</v>
      </c>
      <c r="H26" s="470">
        <v>90</v>
      </c>
    </row>
    <row r="27" spans="1:8" x14ac:dyDescent="0.2">
      <c r="A27" s="447">
        <v>43</v>
      </c>
      <c r="B27" s="454"/>
      <c r="C27" s="449">
        <f t="shared" si="2"/>
        <v>38.28</v>
      </c>
      <c r="D27" s="582"/>
      <c r="E27" s="472">
        <v>13607</v>
      </c>
      <c r="F27" s="456">
        <f t="shared" si="1"/>
        <v>5877</v>
      </c>
      <c r="G27" s="469">
        <f t="shared" si="0"/>
        <v>4266</v>
      </c>
      <c r="H27" s="470">
        <v>90</v>
      </c>
    </row>
    <row r="28" spans="1:8" x14ac:dyDescent="0.2">
      <c r="A28" s="447">
        <v>44</v>
      </c>
      <c r="B28" s="454"/>
      <c r="C28" s="449">
        <f t="shared" si="2"/>
        <v>38.54</v>
      </c>
      <c r="D28" s="582"/>
      <c r="E28" s="472">
        <v>13607</v>
      </c>
      <c r="F28" s="456">
        <f t="shared" si="1"/>
        <v>5838</v>
      </c>
      <c r="G28" s="469">
        <f t="shared" si="0"/>
        <v>4237</v>
      </c>
      <c r="H28" s="470">
        <v>90</v>
      </c>
    </row>
    <row r="29" spans="1:8" x14ac:dyDescent="0.2">
      <c r="A29" s="447">
        <v>45</v>
      </c>
      <c r="B29" s="454"/>
      <c r="C29" s="449">
        <f t="shared" si="2"/>
        <v>38.79</v>
      </c>
      <c r="D29" s="582"/>
      <c r="E29" s="472">
        <v>13607</v>
      </c>
      <c r="F29" s="456">
        <f t="shared" si="1"/>
        <v>5801</v>
      </c>
      <c r="G29" s="469">
        <f t="shared" si="0"/>
        <v>4209</v>
      </c>
      <c r="H29" s="470">
        <v>90</v>
      </c>
    </row>
    <row r="30" spans="1:8" x14ac:dyDescent="0.2">
      <c r="A30" s="447">
        <v>46</v>
      </c>
      <c r="B30" s="454"/>
      <c r="C30" s="449">
        <f t="shared" si="2"/>
        <v>39.04</v>
      </c>
      <c r="D30" s="582"/>
      <c r="E30" s="472">
        <v>13607</v>
      </c>
      <c r="F30" s="456">
        <f t="shared" si="1"/>
        <v>5764</v>
      </c>
      <c r="G30" s="469">
        <f t="shared" si="0"/>
        <v>4182</v>
      </c>
      <c r="H30" s="470">
        <v>90</v>
      </c>
    </row>
    <row r="31" spans="1:8" x14ac:dyDescent="0.2">
      <c r="A31" s="447">
        <v>47</v>
      </c>
      <c r="B31" s="454"/>
      <c r="C31" s="449">
        <f t="shared" si="2"/>
        <v>39.28</v>
      </c>
      <c r="D31" s="582"/>
      <c r="E31" s="472">
        <v>13607</v>
      </c>
      <c r="F31" s="456">
        <f t="shared" si="1"/>
        <v>5729</v>
      </c>
      <c r="G31" s="469">
        <f t="shared" si="0"/>
        <v>4157</v>
      </c>
      <c r="H31" s="470">
        <v>90</v>
      </c>
    </row>
    <row r="32" spans="1:8" x14ac:dyDescent="0.2">
      <c r="A32" s="447">
        <v>48</v>
      </c>
      <c r="B32" s="454"/>
      <c r="C32" s="449">
        <f t="shared" si="2"/>
        <v>39.51</v>
      </c>
      <c r="D32" s="582"/>
      <c r="E32" s="472">
        <v>13607</v>
      </c>
      <c r="F32" s="456">
        <f t="shared" si="1"/>
        <v>5696</v>
      </c>
      <c r="G32" s="469">
        <f t="shared" si="0"/>
        <v>4133</v>
      </c>
      <c r="H32" s="470">
        <v>90</v>
      </c>
    </row>
    <row r="33" spans="1:8" x14ac:dyDescent="0.2">
      <c r="A33" s="447">
        <v>49</v>
      </c>
      <c r="B33" s="454"/>
      <c r="C33" s="449">
        <f t="shared" si="2"/>
        <v>39.74</v>
      </c>
      <c r="D33" s="582"/>
      <c r="E33" s="472">
        <v>13607</v>
      </c>
      <c r="F33" s="456">
        <f t="shared" si="1"/>
        <v>5664</v>
      </c>
      <c r="G33" s="469">
        <f t="shared" si="0"/>
        <v>4109</v>
      </c>
      <c r="H33" s="470">
        <v>90</v>
      </c>
    </row>
    <row r="34" spans="1:8" x14ac:dyDescent="0.2">
      <c r="A34" s="447">
        <v>50</v>
      </c>
      <c r="B34" s="454"/>
      <c r="C34" s="449">
        <f t="shared" si="2"/>
        <v>39.97</v>
      </c>
      <c r="D34" s="582"/>
      <c r="E34" s="472">
        <v>13607</v>
      </c>
      <c r="F34" s="456">
        <f t="shared" si="1"/>
        <v>5632</v>
      </c>
      <c r="G34" s="469">
        <f t="shared" si="0"/>
        <v>4085</v>
      </c>
      <c r="H34" s="470">
        <v>90</v>
      </c>
    </row>
    <row r="35" spans="1:8" x14ac:dyDescent="0.2">
      <c r="A35" s="447">
        <v>51</v>
      </c>
      <c r="B35" s="454"/>
      <c r="C35" s="449">
        <f t="shared" si="2"/>
        <v>40.19</v>
      </c>
      <c r="D35" s="582"/>
      <c r="E35" s="472">
        <v>13607</v>
      </c>
      <c r="F35" s="456">
        <f t="shared" si="1"/>
        <v>5602</v>
      </c>
      <c r="G35" s="469">
        <f t="shared" si="0"/>
        <v>4063</v>
      </c>
      <c r="H35" s="470">
        <v>90</v>
      </c>
    </row>
    <row r="36" spans="1:8" x14ac:dyDescent="0.2">
      <c r="A36" s="447">
        <v>52</v>
      </c>
      <c r="B36" s="454"/>
      <c r="C36" s="449">
        <f t="shared" si="2"/>
        <v>40.409999999999997</v>
      </c>
      <c r="D36" s="582"/>
      <c r="E36" s="472">
        <v>13607</v>
      </c>
      <c r="F36" s="456">
        <f t="shared" si="1"/>
        <v>5572</v>
      </c>
      <c r="G36" s="469">
        <f t="shared" si="0"/>
        <v>4041</v>
      </c>
      <c r="H36" s="470">
        <v>90</v>
      </c>
    </row>
    <row r="37" spans="1:8" x14ac:dyDescent="0.2">
      <c r="A37" s="447">
        <v>53</v>
      </c>
      <c r="B37" s="454"/>
      <c r="C37" s="449">
        <f t="shared" si="2"/>
        <v>40.630000000000003</v>
      </c>
      <c r="D37" s="582"/>
      <c r="E37" s="472">
        <v>13607</v>
      </c>
      <c r="F37" s="456">
        <f t="shared" si="1"/>
        <v>5542</v>
      </c>
      <c r="G37" s="469">
        <f t="shared" si="0"/>
        <v>4019</v>
      </c>
      <c r="H37" s="470">
        <v>90</v>
      </c>
    </row>
    <row r="38" spans="1:8" x14ac:dyDescent="0.2">
      <c r="A38" s="447">
        <v>54</v>
      </c>
      <c r="B38" s="454"/>
      <c r="C38" s="449">
        <f t="shared" si="2"/>
        <v>40.840000000000003</v>
      </c>
      <c r="D38" s="582"/>
      <c r="E38" s="472">
        <v>13607</v>
      </c>
      <c r="F38" s="456">
        <f t="shared" si="1"/>
        <v>5514</v>
      </c>
      <c r="G38" s="469">
        <f t="shared" si="0"/>
        <v>3998</v>
      </c>
      <c r="H38" s="470">
        <v>90</v>
      </c>
    </row>
    <row r="39" spans="1:8" x14ac:dyDescent="0.2">
      <c r="A39" s="447">
        <v>55</v>
      </c>
      <c r="B39" s="454"/>
      <c r="C39" s="449">
        <f t="shared" si="2"/>
        <v>41.04</v>
      </c>
      <c r="D39" s="582"/>
      <c r="E39" s="472">
        <v>13607</v>
      </c>
      <c r="F39" s="456">
        <f t="shared" si="1"/>
        <v>5487</v>
      </c>
      <c r="G39" s="469">
        <f t="shared" si="0"/>
        <v>3979</v>
      </c>
      <c r="H39" s="470">
        <v>90</v>
      </c>
    </row>
    <row r="40" spans="1:8" x14ac:dyDescent="0.2">
      <c r="A40" s="447">
        <v>56</v>
      </c>
      <c r="B40" s="454"/>
      <c r="C40" s="449">
        <f t="shared" si="2"/>
        <v>41.25</v>
      </c>
      <c r="D40" s="582"/>
      <c r="E40" s="472">
        <v>13607</v>
      </c>
      <c r="F40" s="456">
        <f t="shared" si="1"/>
        <v>5460</v>
      </c>
      <c r="G40" s="469">
        <f t="shared" si="0"/>
        <v>3958</v>
      </c>
      <c r="H40" s="470">
        <v>90</v>
      </c>
    </row>
    <row r="41" spans="1:8" x14ac:dyDescent="0.2">
      <c r="A41" s="447">
        <v>57</v>
      </c>
      <c r="B41" s="454"/>
      <c r="C41" s="449">
        <f t="shared" si="2"/>
        <v>41.45</v>
      </c>
      <c r="D41" s="582"/>
      <c r="E41" s="472">
        <v>13607</v>
      </c>
      <c r="F41" s="456">
        <f t="shared" si="1"/>
        <v>5434</v>
      </c>
      <c r="G41" s="469">
        <f t="shared" si="0"/>
        <v>3939</v>
      </c>
      <c r="H41" s="470">
        <v>90</v>
      </c>
    </row>
    <row r="42" spans="1:8" x14ac:dyDescent="0.2">
      <c r="A42" s="447">
        <v>58</v>
      </c>
      <c r="B42" s="454"/>
      <c r="C42" s="449">
        <f t="shared" si="2"/>
        <v>41.64</v>
      </c>
      <c r="D42" s="582"/>
      <c r="E42" s="472">
        <v>13607</v>
      </c>
      <c r="F42" s="456">
        <f t="shared" si="1"/>
        <v>5410</v>
      </c>
      <c r="G42" s="469">
        <f t="shared" si="0"/>
        <v>3921</v>
      </c>
      <c r="H42" s="470">
        <v>90</v>
      </c>
    </row>
    <row r="43" spans="1:8" x14ac:dyDescent="0.2">
      <c r="A43" s="447">
        <v>59</v>
      </c>
      <c r="B43" s="454"/>
      <c r="C43" s="449">
        <f t="shared" si="2"/>
        <v>41.83</v>
      </c>
      <c r="D43" s="582"/>
      <c r="E43" s="472">
        <v>13607</v>
      </c>
      <c r="F43" s="456">
        <f t="shared" si="1"/>
        <v>5386</v>
      </c>
      <c r="G43" s="469">
        <f t="shared" si="0"/>
        <v>3904</v>
      </c>
      <c r="H43" s="470">
        <v>90</v>
      </c>
    </row>
    <row r="44" spans="1:8" x14ac:dyDescent="0.2">
      <c r="A44" s="447">
        <v>60</v>
      </c>
      <c r="B44" s="454"/>
      <c r="C44" s="449">
        <f t="shared" si="2"/>
        <v>42.02</v>
      </c>
      <c r="D44" s="582"/>
      <c r="E44" s="472">
        <v>13607</v>
      </c>
      <c r="F44" s="456">
        <f t="shared" si="1"/>
        <v>5362</v>
      </c>
      <c r="G44" s="469">
        <f t="shared" si="0"/>
        <v>3886</v>
      </c>
      <c r="H44" s="470">
        <v>90</v>
      </c>
    </row>
    <row r="45" spans="1:8" x14ac:dyDescent="0.2">
      <c r="A45" s="447">
        <v>61</v>
      </c>
      <c r="B45" s="454"/>
      <c r="C45" s="449">
        <f t="shared" si="2"/>
        <v>42.21</v>
      </c>
      <c r="D45" s="582"/>
      <c r="E45" s="472">
        <v>13607</v>
      </c>
      <c r="F45" s="456">
        <f t="shared" si="1"/>
        <v>5338</v>
      </c>
      <c r="G45" s="469">
        <f t="shared" si="0"/>
        <v>3868</v>
      </c>
      <c r="H45" s="470">
        <v>90</v>
      </c>
    </row>
    <row r="46" spans="1:8" x14ac:dyDescent="0.2">
      <c r="A46" s="447">
        <v>62</v>
      </c>
      <c r="B46" s="454"/>
      <c r="C46" s="449">
        <f t="shared" si="2"/>
        <v>42.39</v>
      </c>
      <c r="D46" s="582"/>
      <c r="E46" s="472">
        <v>13607</v>
      </c>
      <c r="F46" s="456">
        <f t="shared" si="1"/>
        <v>5316</v>
      </c>
      <c r="G46" s="469">
        <f t="shared" si="0"/>
        <v>3852</v>
      </c>
      <c r="H46" s="470">
        <v>90</v>
      </c>
    </row>
    <row r="47" spans="1:8" x14ac:dyDescent="0.2">
      <c r="A47" s="447">
        <v>63</v>
      </c>
      <c r="B47" s="454"/>
      <c r="C47" s="449">
        <f t="shared" si="2"/>
        <v>42.58</v>
      </c>
      <c r="D47" s="582"/>
      <c r="E47" s="472">
        <v>13607</v>
      </c>
      <c r="F47" s="456">
        <f t="shared" si="1"/>
        <v>5292</v>
      </c>
      <c r="G47" s="469">
        <f t="shared" si="0"/>
        <v>3835</v>
      </c>
      <c r="H47" s="470">
        <v>90</v>
      </c>
    </row>
    <row r="48" spans="1:8" x14ac:dyDescent="0.2">
      <c r="A48" s="447">
        <v>64</v>
      </c>
      <c r="B48" s="454"/>
      <c r="C48" s="449">
        <f t="shared" si="2"/>
        <v>42.75</v>
      </c>
      <c r="D48" s="582"/>
      <c r="E48" s="472">
        <v>13607</v>
      </c>
      <c r="F48" s="456">
        <f t="shared" si="1"/>
        <v>5272</v>
      </c>
      <c r="G48" s="469">
        <f t="shared" si="0"/>
        <v>3820</v>
      </c>
      <c r="H48" s="470">
        <v>90</v>
      </c>
    </row>
    <row r="49" spans="1:8" x14ac:dyDescent="0.2">
      <c r="A49" s="447">
        <v>65</v>
      </c>
      <c r="B49" s="454"/>
      <c r="C49" s="449">
        <f t="shared" si="2"/>
        <v>42.93</v>
      </c>
      <c r="D49" s="582"/>
      <c r="E49" s="472">
        <v>13607</v>
      </c>
      <c r="F49" s="456">
        <f t="shared" si="1"/>
        <v>5250</v>
      </c>
      <c r="G49" s="469">
        <f t="shared" si="0"/>
        <v>3803</v>
      </c>
      <c r="H49" s="470">
        <v>90</v>
      </c>
    </row>
    <row r="50" spans="1:8" x14ac:dyDescent="0.2">
      <c r="A50" s="447">
        <v>66</v>
      </c>
      <c r="B50" s="454"/>
      <c r="C50" s="449">
        <f t="shared" si="2"/>
        <v>43.1</v>
      </c>
      <c r="D50" s="582"/>
      <c r="E50" s="472">
        <v>13607</v>
      </c>
      <c r="F50" s="456">
        <f t="shared" si="1"/>
        <v>5229</v>
      </c>
      <c r="G50" s="469">
        <f t="shared" si="0"/>
        <v>3788</v>
      </c>
      <c r="H50" s="470">
        <v>90</v>
      </c>
    </row>
    <row r="51" spans="1:8" x14ac:dyDescent="0.2">
      <c r="A51" s="447">
        <v>67</v>
      </c>
      <c r="B51" s="454"/>
      <c r="C51" s="449">
        <f t="shared" si="2"/>
        <v>43.27</v>
      </c>
      <c r="D51" s="582"/>
      <c r="E51" s="472">
        <v>13607</v>
      </c>
      <c r="F51" s="456">
        <f t="shared" si="1"/>
        <v>5209</v>
      </c>
      <c r="G51" s="469">
        <f t="shared" si="0"/>
        <v>3774</v>
      </c>
      <c r="H51" s="470">
        <v>90</v>
      </c>
    </row>
    <row r="52" spans="1:8" x14ac:dyDescent="0.2">
      <c r="A52" s="447">
        <v>68</v>
      </c>
      <c r="B52" s="454"/>
      <c r="C52" s="449">
        <f t="shared" si="2"/>
        <v>43.44</v>
      </c>
      <c r="D52" s="582"/>
      <c r="E52" s="472">
        <v>13607</v>
      </c>
      <c r="F52" s="456">
        <f t="shared" si="1"/>
        <v>5189</v>
      </c>
      <c r="G52" s="469">
        <f t="shared" si="0"/>
        <v>3759</v>
      </c>
      <c r="H52" s="470">
        <v>90</v>
      </c>
    </row>
    <row r="53" spans="1:8" x14ac:dyDescent="0.2">
      <c r="A53" s="447">
        <v>69</v>
      </c>
      <c r="B53" s="454"/>
      <c r="C53" s="449">
        <f t="shared" si="2"/>
        <v>43.61</v>
      </c>
      <c r="D53" s="582"/>
      <c r="E53" s="472">
        <v>13607</v>
      </c>
      <c r="F53" s="456">
        <f t="shared" si="1"/>
        <v>5169</v>
      </c>
      <c r="G53" s="469">
        <f t="shared" si="0"/>
        <v>3744</v>
      </c>
      <c r="H53" s="470">
        <v>90</v>
      </c>
    </row>
    <row r="54" spans="1:8" x14ac:dyDescent="0.2">
      <c r="A54" s="447">
        <v>70</v>
      </c>
      <c r="B54" s="454"/>
      <c r="C54" s="449">
        <f t="shared" si="2"/>
        <v>43.77</v>
      </c>
      <c r="D54" s="582"/>
      <c r="E54" s="472">
        <v>13607</v>
      </c>
      <c r="F54" s="456">
        <f t="shared" si="1"/>
        <v>5151</v>
      </c>
      <c r="G54" s="469">
        <f t="shared" si="0"/>
        <v>3731</v>
      </c>
      <c r="H54" s="470">
        <v>90</v>
      </c>
    </row>
    <row r="55" spans="1:8" x14ac:dyDescent="0.2">
      <c r="A55" s="447">
        <v>71</v>
      </c>
      <c r="B55" s="454"/>
      <c r="C55" s="449">
        <f t="shared" si="2"/>
        <v>43.93</v>
      </c>
      <c r="D55" s="582"/>
      <c r="E55" s="472">
        <v>13607</v>
      </c>
      <c r="F55" s="456">
        <f t="shared" si="1"/>
        <v>5132</v>
      </c>
      <c r="G55" s="469">
        <f t="shared" si="0"/>
        <v>3717</v>
      </c>
      <c r="H55" s="470">
        <v>90</v>
      </c>
    </row>
    <row r="56" spans="1:8" x14ac:dyDescent="0.2">
      <c r="A56" s="447">
        <v>72</v>
      </c>
      <c r="B56" s="454"/>
      <c r="C56" s="449">
        <f t="shared" si="2"/>
        <v>44.09</v>
      </c>
      <c r="D56" s="582"/>
      <c r="E56" s="472">
        <v>13607</v>
      </c>
      <c r="F56" s="456">
        <f t="shared" si="1"/>
        <v>5114</v>
      </c>
      <c r="G56" s="469">
        <f t="shared" si="0"/>
        <v>3703</v>
      </c>
      <c r="H56" s="470">
        <v>90</v>
      </c>
    </row>
    <row r="57" spans="1:8" x14ac:dyDescent="0.2">
      <c r="A57" s="447">
        <v>73</v>
      </c>
      <c r="B57" s="454"/>
      <c r="C57" s="449">
        <f t="shared" si="2"/>
        <v>44.25</v>
      </c>
      <c r="D57" s="582"/>
      <c r="E57" s="472">
        <v>13607</v>
      </c>
      <c r="F57" s="456">
        <f t="shared" si="1"/>
        <v>5096</v>
      </c>
      <c r="G57" s="469">
        <f t="shared" si="0"/>
        <v>3690</v>
      </c>
      <c r="H57" s="470">
        <v>90</v>
      </c>
    </row>
    <row r="58" spans="1:8" x14ac:dyDescent="0.2">
      <c r="A58" s="447">
        <v>74</v>
      </c>
      <c r="B58" s="454"/>
      <c r="C58" s="449">
        <f t="shared" si="2"/>
        <v>44.4</v>
      </c>
      <c r="D58" s="582"/>
      <c r="E58" s="472">
        <v>13607</v>
      </c>
      <c r="F58" s="456">
        <f t="shared" si="1"/>
        <v>5079</v>
      </c>
      <c r="G58" s="469">
        <f t="shared" si="0"/>
        <v>3678</v>
      </c>
      <c r="H58" s="470">
        <v>90</v>
      </c>
    </row>
    <row r="59" spans="1:8" x14ac:dyDescent="0.2">
      <c r="A59" s="447">
        <v>75</v>
      </c>
      <c r="B59" s="454"/>
      <c r="C59" s="449">
        <f t="shared" si="2"/>
        <v>44.56</v>
      </c>
      <c r="D59" s="582"/>
      <c r="E59" s="472">
        <v>13607</v>
      </c>
      <c r="F59" s="456">
        <f t="shared" si="1"/>
        <v>5061</v>
      </c>
      <c r="G59" s="469">
        <f t="shared" si="0"/>
        <v>3664</v>
      </c>
      <c r="H59" s="470">
        <v>90</v>
      </c>
    </row>
    <row r="60" spans="1:8" x14ac:dyDescent="0.2">
      <c r="A60" s="447">
        <v>76</v>
      </c>
      <c r="B60" s="454"/>
      <c r="C60" s="449">
        <f t="shared" si="2"/>
        <v>44.71</v>
      </c>
      <c r="D60" s="582"/>
      <c r="E60" s="472">
        <v>13607</v>
      </c>
      <c r="F60" s="456">
        <f t="shared" si="1"/>
        <v>5044</v>
      </c>
      <c r="G60" s="469">
        <f t="shared" si="0"/>
        <v>3652</v>
      </c>
      <c r="H60" s="470">
        <v>90</v>
      </c>
    </row>
    <row r="61" spans="1:8" x14ac:dyDescent="0.2">
      <c r="A61" s="447">
        <v>77</v>
      </c>
      <c r="B61" s="454"/>
      <c r="C61" s="449">
        <f t="shared" si="2"/>
        <v>44.86</v>
      </c>
      <c r="D61" s="582"/>
      <c r="E61" s="472">
        <v>13607</v>
      </c>
      <c r="F61" s="456">
        <f t="shared" si="1"/>
        <v>5028</v>
      </c>
      <c r="G61" s="469">
        <f t="shared" si="0"/>
        <v>3640</v>
      </c>
      <c r="H61" s="470">
        <v>90</v>
      </c>
    </row>
    <row r="62" spans="1:8" x14ac:dyDescent="0.2">
      <c r="A62" s="447">
        <v>78</v>
      </c>
      <c r="B62" s="454"/>
      <c r="C62" s="449">
        <f t="shared" si="2"/>
        <v>45</v>
      </c>
      <c r="D62" s="582"/>
      <c r="E62" s="472">
        <v>13607</v>
      </c>
      <c r="F62" s="456">
        <f t="shared" si="1"/>
        <v>5012</v>
      </c>
      <c r="G62" s="469">
        <f t="shared" si="0"/>
        <v>3629</v>
      </c>
      <c r="H62" s="470">
        <v>90</v>
      </c>
    </row>
    <row r="63" spans="1:8" x14ac:dyDescent="0.2">
      <c r="A63" s="447">
        <v>79</v>
      </c>
      <c r="B63" s="454"/>
      <c r="C63" s="449">
        <f t="shared" si="2"/>
        <v>45.15</v>
      </c>
      <c r="D63" s="582"/>
      <c r="E63" s="472">
        <v>13607</v>
      </c>
      <c r="F63" s="456">
        <f t="shared" si="1"/>
        <v>4996</v>
      </c>
      <c r="G63" s="469">
        <f t="shared" si="0"/>
        <v>3616</v>
      </c>
      <c r="H63" s="470">
        <v>90</v>
      </c>
    </row>
    <row r="64" spans="1:8" x14ac:dyDescent="0.2">
      <c r="A64" s="447">
        <v>80</v>
      </c>
      <c r="B64" s="454"/>
      <c r="C64" s="449">
        <f t="shared" si="2"/>
        <v>45.29</v>
      </c>
      <c r="D64" s="582"/>
      <c r="E64" s="472">
        <v>13607</v>
      </c>
      <c r="F64" s="456">
        <f t="shared" si="1"/>
        <v>4981</v>
      </c>
      <c r="G64" s="469">
        <f t="shared" si="0"/>
        <v>3605</v>
      </c>
      <c r="H64" s="470">
        <v>90</v>
      </c>
    </row>
    <row r="65" spans="1:8" x14ac:dyDescent="0.2">
      <c r="A65" s="447">
        <v>81</v>
      </c>
      <c r="B65" s="454"/>
      <c r="C65" s="449">
        <f t="shared" si="2"/>
        <v>45.44</v>
      </c>
      <c r="D65" s="582"/>
      <c r="E65" s="472">
        <v>13607</v>
      </c>
      <c r="F65" s="456">
        <f t="shared" si="1"/>
        <v>4965</v>
      </c>
      <c r="G65" s="469">
        <f t="shared" si="0"/>
        <v>3593</v>
      </c>
      <c r="H65" s="470">
        <v>90</v>
      </c>
    </row>
    <row r="66" spans="1:8" x14ac:dyDescent="0.2">
      <c r="A66" s="447">
        <v>82</v>
      </c>
      <c r="B66" s="454"/>
      <c r="C66" s="449">
        <f t="shared" si="2"/>
        <v>45.58</v>
      </c>
      <c r="D66" s="582"/>
      <c r="E66" s="472">
        <v>13607</v>
      </c>
      <c r="F66" s="456">
        <f t="shared" si="1"/>
        <v>4950</v>
      </c>
      <c r="G66" s="469">
        <f t="shared" si="0"/>
        <v>3582</v>
      </c>
      <c r="H66" s="470">
        <v>90</v>
      </c>
    </row>
    <row r="67" spans="1:8" x14ac:dyDescent="0.2">
      <c r="A67" s="447">
        <v>83</v>
      </c>
      <c r="B67" s="454"/>
      <c r="C67" s="449">
        <f t="shared" si="2"/>
        <v>45.71</v>
      </c>
      <c r="D67" s="582"/>
      <c r="E67" s="472">
        <v>13607</v>
      </c>
      <c r="F67" s="456">
        <f t="shared" si="1"/>
        <v>4936</v>
      </c>
      <c r="G67" s="469">
        <f t="shared" si="0"/>
        <v>3572</v>
      </c>
      <c r="H67" s="470">
        <v>90</v>
      </c>
    </row>
    <row r="68" spans="1:8" x14ac:dyDescent="0.2">
      <c r="A68" s="447">
        <v>84</v>
      </c>
      <c r="B68" s="454"/>
      <c r="C68" s="449">
        <f t="shared" si="2"/>
        <v>45.85</v>
      </c>
      <c r="D68" s="582"/>
      <c r="E68" s="472">
        <v>13607</v>
      </c>
      <c r="F68" s="456">
        <f t="shared" si="1"/>
        <v>4921</v>
      </c>
      <c r="G68" s="469">
        <f t="shared" si="0"/>
        <v>3561</v>
      </c>
      <c r="H68" s="470">
        <v>90</v>
      </c>
    </row>
    <row r="69" spans="1:8" x14ac:dyDescent="0.2">
      <c r="A69" s="447">
        <v>85</v>
      </c>
      <c r="B69" s="454"/>
      <c r="C69" s="449">
        <f t="shared" si="2"/>
        <v>45.99</v>
      </c>
      <c r="D69" s="582"/>
      <c r="E69" s="472">
        <v>13607</v>
      </c>
      <c r="F69" s="456">
        <f t="shared" si="1"/>
        <v>4907</v>
      </c>
      <c r="G69" s="469">
        <f t="shared" si="0"/>
        <v>3550</v>
      </c>
      <c r="H69" s="470">
        <v>90</v>
      </c>
    </row>
    <row r="70" spans="1:8" x14ac:dyDescent="0.2">
      <c r="A70" s="447">
        <v>86</v>
      </c>
      <c r="B70" s="454"/>
      <c r="C70" s="449">
        <f t="shared" si="2"/>
        <v>46.12</v>
      </c>
      <c r="D70" s="582"/>
      <c r="E70" s="472">
        <v>13607</v>
      </c>
      <c r="F70" s="456">
        <f t="shared" si="1"/>
        <v>4893</v>
      </c>
      <c r="G70" s="469">
        <f t="shared" si="0"/>
        <v>3540</v>
      </c>
      <c r="H70" s="470">
        <v>90</v>
      </c>
    </row>
    <row r="71" spans="1:8" x14ac:dyDescent="0.2">
      <c r="A71" s="447">
        <v>87</v>
      </c>
      <c r="B71" s="454"/>
      <c r="C71" s="449">
        <f t="shared" si="2"/>
        <v>46.25</v>
      </c>
      <c r="D71" s="582"/>
      <c r="E71" s="472">
        <v>13607</v>
      </c>
      <c r="F71" s="456">
        <f t="shared" si="1"/>
        <v>4879</v>
      </c>
      <c r="G71" s="469">
        <f t="shared" si="0"/>
        <v>3530</v>
      </c>
      <c r="H71" s="470">
        <v>90</v>
      </c>
    </row>
    <row r="72" spans="1:8" x14ac:dyDescent="0.2">
      <c r="A72" s="447">
        <v>88</v>
      </c>
      <c r="B72" s="454"/>
      <c r="C72" s="449">
        <f t="shared" si="2"/>
        <v>46.39</v>
      </c>
      <c r="D72" s="582"/>
      <c r="E72" s="472">
        <v>13607</v>
      </c>
      <c r="F72" s="456">
        <f t="shared" si="1"/>
        <v>4865</v>
      </c>
      <c r="G72" s="469">
        <f t="shared" si="0"/>
        <v>3520</v>
      </c>
      <c r="H72" s="470">
        <v>90</v>
      </c>
    </row>
    <row r="73" spans="1:8" x14ac:dyDescent="0.2">
      <c r="A73" s="447">
        <v>89</v>
      </c>
      <c r="B73" s="454"/>
      <c r="C73" s="449">
        <f t="shared" si="2"/>
        <v>46.51</v>
      </c>
      <c r="D73" s="582"/>
      <c r="E73" s="472">
        <v>13607</v>
      </c>
      <c r="F73" s="456">
        <f t="shared" si="1"/>
        <v>4853</v>
      </c>
      <c r="G73" s="469">
        <f t="shared" si="0"/>
        <v>3511</v>
      </c>
      <c r="H73" s="470">
        <v>90</v>
      </c>
    </row>
    <row r="74" spans="1:8" x14ac:dyDescent="0.2">
      <c r="A74" s="447">
        <v>90</v>
      </c>
      <c r="B74" s="454"/>
      <c r="C74" s="449">
        <f t="shared" si="2"/>
        <v>46.64</v>
      </c>
      <c r="D74" s="582"/>
      <c r="E74" s="472">
        <v>13607</v>
      </c>
      <c r="F74" s="456">
        <f t="shared" si="1"/>
        <v>4839</v>
      </c>
      <c r="G74" s="469">
        <f t="shared" si="0"/>
        <v>3501</v>
      </c>
      <c r="H74" s="470">
        <v>90</v>
      </c>
    </row>
    <row r="75" spans="1:8" x14ac:dyDescent="0.2">
      <c r="A75" s="447">
        <v>91</v>
      </c>
      <c r="B75" s="454"/>
      <c r="C75" s="449">
        <f t="shared" si="2"/>
        <v>46.77</v>
      </c>
      <c r="D75" s="582"/>
      <c r="E75" s="472">
        <v>13607</v>
      </c>
      <c r="F75" s="456">
        <f t="shared" si="1"/>
        <v>4826</v>
      </c>
      <c r="G75" s="469">
        <f t="shared" si="0"/>
        <v>3491</v>
      </c>
      <c r="H75" s="470">
        <v>90</v>
      </c>
    </row>
    <row r="76" spans="1:8" x14ac:dyDescent="0.2">
      <c r="A76" s="447">
        <v>92</v>
      </c>
      <c r="B76" s="454"/>
      <c r="C76" s="449">
        <f t="shared" si="2"/>
        <v>46.9</v>
      </c>
      <c r="D76" s="582"/>
      <c r="E76" s="472">
        <v>13607</v>
      </c>
      <c r="F76" s="456">
        <f t="shared" si="1"/>
        <v>4813</v>
      </c>
      <c r="G76" s="469">
        <f t="shared" si="0"/>
        <v>3482</v>
      </c>
      <c r="H76" s="470">
        <v>90</v>
      </c>
    </row>
    <row r="77" spans="1:8" x14ac:dyDescent="0.2">
      <c r="A77" s="447">
        <v>93</v>
      </c>
      <c r="B77" s="454"/>
      <c r="C77" s="449">
        <f t="shared" si="2"/>
        <v>47.02</v>
      </c>
      <c r="D77" s="582"/>
      <c r="E77" s="472">
        <v>13607</v>
      </c>
      <c r="F77" s="456">
        <f t="shared" si="1"/>
        <v>4801</v>
      </c>
      <c r="G77" s="469">
        <f t="shared" ref="G77:G140" si="3">ROUND(12*(1/C77*E77),0)</f>
        <v>3473</v>
      </c>
      <c r="H77" s="470">
        <v>90</v>
      </c>
    </row>
    <row r="78" spans="1:8" x14ac:dyDescent="0.2">
      <c r="A78" s="447">
        <v>94</v>
      </c>
      <c r="B78" s="454"/>
      <c r="C78" s="449">
        <f t="shared" si="2"/>
        <v>47.14</v>
      </c>
      <c r="D78" s="582"/>
      <c r="E78" s="472">
        <v>13607</v>
      </c>
      <c r="F78" s="456">
        <f t="shared" ref="F78:F141" si="4">ROUND(12*1.3566*(1/C78*E78)+H78,0)</f>
        <v>4789</v>
      </c>
      <c r="G78" s="469">
        <f t="shared" si="3"/>
        <v>3464</v>
      </c>
      <c r="H78" s="470">
        <v>90</v>
      </c>
    </row>
    <row r="79" spans="1:8" x14ac:dyDescent="0.2">
      <c r="A79" s="447">
        <v>95</v>
      </c>
      <c r="B79" s="454"/>
      <c r="C79" s="449">
        <f t="shared" ref="C79:C142" si="5">ROUND(10.899*LN(A79)+A79/150-3,2)</f>
        <v>47.27</v>
      </c>
      <c r="D79" s="582"/>
      <c r="E79" s="472">
        <v>13607</v>
      </c>
      <c r="F79" s="456">
        <f t="shared" si="4"/>
        <v>4776</v>
      </c>
      <c r="G79" s="469">
        <f t="shared" si="3"/>
        <v>3454</v>
      </c>
      <c r="H79" s="470">
        <v>90</v>
      </c>
    </row>
    <row r="80" spans="1:8" x14ac:dyDescent="0.2">
      <c r="A80" s="447">
        <v>96</v>
      </c>
      <c r="B80" s="454"/>
      <c r="C80" s="449">
        <f t="shared" si="5"/>
        <v>47.39</v>
      </c>
      <c r="D80" s="582"/>
      <c r="E80" s="472">
        <v>13607</v>
      </c>
      <c r="F80" s="456">
        <f t="shared" si="4"/>
        <v>4764</v>
      </c>
      <c r="G80" s="469">
        <f t="shared" si="3"/>
        <v>3446</v>
      </c>
      <c r="H80" s="470">
        <v>90</v>
      </c>
    </row>
    <row r="81" spans="1:8" x14ac:dyDescent="0.2">
      <c r="A81" s="447">
        <v>97</v>
      </c>
      <c r="B81" s="454"/>
      <c r="C81" s="449">
        <f t="shared" si="5"/>
        <v>47.51</v>
      </c>
      <c r="D81" s="582"/>
      <c r="E81" s="472">
        <v>13607</v>
      </c>
      <c r="F81" s="456">
        <f t="shared" si="4"/>
        <v>4752</v>
      </c>
      <c r="G81" s="469">
        <f t="shared" si="3"/>
        <v>3437</v>
      </c>
      <c r="H81" s="470">
        <v>90</v>
      </c>
    </row>
    <row r="82" spans="1:8" x14ac:dyDescent="0.2">
      <c r="A82" s="447">
        <v>98</v>
      </c>
      <c r="B82" s="454"/>
      <c r="C82" s="449">
        <f t="shared" si="5"/>
        <v>47.62</v>
      </c>
      <c r="D82" s="582"/>
      <c r="E82" s="472">
        <v>13607</v>
      </c>
      <c r="F82" s="456">
        <f t="shared" si="4"/>
        <v>4742</v>
      </c>
      <c r="G82" s="469">
        <f t="shared" si="3"/>
        <v>3429</v>
      </c>
      <c r="H82" s="470">
        <v>90</v>
      </c>
    </row>
    <row r="83" spans="1:8" x14ac:dyDescent="0.2">
      <c r="A83" s="447">
        <v>99</v>
      </c>
      <c r="B83" s="454"/>
      <c r="C83" s="449">
        <f t="shared" si="5"/>
        <v>47.74</v>
      </c>
      <c r="D83" s="582"/>
      <c r="E83" s="472">
        <v>13607</v>
      </c>
      <c r="F83" s="456">
        <f t="shared" si="4"/>
        <v>4730</v>
      </c>
      <c r="G83" s="469">
        <f t="shared" si="3"/>
        <v>3420</v>
      </c>
      <c r="H83" s="470">
        <v>90</v>
      </c>
    </row>
    <row r="84" spans="1:8" x14ac:dyDescent="0.2">
      <c r="A84" s="447">
        <v>100</v>
      </c>
      <c r="B84" s="454"/>
      <c r="C84" s="449">
        <f t="shared" si="5"/>
        <v>47.86</v>
      </c>
      <c r="D84" s="582"/>
      <c r="E84" s="472">
        <v>13607</v>
      </c>
      <c r="F84" s="456">
        <f t="shared" si="4"/>
        <v>4718</v>
      </c>
      <c r="G84" s="469">
        <f t="shared" si="3"/>
        <v>3412</v>
      </c>
      <c r="H84" s="470">
        <v>90</v>
      </c>
    </row>
    <row r="85" spans="1:8" x14ac:dyDescent="0.2">
      <c r="A85" s="447">
        <v>101</v>
      </c>
      <c r="B85" s="454"/>
      <c r="C85" s="449">
        <f t="shared" si="5"/>
        <v>47.97</v>
      </c>
      <c r="D85" s="582"/>
      <c r="E85" s="472">
        <v>13607</v>
      </c>
      <c r="F85" s="456">
        <f t="shared" si="4"/>
        <v>4708</v>
      </c>
      <c r="G85" s="469">
        <f t="shared" si="3"/>
        <v>3404</v>
      </c>
      <c r="H85" s="470">
        <v>90</v>
      </c>
    </row>
    <row r="86" spans="1:8" x14ac:dyDescent="0.2">
      <c r="A86" s="447">
        <v>102</v>
      </c>
      <c r="B86" s="454"/>
      <c r="C86" s="449">
        <f t="shared" si="5"/>
        <v>48.09</v>
      </c>
      <c r="D86" s="582"/>
      <c r="E86" s="472">
        <v>13607</v>
      </c>
      <c r="F86" s="456">
        <f t="shared" si="4"/>
        <v>4696</v>
      </c>
      <c r="G86" s="469">
        <f t="shared" si="3"/>
        <v>3395</v>
      </c>
      <c r="H86" s="470">
        <v>90</v>
      </c>
    </row>
    <row r="87" spans="1:8" x14ac:dyDescent="0.2">
      <c r="A87" s="447">
        <v>103</v>
      </c>
      <c r="B87" s="454"/>
      <c r="C87" s="449">
        <f t="shared" si="5"/>
        <v>48.2</v>
      </c>
      <c r="D87" s="582"/>
      <c r="E87" s="472">
        <v>13607</v>
      </c>
      <c r="F87" s="456">
        <f t="shared" si="4"/>
        <v>4686</v>
      </c>
      <c r="G87" s="469">
        <f t="shared" si="3"/>
        <v>3388</v>
      </c>
      <c r="H87" s="470">
        <v>90</v>
      </c>
    </row>
    <row r="88" spans="1:8" x14ac:dyDescent="0.2">
      <c r="A88" s="447">
        <v>104</v>
      </c>
      <c r="B88" s="454"/>
      <c r="C88" s="449">
        <f t="shared" si="5"/>
        <v>48.31</v>
      </c>
      <c r="D88" s="582"/>
      <c r="E88" s="472">
        <v>13607</v>
      </c>
      <c r="F88" s="456">
        <f t="shared" si="4"/>
        <v>4675</v>
      </c>
      <c r="G88" s="469">
        <f t="shared" si="3"/>
        <v>3380</v>
      </c>
      <c r="H88" s="470">
        <v>90</v>
      </c>
    </row>
    <row r="89" spans="1:8" x14ac:dyDescent="0.2">
      <c r="A89" s="447">
        <v>105</v>
      </c>
      <c r="B89" s="454"/>
      <c r="C89" s="449">
        <f t="shared" si="5"/>
        <v>48.42</v>
      </c>
      <c r="D89" s="582"/>
      <c r="E89" s="472">
        <v>13607</v>
      </c>
      <c r="F89" s="456">
        <f t="shared" si="4"/>
        <v>4665</v>
      </c>
      <c r="G89" s="469">
        <f t="shared" si="3"/>
        <v>3372</v>
      </c>
      <c r="H89" s="470">
        <v>90</v>
      </c>
    </row>
    <row r="90" spans="1:8" x14ac:dyDescent="0.2">
      <c r="A90" s="447">
        <v>106</v>
      </c>
      <c r="B90" s="454"/>
      <c r="C90" s="449">
        <f t="shared" si="5"/>
        <v>48.53</v>
      </c>
      <c r="D90" s="582"/>
      <c r="E90" s="472">
        <v>13607</v>
      </c>
      <c r="F90" s="456">
        <f t="shared" si="4"/>
        <v>4654</v>
      </c>
      <c r="G90" s="469">
        <f t="shared" si="3"/>
        <v>3365</v>
      </c>
      <c r="H90" s="470">
        <v>90</v>
      </c>
    </row>
    <row r="91" spans="1:8" x14ac:dyDescent="0.2">
      <c r="A91" s="447">
        <v>107</v>
      </c>
      <c r="B91" s="454"/>
      <c r="C91" s="449">
        <f t="shared" si="5"/>
        <v>48.64</v>
      </c>
      <c r="D91" s="582"/>
      <c r="E91" s="472">
        <v>13607</v>
      </c>
      <c r="F91" s="456">
        <f t="shared" si="4"/>
        <v>4644</v>
      </c>
      <c r="G91" s="469">
        <f t="shared" si="3"/>
        <v>3357</v>
      </c>
      <c r="H91" s="470">
        <v>90</v>
      </c>
    </row>
    <row r="92" spans="1:8" x14ac:dyDescent="0.2">
      <c r="A92" s="447">
        <v>108</v>
      </c>
      <c r="B92" s="454"/>
      <c r="C92" s="449">
        <f t="shared" si="5"/>
        <v>48.75</v>
      </c>
      <c r="D92" s="582"/>
      <c r="E92" s="472">
        <v>13607</v>
      </c>
      <c r="F92" s="456">
        <f t="shared" si="4"/>
        <v>4634</v>
      </c>
      <c r="G92" s="469">
        <f t="shared" si="3"/>
        <v>3349</v>
      </c>
      <c r="H92" s="470">
        <v>90</v>
      </c>
    </row>
    <row r="93" spans="1:8" x14ac:dyDescent="0.2">
      <c r="A93" s="447">
        <v>109</v>
      </c>
      <c r="B93" s="454"/>
      <c r="C93" s="449">
        <f t="shared" si="5"/>
        <v>48.86</v>
      </c>
      <c r="D93" s="582"/>
      <c r="E93" s="472">
        <v>13607</v>
      </c>
      <c r="F93" s="456">
        <f t="shared" si="4"/>
        <v>4624</v>
      </c>
      <c r="G93" s="469">
        <f t="shared" si="3"/>
        <v>3342</v>
      </c>
      <c r="H93" s="470">
        <v>90</v>
      </c>
    </row>
    <row r="94" spans="1:8" x14ac:dyDescent="0.2">
      <c r="A94" s="447">
        <v>110</v>
      </c>
      <c r="B94" s="454"/>
      <c r="C94" s="449">
        <f t="shared" si="5"/>
        <v>48.96</v>
      </c>
      <c r="D94" s="582"/>
      <c r="E94" s="472">
        <v>13607</v>
      </c>
      <c r="F94" s="456">
        <f t="shared" si="4"/>
        <v>4614</v>
      </c>
      <c r="G94" s="469">
        <f t="shared" si="3"/>
        <v>3335</v>
      </c>
      <c r="H94" s="470">
        <v>90</v>
      </c>
    </row>
    <row r="95" spans="1:8" x14ac:dyDescent="0.2">
      <c r="A95" s="447">
        <v>111</v>
      </c>
      <c r="B95" s="454"/>
      <c r="C95" s="449">
        <f t="shared" si="5"/>
        <v>49.07</v>
      </c>
      <c r="D95" s="582"/>
      <c r="E95" s="472">
        <v>13607</v>
      </c>
      <c r="F95" s="456">
        <f t="shared" si="4"/>
        <v>4604</v>
      </c>
      <c r="G95" s="469">
        <f t="shared" si="3"/>
        <v>3328</v>
      </c>
      <c r="H95" s="470">
        <v>90</v>
      </c>
    </row>
    <row r="96" spans="1:8" x14ac:dyDescent="0.2">
      <c r="A96" s="447">
        <v>112</v>
      </c>
      <c r="B96" s="454"/>
      <c r="C96" s="449">
        <f t="shared" si="5"/>
        <v>49.17</v>
      </c>
      <c r="D96" s="582"/>
      <c r="E96" s="472">
        <v>13607</v>
      </c>
      <c r="F96" s="456">
        <f t="shared" si="4"/>
        <v>4595</v>
      </c>
      <c r="G96" s="469">
        <f t="shared" si="3"/>
        <v>3321</v>
      </c>
      <c r="H96" s="470">
        <v>90</v>
      </c>
    </row>
    <row r="97" spans="1:8" x14ac:dyDescent="0.2">
      <c r="A97" s="447">
        <v>113</v>
      </c>
      <c r="B97" s="454"/>
      <c r="C97" s="449">
        <f t="shared" si="5"/>
        <v>49.28</v>
      </c>
      <c r="D97" s="582"/>
      <c r="E97" s="472">
        <v>13607</v>
      </c>
      <c r="F97" s="456">
        <f t="shared" si="4"/>
        <v>4585</v>
      </c>
      <c r="G97" s="469">
        <f t="shared" si="3"/>
        <v>3313</v>
      </c>
      <c r="H97" s="470">
        <v>90</v>
      </c>
    </row>
    <row r="98" spans="1:8" x14ac:dyDescent="0.2">
      <c r="A98" s="447">
        <v>114</v>
      </c>
      <c r="B98" s="454"/>
      <c r="C98" s="449">
        <f t="shared" si="5"/>
        <v>49.38</v>
      </c>
      <c r="D98" s="582"/>
      <c r="E98" s="472">
        <v>13607</v>
      </c>
      <c r="F98" s="456">
        <f t="shared" si="4"/>
        <v>4576</v>
      </c>
      <c r="G98" s="469">
        <f t="shared" si="3"/>
        <v>3307</v>
      </c>
      <c r="H98" s="470">
        <v>90</v>
      </c>
    </row>
    <row r="99" spans="1:8" x14ac:dyDescent="0.2">
      <c r="A99" s="447">
        <v>115</v>
      </c>
      <c r="B99" s="454"/>
      <c r="C99" s="449">
        <f t="shared" si="5"/>
        <v>49.48</v>
      </c>
      <c r="D99" s="582"/>
      <c r="E99" s="472">
        <v>13607</v>
      </c>
      <c r="F99" s="456">
        <f t="shared" si="4"/>
        <v>4567</v>
      </c>
      <c r="G99" s="469">
        <f t="shared" si="3"/>
        <v>3300</v>
      </c>
      <c r="H99" s="470">
        <v>90</v>
      </c>
    </row>
    <row r="100" spans="1:8" x14ac:dyDescent="0.2">
      <c r="A100" s="447">
        <v>116</v>
      </c>
      <c r="B100" s="454"/>
      <c r="C100" s="449">
        <f t="shared" si="5"/>
        <v>49.58</v>
      </c>
      <c r="D100" s="582"/>
      <c r="E100" s="472">
        <v>13607</v>
      </c>
      <c r="F100" s="456">
        <f t="shared" si="4"/>
        <v>4558</v>
      </c>
      <c r="G100" s="469">
        <f t="shared" si="3"/>
        <v>3293</v>
      </c>
      <c r="H100" s="470">
        <v>90</v>
      </c>
    </row>
    <row r="101" spans="1:8" x14ac:dyDescent="0.2">
      <c r="A101" s="447">
        <v>117</v>
      </c>
      <c r="B101" s="454"/>
      <c r="C101" s="449">
        <f t="shared" si="5"/>
        <v>49.68</v>
      </c>
      <c r="D101" s="582"/>
      <c r="E101" s="472">
        <v>13607</v>
      </c>
      <c r="F101" s="456">
        <f t="shared" si="4"/>
        <v>4549</v>
      </c>
      <c r="G101" s="469">
        <f t="shared" si="3"/>
        <v>3287</v>
      </c>
      <c r="H101" s="470">
        <v>90</v>
      </c>
    </row>
    <row r="102" spans="1:8" x14ac:dyDescent="0.2">
      <c r="A102" s="447">
        <v>118</v>
      </c>
      <c r="B102" s="454"/>
      <c r="C102" s="449">
        <f t="shared" si="5"/>
        <v>49.78</v>
      </c>
      <c r="D102" s="582"/>
      <c r="E102" s="472">
        <v>13607</v>
      </c>
      <c r="F102" s="456">
        <f t="shared" si="4"/>
        <v>4540</v>
      </c>
      <c r="G102" s="469">
        <f t="shared" si="3"/>
        <v>3280</v>
      </c>
      <c r="H102" s="470">
        <v>90</v>
      </c>
    </row>
    <row r="103" spans="1:8" x14ac:dyDescent="0.2">
      <c r="A103" s="447">
        <v>119</v>
      </c>
      <c r="B103" s="454"/>
      <c r="C103" s="449">
        <f t="shared" si="5"/>
        <v>49.88</v>
      </c>
      <c r="D103" s="582"/>
      <c r="E103" s="472">
        <v>13607</v>
      </c>
      <c r="F103" s="456">
        <f t="shared" si="4"/>
        <v>4531</v>
      </c>
      <c r="G103" s="469">
        <f t="shared" si="3"/>
        <v>3274</v>
      </c>
      <c r="H103" s="470">
        <v>90</v>
      </c>
    </row>
    <row r="104" spans="1:8" x14ac:dyDescent="0.2">
      <c r="A104" s="447">
        <v>120</v>
      </c>
      <c r="B104" s="454"/>
      <c r="C104" s="449">
        <f t="shared" si="5"/>
        <v>49.98</v>
      </c>
      <c r="D104" s="582"/>
      <c r="E104" s="472">
        <v>13607</v>
      </c>
      <c r="F104" s="456">
        <f t="shared" si="4"/>
        <v>4522</v>
      </c>
      <c r="G104" s="469">
        <f t="shared" si="3"/>
        <v>3267</v>
      </c>
      <c r="H104" s="470">
        <v>90</v>
      </c>
    </row>
    <row r="105" spans="1:8" x14ac:dyDescent="0.2">
      <c r="A105" s="447">
        <v>121</v>
      </c>
      <c r="B105" s="454"/>
      <c r="C105" s="449">
        <f t="shared" si="5"/>
        <v>50.08</v>
      </c>
      <c r="D105" s="582"/>
      <c r="E105" s="472">
        <v>13607</v>
      </c>
      <c r="F105" s="456">
        <f t="shared" si="4"/>
        <v>4513</v>
      </c>
      <c r="G105" s="469">
        <f t="shared" si="3"/>
        <v>3260</v>
      </c>
      <c r="H105" s="470">
        <v>90</v>
      </c>
    </row>
    <row r="106" spans="1:8" x14ac:dyDescent="0.2">
      <c r="A106" s="447">
        <v>122</v>
      </c>
      <c r="B106" s="454"/>
      <c r="C106" s="449">
        <f t="shared" si="5"/>
        <v>50.17</v>
      </c>
      <c r="D106" s="582"/>
      <c r="E106" s="472">
        <v>13607</v>
      </c>
      <c r="F106" s="456">
        <f t="shared" si="4"/>
        <v>4505</v>
      </c>
      <c r="G106" s="469">
        <f t="shared" si="3"/>
        <v>3255</v>
      </c>
      <c r="H106" s="470">
        <v>90</v>
      </c>
    </row>
    <row r="107" spans="1:8" x14ac:dyDescent="0.2">
      <c r="A107" s="447">
        <v>123</v>
      </c>
      <c r="B107" s="454"/>
      <c r="C107" s="449">
        <f t="shared" si="5"/>
        <v>50.27</v>
      </c>
      <c r="D107" s="582"/>
      <c r="E107" s="472">
        <v>13607</v>
      </c>
      <c r="F107" s="456">
        <f t="shared" si="4"/>
        <v>4496</v>
      </c>
      <c r="G107" s="469">
        <f t="shared" si="3"/>
        <v>3248</v>
      </c>
      <c r="H107" s="470">
        <v>90</v>
      </c>
    </row>
    <row r="108" spans="1:8" x14ac:dyDescent="0.2">
      <c r="A108" s="447">
        <v>124</v>
      </c>
      <c r="B108" s="454"/>
      <c r="C108" s="449">
        <f t="shared" si="5"/>
        <v>50.36</v>
      </c>
      <c r="D108" s="582"/>
      <c r="E108" s="472">
        <v>13607</v>
      </c>
      <c r="F108" s="456">
        <f t="shared" si="4"/>
        <v>4489</v>
      </c>
      <c r="G108" s="469">
        <f t="shared" si="3"/>
        <v>3242</v>
      </c>
      <c r="H108" s="470">
        <v>90</v>
      </c>
    </row>
    <row r="109" spans="1:8" x14ac:dyDescent="0.2">
      <c r="A109" s="447">
        <v>125</v>
      </c>
      <c r="B109" s="454"/>
      <c r="C109" s="449">
        <f t="shared" si="5"/>
        <v>50.46</v>
      </c>
      <c r="D109" s="582"/>
      <c r="E109" s="472">
        <v>13607</v>
      </c>
      <c r="F109" s="456">
        <f t="shared" si="4"/>
        <v>4480</v>
      </c>
      <c r="G109" s="469">
        <f t="shared" si="3"/>
        <v>3236</v>
      </c>
      <c r="H109" s="470">
        <v>90</v>
      </c>
    </row>
    <row r="110" spans="1:8" x14ac:dyDescent="0.2">
      <c r="A110" s="447">
        <v>126</v>
      </c>
      <c r="B110" s="454"/>
      <c r="C110" s="449">
        <f t="shared" si="5"/>
        <v>50.55</v>
      </c>
      <c r="D110" s="582"/>
      <c r="E110" s="472">
        <v>13607</v>
      </c>
      <c r="F110" s="456">
        <f t="shared" si="4"/>
        <v>4472</v>
      </c>
      <c r="G110" s="469">
        <f t="shared" si="3"/>
        <v>3230</v>
      </c>
      <c r="H110" s="470">
        <v>90</v>
      </c>
    </row>
    <row r="111" spans="1:8" x14ac:dyDescent="0.2">
      <c r="A111" s="447">
        <v>127</v>
      </c>
      <c r="B111" s="454"/>
      <c r="C111" s="449">
        <f t="shared" si="5"/>
        <v>50.64</v>
      </c>
      <c r="D111" s="582"/>
      <c r="E111" s="472">
        <v>13607</v>
      </c>
      <c r="F111" s="456">
        <f t="shared" si="4"/>
        <v>4464</v>
      </c>
      <c r="G111" s="469">
        <f t="shared" si="3"/>
        <v>3224</v>
      </c>
      <c r="H111" s="470">
        <v>90</v>
      </c>
    </row>
    <row r="112" spans="1:8" x14ac:dyDescent="0.2">
      <c r="A112" s="447">
        <v>128</v>
      </c>
      <c r="B112" s="454"/>
      <c r="C112" s="449">
        <f t="shared" si="5"/>
        <v>50.74</v>
      </c>
      <c r="D112" s="582"/>
      <c r="E112" s="472">
        <v>13607</v>
      </c>
      <c r="F112" s="456">
        <f t="shared" si="4"/>
        <v>4456</v>
      </c>
      <c r="G112" s="469">
        <f t="shared" si="3"/>
        <v>3218</v>
      </c>
      <c r="H112" s="470">
        <v>90</v>
      </c>
    </row>
    <row r="113" spans="1:8" x14ac:dyDescent="0.2">
      <c r="A113" s="447">
        <v>129</v>
      </c>
      <c r="B113" s="454"/>
      <c r="C113" s="449">
        <f t="shared" si="5"/>
        <v>50.83</v>
      </c>
      <c r="D113" s="582"/>
      <c r="E113" s="472">
        <v>13607</v>
      </c>
      <c r="F113" s="456">
        <f t="shared" si="4"/>
        <v>4448</v>
      </c>
      <c r="G113" s="469">
        <f t="shared" si="3"/>
        <v>3212</v>
      </c>
      <c r="H113" s="470">
        <v>90</v>
      </c>
    </row>
    <row r="114" spans="1:8" x14ac:dyDescent="0.2">
      <c r="A114" s="447">
        <v>130</v>
      </c>
      <c r="B114" s="454"/>
      <c r="C114" s="449">
        <f t="shared" si="5"/>
        <v>50.92</v>
      </c>
      <c r="D114" s="582"/>
      <c r="E114" s="472">
        <v>13607</v>
      </c>
      <c r="F114" s="456">
        <f t="shared" si="4"/>
        <v>4440</v>
      </c>
      <c r="G114" s="469">
        <f t="shared" si="3"/>
        <v>3207</v>
      </c>
      <c r="H114" s="470">
        <v>90</v>
      </c>
    </row>
    <row r="115" spans="1:8" x14ac:dyDescent="0.2">
      <c r="A115" s="447">
        <v>131</v>
      </c>
      <c r="B115" s="454"/>
      <c r="C115" s="449">
        <f t="shared" si="5"/>
        <v>51.01</v>
      </c>
      <c r="D115" s="582"/>
      <c r="E115" s="472">
        <v>13607</v>
      </c>
      <c r="F115" s="456">
        <f t="shared" si="4"/>
        <v>4433</v>
      </c>
      <c r="G115" s="469">
        <f t="shared" si="3"/>
        <v>3201</v>
      </c>
      <c r="H115" s="470">
        <v>90</v>
      </c>
    </row>
    <row r="116" spans="1:8" x14ac:dyDescent="0.2">
      <c r="A116" s="447">
        <v>132</v>
      </c>
      <c r="B116" s="454"/>
      <c r="C116" s="449">
        <f t="shared" si="5"/>
        <v>51.1</v>
      </c>
      <c r="D116" s="582"/>
      <c r="E116" s="472">
        <v>13607</v>
      </c>
      <c r="F116" s="456">
        <f t="shared" si="4"/>
        <v>4425</v>
      </c>
      <c r="G116" s="469">
        <f t="shared" si="3"/>
        <v>3195</v>
      </c>
      <c r="H116" s="470">
        <v>90</v>
      </c>
    </row>
    <row r="117" spans="1:8" x14ac:dyDescent="0.2">
      <c r="A117" s="447">
        <v>133</v>
      </c>
      <c r="B117" s="454"/>
      <c r="C117" s="449">
        <f t="shared" si="5"/>
        <v>51.19</v>
      </c>
      <c r="D117" s="582"/>
      <c r="E117" s="472">
        <v>13607</v>
      </c>
      <c r="F117" s="456">
        <f t="shared" si="4"/>
        <v>4417</v>
      </c>
      <c r="G117" s="469">
        <f t="shared" si="3"/>
        <v>3190</v>
      </c>
      <c r="H117" s="470">
        <v>90</v>
      </c>
    </row>
    <row r="118" spans="1:8" x14ac:dyDescent="0.2">
      <c r="A118" s="447">
        <v>134</v>
      </c>
      <c r="B118" s="454"/>
      <c r="C118" s="449">
        <f t="shared" si="5"/>
        <v>51.27</v>
      </c>
      <c r="D118" s="582"/>
      <c r="E118" s="472">
        <v>13607</v>
      </c>
      <c r="F118" s="456">
        <f t="shared" si="4"/>
        <v>4410</v>
      </c>
      <c r="G118" s="469">
        <f t="shared" si="3"/>
        <v>3185</v>
      </c>
      <c r="H118" s="470">
        <v>90</v>
      </c>
    </row>
    <row r="119" spans="1:8" x14ac:dyDescent="0.2">
      <c r="A119" s="447">
        <v>135</v>
      </c>
      <c r="B119" s="454"/>
      <c r="C119" s="449">
        <f t="shared" si="5"/>
        <v>51.36</v>
      </c>
      <c r="D119" s="582"/>
      <c r="E119" s="472">
        <v>13607</v>
      </c>
      <c r="F119" s="456">
        <f t="shared" si="4"/>
        <v>4403</v>
      </c>
      <c r="G119" s="469">
        <f t="shared" si="3"/>
        <v>3179</v>
      </c>
      <c r="H119" s="470">
        <v>90</v>
      </c>
    </row>
    <row r="120" spans="1:8" x14ac:dyDescent="0.2">
      <c r="A120" s="447">
        <v>136</v>
      </c>
      <c r="B120" s="454"/>
      <c r="C120" s="449">
        <f t="shared" si="5"/>
        <v>51.45</v>
      </c>
      <c r="D120" s="582"/>
      <c r="E120" s="472">
        <v>13607</v>
      </c>
      <c r="F120" s="456">
        <f t="shared" si="4"/>
        <v>4395</v>
      </c>
      <c r="G120" s="469">
        <f t="shared" si="3"/>
        <v>3174</v>
      </c>
      <c r="H120" s="470">
        <v>90</v>
      </c>
    </row>
    <row r="121" spans="1:8" x14ac:dyDescent="0.2">
      <c r="A121" s="447">
        <v>137</v>
      </c>
      <c r="B121" s="454"/>
      <c r="C121" s="449">
        <f t="shared" si="5"/>
        <v>51.54</v>
      </c>
      <c r="D121" s="582"/>
      <c r="E121" s="472">
        <v>13607</v>
      </c>
      <c r="F121" s="456">
        <f t="shared" si="4"/>
        <v>4388</v>
      </c>
      <c r="G121" s="469">
        <f t="shared" si="3"/>
        <v>3168</v>
      </c>
      <c r="H121" s="470">
        <v>90</v>
      </c>
    </row>
    <row r="122" spans="1:8" x14ac:dyDescent="0.2">
      <c r="A122" s="447">
        <v>138</v>
      </c>
      <c r="B122" s="454"/>
      <c r="C122" s="449">
        <f t="shared" si="5"/>
        <v>51.62</v>
      </c>
      <c r="D122" s="582"/>
      <c r="E122" s="472">
        <v>13607</v>
      </c>
      <c r="F122" s="456">
        <f t="shared" si="4"/>
        <v>4381</v>
      </c>
      <c r="G122" s="469">
        <f t="shared" si="3"/>
        <v>3163</v>
      </c>
      <c r="H122" s="470">
        <v>90</v>
      </c>
    </row>
    <row r="123" spans="1:8" x14ac:dyDescent="0.2">
      <c r="A123" s="447">
        <v>139</v>
      </c>
      <c r="B123" s="454"/>
      <c r="C123" s="449">
        <f t="shared" si="5"/>
        <v>51.71</v>
      </c>
      <c r="D123" s="582"/>
      <c r="E123" s="472">
        <v>13607</v>
      </c>
      <c r="F123" s="456">
        <f t="shared" si="4"/>
        <v>4374</v>
      </c>
      <c r="G123" s="469">
        <f t="shared" si="3"/>
        <v>3158</v>
      </c>
      <c r="H123" s="470">
        <v>90</v>
      </c>
    </row>
    <row r="124" spans="1:8" x14ac:dyDescent="0.2">
      <c r="A124" s="447">
        <v>140</v>
      </c>
      <c r="B124" s="454"/>
      <c r="C124" s="449">
        <f t="shared" si="5"/>
        <v>51.79</v>
      </c>
      <c r="D124" s="582"/>
      <c r="E124" s="472">
        <v>13607</v>
      </c>
      <c r="F124" s="456">
        <f t="shared" si="4"/>
        <v>4367</v>
      </c>
      <c r="G124" s="469">
        <f t="shared" si="3"/>
        <v>3153</v>
      </c>
      <c r="H124" s="470">
        <v>90</v>
      </c>
    </row>
    <row r="125" spans="1:8" x14ac:dyDescent="0.2">
      <c r="A125" s="447">
        <v>141</v>
      </c>
      <c r="B125" s="454"/>
      <c r="C125" s="449">
        <f t="shared" si="5"/>
        <v>51.88</v>
      </c>
      <c r="D125" s="582"/>
      <c r="E125" s="472">
        <v>13607</v>
      </c>
      <c r="F125" s="456">
        <f t="shared" si="4"/>
        <v>4360</v>
      </c>
      <c r="G125" s="469">
        <f t="shared" si="3"/>
        <v>3147</v>
      </c>
      <c r="H125" s="470">
        <v>90</v>
      </c>
    </row>
    <row r="126" spans="1:8" x14ac:dyDescent="0.2">
      <c r="A126" s="447">
        <v>142</v>
      </c>
      <c r="B126" s="454"/>
      <c r="C126" s="449">
        <f t="shared" si="5"/>
        <v>51.96</v>
      </c>
      <c r="D126" s="582"/>
      <c r="E126" s="472">
        <v>13607</v>
      </c>
      <c r="F126" s="456">
        <f t="shared" si="4"/>
        <v>4353</v>
      </c>
      <c r="G126" s="469">
        <f t="shared" si="3"/>
        <v>3142</v>
      </c>
      <c r="H126" s="470">
        <v>90</v>
      </c>
    </row>
    <row r="127" spans="1:8" x14ac:dyDescent="0.2">
      <c r="A127" s="447">
        <v>143</v>
      </c>
      <c r="B127" s="454"/>
      <c r="C127" s="449">
        <f t="shared" si="5"/>
        <v>52.04</v>
      </c>
      <c r="D127" s="582"/>
      <c r="E127" s="472">
        <v>13607</v>
      </c>
      <c r="F127" s="456">
        <f t="shared" si="4"/>
        <v>4347</v>
      </c>
      <c r="G127" s="469">
        <f t="shared" si="3"/>
        <v>3138</v>
      </c>
      <c r="H127" s="470">
        <v>90</v>
      </c>
    </row>
    <row r="128" spans="1:8" x14ac:dyDescent="0.2">
      <c r="A128" s="447">
        <v>144</v>
      </c>
      <c r="B128" s="454"/>
      <c r="C128" s="449">
        <f t="shared" si="5"/>
        <v>52.13</v>
      </c>
      <c r="D128" s="582"/>
      <c r="E128" s="472">
        <v>13607</v>
      </c>
      <c r="F128" s="456">
        <f t="shared" si="4"/>
        <v>4339</v>
      </c>
      <c r="G128" s="469">
        <f t="shared" si="3"/>
        <v>3132</v>
      </c>
      <c r="H128" s="470">
        <v>90</v>
      </c>
    </row>
    <row r="129" spans="1:8" x14ac:dyDescent="0.2">
      <c r="A129" s="447">
        <v>145</v>
      </c>
      <c r="B129" s="454"/>
      <c r="C129" s="449">
        <f t="shared" si="5"/>
        <v>52.21</v>
      </c>
      <c r="D129" s="582"/>
      <c r="E129" s="472">
        <v>13607</v>
      </c>
      <c r="F129" s="456">
        <f t="shared" si="4"/>
        <v>4333</v>
      </c>
      <c r="G129" s="469">
        <f t="shared" si="3"/>
        <v>3127</v>
      </c>
      <c r="H129" s="470">
        <v>90</v>
      </c>
    </row>
    <row r="130" spans="1:8" x14ac:dyDescent="0.2">
      <c r="A130" s="447">
        <v>146</v>
      </c>
      <c r="B130" s="454"/>
      <c r="C130" s="449">
        <f t="shared" si="5"/>
        <v>52.29</v>
      </c>
      <c r="D130" s="582"/>
      <c r="E130" s="472">
        <v>13607</v>
      </c>
      <c r="F130" s="456">
        <f t="shared" si="4"/>
        <v>4326</v>
      </c>
      <c r="G130" s="469">
        <f t="shared" si="3"/>
        <v>3123</v>
      </c>
      <c r="H130" s="470">
        <v>90</v>
      </c>
    </row>
    <row r="131" spans="1:8" x14ac:dyDescent="0.2">
      <c r="A131" s="447">
        <v>147</v>
      </c>
      <c r="B131" s="454"/>
      <c r="C131" s="449">
        <f t="shared" si="5"/>
        <v>52.37</v>
      </c>
      <c r="D131" s="582"/>
      <c r="E131" s="472">
        <v>13607</v>
      </c>
      <c r="F131" s="456">
        <f t="shared" si="4"/>
        <v>4320</v>
      </c>
      <c r="G131" s="469">
        <f t="shared" si="3"/>
        <v>3118</v>
      </c>
      <c r="H131" s="470">
        <v>90</v>
      </c>
    </row>
    <row r="132" spans="1:8" x14ac:dyDescent="0.2">
      <c r="A132" s="447">
        <v>148</v>
      </c>
      <c r="B132" s="454"/>
      <c r="C132" s="449">
        <f t="shared" si="5"/>
        <v>52.45</v>
      </c>
      <c r="D132" s="582"/>
      <c r="E132" s="472">
        <v>13607</v>
      </c>
      <c r="F132" s="456">
        <f t="shared" si="4"/>
        <v>4313</v>
      </c>
      <c r="G132" s="469">
        <f t="shared" si="3"/>
        <v>3113</v>
      </c>
      <c r="H132" s="470">
        <v>90</v>
      </c>
    </row>
    <row r="133" spans="1:8" x14ac:dyDescent="0.2">
      <c r="A133" s="447">
        <v>149</v>
      </c>
      <c r="B133" s="454"/>
      <c r="C133" s="449">
        <f t="shared" si="5"/>
        <v>52.53</v>
      </c>
      <c r="D133" s="582"/>
      <c r="E133" s="472">
        <v>13607</v>
      </c>
      <c r="F133" s="456">
        <f t="shared" si="4"/>
        <v>4307</v>
      </c>
      <c r="G133" s="469">
        <f t="shared" si="3"/>
        <v>3108</v>
      </c>
      <c r="H133" s="470">
        <v>90</v>
      </c>
    </row>
    <row r="134" spans="1:8" x14ac:dyDescent="0.2">
      <c r="A134" s="447">
        <v>150</v>
      </c>
      <c r="B134" s="454"/>
      <c r="C134" s="449">
        <f t="shared" si="5"/>
        <v>52.61</v>
      </c>
      <c r="D134" s="582"/>
      <c r="E134" s="472">
        <v>13607</v>
      </c>
      <c r="F134" s="456">
        <f t="shared" si="4"/>
        <v>4300</v>
      </c>
      <c r="G134" s="469">
        <f t="shared" si="3"/>
        <v>3104</v>
      </c>
      <c r="H134" s="470">
        <v>90</v>
      </c>
    </row>
    <row r="135" spans="1:8" x14ac:dyDescent="0.2">
      <c r="A135" s="447">
        <v>151</v>
      </c>
      <c r="B135" s="454"/>
      <c r="C135" s="449">
        <f t="shared" si="5"/>
        <v>52.69</v>
      </c>
      <c r="D135" s="582"/>
      <c r="E135" s="472">
        <v>13607</v>
      </c>
      <c r="F135" s="456">
        <f t="shared" si="4"/>
        <v>4294</v>
      </c>
      <c r="G135" s="469">
        <f t="shared" si="3"/>
        <v>3099</v>
      </c>
      <c r="H135" s="470">
        <v>90</v>
      </c>
    </row>
    <row r="136" spans="1:8" x14ac:dyDescent="0.2">
      <c r="A136" s="447">
        <v>152</v>
      </c>
      <c r="B136" s="454"/>
      <c r="C136" s="449">
        <f t="shared" si="5"/>
        <v>52.77</v>
      </c>
      <c r="D136" s="582"/>
      <c r="E136" s="472">
        <v>13607</v>
      </c>
      <c r="F136" s="456">
        <f t="shared" si="4"/>
        <v>4288</v>
      </c>
      <c r="G136" s="469">
        <f t="shared" si="3"/>
        <v>3094</v>
      </c>
      <c r="H136" s="470">
        <v>90</v>
      </c>
    </row>
    <row r="137" spans="1:8" x14ac:dyDescent="0.2">
      <c r="A137" s="447">
        <v>153</v>
      </c>
      <c r="B137" s="454"/>
      <c r="C137" s="449">
        <f t="shared" si="5"/>
        <v>52.85</v>
      </c>
      <c r="D137" s="582"/>
      <c r="E137" s="472">
        <v>13607</v>
      </c>
      <c r="F137" s="456">
        <f t="shared" si="4"/>
        <v>4281</v>
      </c>
      <c r="G137" s="469">
        <f t="shared" si="3"/>
        <v>3090</v>
      </c>
      <c r="H137" s="470">
        <v>90</v>
      </c>
    </row>
    <row r="138" spans="1:8" x14ac:dyDescent="0.2">
      <c r="A138" s="447">
        <v>154</v>
      </c>
      <c r="B138" s="454"/>
      <c r="C138" s="449">
        <f t="shared" si="5"/>
        <v>52.92</v>
      </c>
      <c r="D138" s="582"/>
      <c r="E138" s="472">
        <v>13607</v>
      </c>
      <c r="F138" s="456">
        <f t="shared" si="4"/>
        <v>4276</v>
      </c>
      <c r="G138" s="469">
        <f t="shared" si="3"/>
        <v>3085</v>
      </c>
      <c r="H138" s="470">
        <v>90</v>
      </c>
    </row>
    <row r="139" spans="1:8" x14ac:dyDescent="0.2">
      <c r="A139" s="447">
        <v>155</v>
      </c>
      <c r="B139" s="454"/>
      <c r="C139" s="449">
        <f t="shared" si="5"/>
        <v>53</v>
      </c>
      <c r="D139" s="582"/>
      <c r="E139" s="472">
        <v>13607</v>
      </c>
      <c r="F139" s="456">
        <f t="shared" si="4"/>
        <v>4269</v>
      </c>
      <c r="G139" s="469">
        <f t="shared" si="3"/>
        <v>3081</v>
      </c>
      <c r="H139" s="470">
        <v>90</v>
      </c>
    </row>
    <row r="140" spans="1:8" x14ac:dyDescent="0.2">
      <c r="A140" s="447">
        <v>156</v>
      </c>
      <c r="B140" s="454"/>
      <c r="C140" s="449">
        <f t="shared" si="5"/>
        <v>53.08</v>
      </c>
      <c r="D140" s="582"/>
      <c r="E140" s="472">
        <v>13607</v>
      </c>
      <c r="F140" s="456">
        <f t="shared" si="4"/>
        <v>4263</v>
      </c>
      <c r="G140" s="469">
        <f t="shared" si="3"/>
        <v>3076</v>
      </c>
      <c r="H140" s="470">
        <v>90</v>
      </c>
    </row>
    <row r="141" spans="1:8" x14ac:dyDescent="0.2">
      <c r="A141" s="447">
        <v>157</v>
      </c>
      <c r="B141" s="454"/>
      <c r="C141" s="449">
        <f t="shared" si="5"/>
        <v>53.15</v>
      </c>
      <c r="D141" s="582"/>
      <c r="E141" s="472">
        <v>13607</v>
      </c>
      <c r="F141" s="456">
        <f t="shared" si="4"/>
        <v>4258</v>
      </c>
      <c r="G141" s="469">
        <f t="shared" ref="G141:G204" si="6">ROUND(12*(1/C141*E141),0)</f>
        <v>3072</v>
      </c>
      <c r="H141" s="470">
        <v>90</v>
      </c>
    </row>
    <row r="142" spans="1:8" x14ac:dyDescent="0.2">
      <c r="A142" s="447">
        <v>158</v>
      </c>
      <c r="B142" s="454"/>
      <c r="C142" s="449">
        <f t="shared" si="5"/>
        <v>53.23</v>
      </c>
      <c r="D142" s="582"/>
      <c r="E142" s="472">
        <v>13607</v>
      </c>
      <c r="F142" s="456">
        <f t="shared" ref="F142:F205" si="7">ROUND(12*1.3566*(1/C142*E142)+H142,0)</f>
        <v>4251</v>
      </c>
      <c r="G142" s="469">
        <f t="shared" si="6"/>
        <v>3068</v>
      </c>
      <c r="H142" s="470">
        <v>90</v>
      </c>
    </row>
    <row r="143" spans="1:8" x14ac:dyDescent="0.2">
      <c r="A143" s="447">
        <v>159</v>
      </c>
      <c r="B143" s="454"/>
      <c r="C143" s="449">
        <f t="shared" ref="C143:C206" si="8">ROUND(10.899*LN(A143)+A143/150-3,2)</f>
        <v>53.31</v>
      </c>
      <c r="D143" s="582"/>
      <c r="E143" s="472">
        <v>13607</v>
      </c>
      <c r="F143" s="456">
        <f t="shared" si="7"/>
        <v>4245</v>
      </c>
      <c r="G143" s="469">
        <f t="shared" si="6"/>
        <v>3063</v>
      </c>
      <c r="H143" s="470">
        <v>90</v>
      </c>
    </row>
    <row r="144" spans="1:8" x14ac:dyDescent="0.2">
      <c r="A144" s="447">
        <v>160</v>
      </c>
      <c r="B144" s="454"/>
      <c r="C144" s="449">
        <f t="shared" si="8"/>
        <v>53.38</v>
      </c>
      <c r="D144" s="582"/>
      <c r="E144" s="472">
        <v>13607</v>
      </c>
      <c r="F144" s="456">
        <f t="shared" si="7"/>
        <v>4240</v>
      </c>
      <c r="G144" s="469">
        <f t="shared" si="6"/>
        <v>3059</v>
      </c>
      <c r="H144" s="470">
        <v>90</v>
      </c>
    </row>
    <row r="145" spans="1:8" x14ac:dyDescent="0.2">
      <c r="A145" s="447">
        <v>161</v>
      </c>
      <c r="B145" s="454"/>
      <c r="C145" s="449">
        <f t="shared" si="8"/>
        <v>53.46</v>
      </c>
      <c r="D145" s="582"/>
      <c r="E145" s="472">
        <v>13607</v>
      </c>
      <c r="F145" s="456">
        <f t="shared" si="7"/>
        <v>4233</v>
      </c>
      <c r="G145" s="469">
        <f t="shared" si="6"/>
        <v>3054</v>
      </c>
      <c r="H145" s="470">
        <v>90</v>
      </c>
    </row>
    <row r="146" spans="1:8" x14ac:dyDescent="0.2">
      <c r="A146" s="447">
        <v>162</v>
      </c>
      <c r="B146" s="454"/>
      <c r="C146" s="449">
        <f t="shared" si="8"/>
        <v>53.53</v>
      </c>
      <c r="D146" s="582"/>
      <c r="E146" s="472">
        <v>13607</v>
      </c>
      <c r="F146" s="456">
        <f t="shared" si="7"/>
        <v>4228</v>
      </c>
      <c r="G146" s="469">
        <f t="shared" si="6"/>
        <v>3050</v>
      </c>
      <c r="H146" s="470">
        <v>90</v>
      </c>
    </row>
    <row r="147" spans="1:8" x14ac:dyDescent="0.2">
      <c r="A147" s="447">
        <v>163</v>
      </c>
      <c r="B147" s="454"/>
      <c r="C147" s="449">
        <f t="shared" si="8"/>
        <v>53.6</v>
      </c>
      <c r="D147" s="582"/>
      <c r="E147" s="472">
        <v>13607</v>
      </c>
      <c r="F147" s="456">
        <f t="shared" si="7"/>
        <v>4223</v>
      </c>
      <c r="G147" s="469">
        <f t="shared" si="6"/>
        <v>3046</v>
      </c>
      <c r="H147" s="470">
        <v>90</v>
      </c>
    </row>
    <row r="148" spans="1:8" x14ac:dyDescent="0.2">
      <c r="A148" s="447">
        <v>164</v>
      </c>
      <c r="B148" s="454"/>
      <c r="C148" s="449">
        <f t="shared" si="8"/>
        <v>53.68</v>
      </c>
      <c r="D148" s="582"/>
      <c r="E148" s="472">
        <v>13607</v>
      </c>
      <c r="F148" s="456">
        <f t="shared" si="7"/>
        <v>4217</v>
      </c>
      <c r="G148" s="469">
        <f t="shared" si="6"/>
        <v>3042</v>
      </c>
      <c r="H148" s="470">
        <v>90</v>
      </c>
    </row>
    <row r="149" spans="1:8" x14ac:dyDescent="0.2">
      <c r="A149" s="447">
        <v>165</v>
      </c>
      <c r="B149" s="454"/>
      <c r="C149" s="449">
        <f t="shared" si="8"/>
        <v>53.75</v>
      </c>
      <c r="D149" s="582"/>
      <c r="E149" s="472">
        <v>13607</v>
      </c>
      <c r="F149" s="456">
        <f t="shared" si="7"/>
        <v>4211</v>
      </c>
      <c r="G149" s="469">
        <f t="shared" si="6"/>
        <v>3038</v>
      </c>
      <c r="H149" s="470">
        <v>90</v>
      </c>
    </row>
    <row r="150" spans="1:8" x14ac:dyDescent="0.2">
      <c r="A150" s="447">
        <v>166</v>
      </c>
      <c r="B150" s="454"/>
      <c r="C150" s="449">
        <f t="shared" si="8"/>
        <v>53.82</v>
      </c>
      <c r="D150" s="582"/>
      <c r="E150" s="472">
        <v>13607</v>
      </c>
      <c r="F150" s="456">
        <f t="shared" si="7"/>
        <v>4206</v>
      </c>
      <c r="G150" s="469">
        <f t="shared" si="6"/>
        <v>3034</v>
      </c>
      <c r="H150" s="470">
        <v>90</v>
      </c>
    </row>
    <row r="151" spans="1:8" x14ac:dyDescent="0.2">
      <c r="A151" s="447">
        <v>167</v>
      </c>
      <c r="B151" s="454"/>
      <c r="C151" s="449">
        <f t="shared" si="8"/>
        <v>53.89</v>
      </c>
      <c r="D151" s="582"/>
      <c r="E151" s="472">
        <v>13607</v>
      </c>
      <c r="F151" s="456">
        <f t="shared" si="7"/>
        <v>4200</v>
      </c>
      <c r="G151" s="469">
        <f t="shared" si="6"/>
        <v>3030</v>
      </c>
      <c r="H151" s="470">
        <v>90</v>
      </c>
    </row>
    <row r="152" spans="1:8" x14ac:dyDescent="0.2">
      <c r="A152" s="447">
        <v>168</v>
      </c>
      <c r="B152" s="454"/>
      <c r="C152" s="449">
        <f t="shared" si="8"/>
        <v>53.97</v>
      </c>
      <c r="D152" s="582"/>
      <c r="E152" s="472">
        <v>13607</v>
      </c>
      <c r="F152" s="456">
        <f t="shared" si="7"/>
        <v>4194</v>
      </c>
      <c r="G152" s="469">
        <f t="shared" si="6"/>
        <v>3025</v>
      </c>
      <c r="H152" s="470">
        <v>90</v>
      </c>
    </row>
    <row r="153" spans="1:8" x14ac:dyDescent="0.2">
      <c r="A153" s="447">
        <v>169</v>
      </c>
      <c r="B153" s="454"/>
      <c r="C153" s="449">
        <f t="shared" si="8"/>
        <v>54.04</v>
      </c>
      <c r="D153" s="582"/>
      <c r="E153" s="472">
        <v>13607</v>
      </c>
      <c r="F153" s="456">
        <f t="shared" si="7"/>
        <v>4189</v>
      </c>
      <c r="G153" s="469">
        <f t="shared" si="6"/>
        <v>3022</v>
      </c>
      <c r="H153" s="470">
        <v>90</v>
      </c>
    </row>
    <row r="154" spans="1:8" x14ac:dyDescent="0.2">
      <c r="A154" s="447">
        <v>170</v>
      </c>
      <c r="B154" s="454"/>
      <c r="C154" s="449">
        <f t="shared" si="8"/>
        <v>54.11</v>
      </c>
      <c r="D154" s="582"/>
      <c r="E154" s="472">
        <v>13607</v>
      </c>
      <c r="F154" s="456">
        <f t="shared" si="7"/>
        <v>4184</v>
      </c>
      <c r="G154" s="469">
        <f t="shared" si="6"/>
        <v>3018</v>
      </c>
      <c r="H154" s="470">
        <v>90</v>
      </c>
    </row>
    <row r="155" spans="1:8" x14ac:dyDescent="0.2">
      <c r="A155" s="447">
        <v>171</v>
      </c>
      <c r="B155" s="454"/>
      <c r="C155" s="449">
        <f t="shared" si="8"/>
        <v>54.18</v>
      </c>
      <c r="D155" s="582"/>
      <c r="E155" s="472">
        <v>13607</v>
      </c>
      <c r="F155" s="456">
        <f t="shared" si="7"/>
        <v>4178</v>
      </c>
      <c r="G155" s="469">
        <f t="shared" si="6"/>
        <v>3014</v>
      </c>
      <c r="H155" s="470">
        <v>90</v>
      </c>
    </row>
    <row r="156" spans="1:8" x14ac:dyDescent="0.2">
      <c r="A156" s="447">
        <v>172</v>
      </c>
      <c r="B156" s="454"/>
      <c r="C156" s="449">
        <f t="shared" si="8"/>
        <v>54.25</v>
      </c>
      <c r="D156" s="582"/>
      <c r="E156" s="472">
        <v>13607</v>
      </c>
      <c r="F156" s="456">
        <f t="shared" si="7"/>
        <v>4173</v>
      </c>
      <c r="G156" s="469">
        <f t="shared" si="6"/>
        <v>3010</v>
      </c>
      <c r="H156" s="470">
        <v>90</v>
      </c>
    </row>
    <row r="157" spans="1:8" x14ac:dyDescent="0.2">
      <c r="A157" s="447">
        <v>173</v>
      </c>
      <c r="B157" s="454"/>
      <c r="C157" s="449">
        <f t="shared" si="8"/>
        <v>54.32</v>
      </c>
      <c r="D157" s="582"/>
      <c r="E157" s="472">
        <v>13607</v>
      </c>
      <c r="F157" s="456">
        <f t="shared" si="7"/>
        <v>4168</v>
      </c>
      <c r="G157" s="469">
        <f t="shared" si="6"/>
        <v>3006</v>
      </c>
      <c r="H157" s="470">
        <v>90</v>
      </c>
    </row>
    <row r="158" spans="1:8" x14ac:dyDescent="0.2">
      <c r="A158" s="447">
        <v>174</v>
      </c>
      <c r="B158" s="454"/>
      <c r="C158" s="449">
        <f t="shared" si="8"/>
        <v>54.39</v>
      </c>
      <c r="D158" s="582"/>
      <c r="E158" s="472">
        <v>13607</v>
      </c>
      <c r="F158" s="456">
        <f t="shared" si="7"/>
        <v>4163</v>
      </c>
      <c r="G158" s="469">
        <f t="shared" si="6"/>
        <v>3002</v>
      </c>
      <c r="H158" s="470">
        <v>90</v>
      </c>
    </row>
    <row r="159" spans="1:8" x14ac:dyDescent="0.2">
      <c r="A159" s="447">
        <v>175</v>
      </c>
      <c r="B159" s="454"/>
      <c r="C159" s="449">
        <f t="shared" si="8"/>
        <v>54.46</v>
      </c>
      <c r="D159" s="582"/>
      <c r="E159" s="472">
        <v>13607</v>
      </c>
      <c r="F159" s="456">
        <f t="shared" si="7"/>
        <v>4157</v>
      </c>
      <c r="G159" s="469">
        <f t="shared" si="6"/>
        <v>2998</v>
      </c>
      <c r="H159" s="470">
        <v>90</v>
      </c>
    </row>
    <row r="160" spans="1:8" x14ac:dyDescent="0.2">
      <c r="A160" s="447">
        <v>176</v>
      </c>
      <c r="B160" s="454"/>
      <c r="C160" s="449">
        <f t="shared" si="8"/>
        <v>54.53</v>
      </c>
      <c r="D160" s="582"/>
      <c r="E160" s="472">
        <v>13607</v>
      </c>
      <c r="F160" s="456">
        <f t="shared" si="7"/>
        <v>4152</v>
      </c>
      <c r="G160" s="469">
        <f t="shared" si="6"/>
        <v>2994</v>
      </c>
      <c r="H160" s="470">
        <v>90</v>
      </c>
    </row>
    <row r="161" spans="1:8" x14ac:dyDescent="0.2">
      <c r="A161" s="447">
        <v>177</v>
      </c>
      <c r="B161" s="454"/>
      <c r="C161" s="449">
        <f t="shared" si="8"/>
        <v>54.59</v>
      </c>
      <c r="D161" s="582"/>
      <c r="E161" s="472">
        <v>13607</v>
      </c>
      <c r="F161" s="456">
        <f t="shared" si="7"/>
        <v>4148</v>
      </c>
      <c r="G161" s="469">
        <f t="shared" si="6"/>
        <v>2991</v>
      </c>
      <c r="H161" s="470">
        <v>90</v>
      </c>
    </row>
    <row r="162" spans="1:8" x14ac:dyDescent="0.2">
      <c r="A162" s="447">
        <v>178</v>
      </c>
      <c r="B162" s="454"/>
      <c r="C162" s="449">
        <f t="shared" si="8"/>
        <v>54.66</v>
      </c>
      <c r="D162" s="582"/>
      <c r="E162" s="472">
        <v>13607</v>
      </c>
      <c r="F162" s="456">
        <f t="shared" si="7"/>
        <v>4143</v>
      </c>
      <c r="G162" s="469">
        <f t="shared" si="6"/>
        <v>2987</v>
      </c>
      <c r="H162" s="470">
        <v>90</v>
      </c>
    </row>
    <row r="163" spans="1:8" x14ac:dyDescent="0.2">
      <c r="A163" s="447">
        <v>179</v>
      </c>
      <c r="B163" s="454"/>
      <c r="C163" s="449">
        <f t="shared" si="8"/>
        <v>54.73</v>
      </c>
      <c r="D163" s="582"/>
      <c r="E163" s="472">
        <v>13607</v>
      </c>
      <c r="F163" s="456">
        <f t="shared" si="7"/>
        <v>4137</v>
      </c>
      <c r="G163" s="469">
        <f t="shared" si="6"/>
        <v>2983</v>
      </c>
      <c r="H163" s="470">
        <v>90</v>
      </c>
    </row>
    <row r="164" spans="1:8" x14ac:dyDescent="0.2">
      <c r="A164" s="447">
        <v>180</v>
      </c>
      <c r="B164" s="454"/>
      <c r="C164" s="449">
        <f t="shared" si="8"/>
        <v>54.8</v>
      </c>
      <c r="D164" s="582"/>
      <c r="E164" s="472">
        <v>13607</v>
      </c>
      <c r="F164" s="456">
        <f t="shared" si="7"/>
        <v>4132</v>
      </c>
      <c r="G164" s="469">
        <f t="shared" si="6"/>
        <v>2980</v>
      </c>
      <c r="H164" s="470">
        <v>90</v>
      </c>
    </row>
    <row r="165" spans="1:8" x14ac:dyDescent="0.2">
      <c r="A165" s="447">
        <v>181</v>
      </c>
      <c r="B165" s="454"/>
      <c r="C165" s="449">
        <f t="shared" si="8"/>
        <v>54.87</v>
      </c>
      <c r="D165" s="582"/>
      <c r="E165" s="472">
        <v>13607</v>
      </c>
      <c r="F165" s="456">
        <f t="shared" si="7"/>
        <v>4127</v>
      </c>
      <c r="G165" s="469">
        <f t="shared" si="6"/>
        <v>2976</v>
      </c>
      <c r="H165" s="470">
        <v>90</v>
      </c>
    </row>
    <row r="166" spans="1:8" x14ac:dyDescent="0.2">
      <c r="A166" s="447">
        <v>182</v>
      </c>
      <c r="B166" s="454"/>
      <c r="C166" s="449">
        <f t="shared" si="8"/>
        <v>54.93</v>
      </c>
      <c r="D166" s="582"/>
      <c r="E166" s="472">
        <v>13607</v>
      </c>
      <c r="F166" s="456">
        <f t="shared" si="7"/>
        <v>4123</v>
      </c>
      <c r="G166" s="469">
        <f t="shared" si="6"/>
        <v>2973</v>
      </c>
      <c r="H166" s="470">
        <v>90</v>
      </c>
    </row>
    <row r="167" spans="1:8" x14ac:dyDescent="0.2">
      <c r="A167" s="447">
        <v>183</v>
      </c>
      <c r="B167" s="454"/>
      <c r="C167" s="449">
        <f t="shared" si="8"/>
        <v>55</v>
      </c>
      <c r="D167" s="582"/>
      <c r="E167" s="472">
        <v>13607</v>
      </c>
      <c r="F167" s="456">
        <f t="shared" si="7"/>
        <v>4117</v>
      </c>
      <c r="G167" s="469">
        <f t="shared" si="6"/>
        <v>2969</v>
      </c>
      <c r="H167" s="470">
        <v>90</v>
      </c>
    </row>
    <row r="168" spans="1:8" x14ac:dyDescent="0.2">
      <c r="A168" s="447">
        <v>184</v>
      </c>
      <c r="B168" s="454"/>
      <c r="C168" s="449">
        <f t="shared" si="8"/>
        <v>55.06</v>
      </c>
      <c r="D168" s="582"/>
      <c r="E168" s="472">
        <v>13607</v>
      </c>
      <c r="F168" s="456">
        <f t="shared" si="7"/>
        <v>4113</v>
      </c>
      <c r="G168" s="469">
        <f t="shared" si="6"/>
        <v>2966</v>
      </c>
      <c r="H168" s="470">
        <v>90</v>
      </c>
    </row>
    <row r="169" spans="1:8" x14ac:dyDescent="0.2">
      <c r="A169" s="447">
        <v>185</v>
      </c>
      <c r="B169" s="454"/>
      <c r="C169" s="449">
        <f t="shared" si="8"/>
        <v>55.13</v>
      </c>
      <c r="D169" s="582"/>
      <c r="E169" s="472">
        <v>13607</v>
      </c>
      <c r="F169" s="456">
        <f t="shared" si="7"/>
        <v>4108</v>
      </c>
      <c r="G169" s="469">
        <f t="shared" si="6"/>
        <v>2962</v>
      </c>
      <c r="H169" s="470">
        <v>90</v>
      </c>
    </row>
    <row r="170" spans="1:8" x14ac:dyDescent="0.2">
      <c r="A170" s="447">
        <v>186</v>
      </c>
      <c r="B170" s="454"/>
      <c r="C170" s="449">
        <f t="shared" si="8"/>
        <v>55.2</v>
      </c>
      <c r="D170" s="582"/>
      <c r="E170" s="472">
        <v>13607</v>
      </c>
      <c r="F170" s="456">
        <f t="shared" si="7"/>
        <v>4103</v>
      </c>
      <c r="G170" s="469">
        <f t="shared" si="6"/>
        <v>2958</v>
      </c>
      <c r="H170" s="470">
        <v>90</v>
      </c>
    </row>
    <row r="171" spans="1:8" x14ac:dyDescent="0.2">
      <c r="A171" s="447">
        <v>187</v>
      </c>
      <c r="B171" s="454"/>
      <c r="C171" s="449">
        <f t="shared" si="8"/>
        <v>55.26</v>
      </c>
      <c r="D171" s="582"/>
      <c r="E171" s="472">
        <v>13607</v>
      </c>
      <c r="F171" s="456">
        <f t="shared" si="7"/>
        <v>4099</v>
      </c>
      <c r="G171" s="469">
        <f t="shared" si="6"/>
        <v>2955</v>
      </c>
      <c r="H171" s="470">
        <v>90</v>
      </c>
    </row>
    <row r="172" spans="1:8" x14ac:dyDescent="0.2">
      <c r="A172" s="447">
        <v>188</v>
      </c>
      <c r="B172" s="454"/>
      <c r="C172" s="449">
        <f t="shared" si="8"/>
        <v>55.33</v>
      </c>
      <c r="D172" s="582"/>
      <c r="E172" s="472">
        <v>13607</v>
      </c>
      <c r="F172" s="456">
        <f t="shared" si="7"/>
        <v>4093</v>
      </c>
      <c r="G172" s="469">
        <f t="shared" si="6"/>
        <v>2951</v>
      </c>
      <c r="H172" s="470">
        <v>90</v>
      </c>
    </row>
    <row r="173" spans="1:8" x14ac:dyDescent="0.2">
      <c r="A173" s="447">
        <v>189</v>
      </c>
      <c r="B173" s="454"/>
      <c r="C173" s="449">
        <f t="shared" si="8"/>
        <v>55.39</v>
      </c>
      <c r="D173" s="582"/>
      <c r="E173" s="472">
        <v>13607</v>
      </c>
      <c r="F173" s="456">
        <f t="shared" si="7"/>
        <v>4089</v>
      </c>
      <c r="G173" s="469">
        <f t="shared" si="6"/>
        <v>2948</v>
      </c>
      <c r="H173" s="470">
        <v>90</v>
      </c>
    </row>
    <row r="174" spans="1:8" x14ac:dyDescent="0.2">
      <c r="A174" s="447">
        <v>190</v>
      </c>
      <c r="B174" s="454"/>
      <c r="C174" s="449">
        <f t="shared" si="8"/>
        <v>55.45</v>
      </c>
      <c r="D174" s="582"/>
      <c r="E174" s="472">
        <v>13607</v>
      </c>
      <c r="F174" s="456">
        <f t="shared" si="7"/>
        <v>4085</v>
      </c>
      <c r="G174" s="469">
        <f t="shared" si="6"/>
        <v>2945</v>
      </c>
      <c r="H174" s="470">
        <v>90</v>
      </c>
    </row>
    <row r="175" spans="1:8" x14ac:dyDescent="0.2">
      <c r="A175" s="447">
        <v>191</v>
      </c>
      <c r="B175" s="454"/>
      <c r="C175" s="449">
        <f t="shared" si="8"/>
        <v>55.52</v>
      </c>
      <c r="D175" s="582"/>
      <c r="E175" s="472">
        <v>13607</v>
      </c>
      <c r="F175" s="456">
        <f t="shared" si="7"/>
        <v>4080</v>
      </c>
      <c r="G175" s="469">
        <f t="shared" si="6"/>
        <v>2941</v>
      </c>
      <c r="H175" s="470">
        <v>90</v>
      </c>
    </row>
    <row r="176" spans="1:8" x14ac:dyDescent="0.2">
      <c r="A176" s="447">
        <v>192</v>
      </c>
      <c r="B176" s="454"/>
      <c r="C176" s="449">
        <f t="shared" si="8"/>
        <v>55.58</v>
      </c>
      <c r="D176" s="582"/>
      <c r="E176" s="472">
        <v>13607</v>
      </c>
      <c r="F176" s="456">
        <f t="shared" si="7"/>
        <v>4075</v>
      </c>
      <c r="G176" s="469">
        <f t="shared" si="6"/>
        <v>2938</v>
      </c>
      <c r="H176" s="470">
        <v>90</v>
      </c>
    </row>
    <row r="177" spans="1:8" x14ac:dyDescent="0.2">
      <c r="A177" s="447">
        <v>193</v>
      </c>
      <c r="B177" s="454"/>
      <c r="C177" s="449">
        <f t="shared" si="8"/>
        <v>55.64</v>
      </c>
      <c r="D177" s="582"/>
      <c r="E177" s="472">
        <v>13607</v>
      </c>
      <c r="F177" s="456">
        <f t="shared" si="7"/>
        <v>4071</v>
      </c>
      <c r="G177" s="469">
        <f t="shared" si="6"/>
        <v>2935</v>
      </c>
      <c r="H177" s="470">
        <v>90</v>
      </c>
    </row>
    <row r="178" spans="1:8" x14ac:dyDescent="0.2">
      <c r="A178" s="447">
        <v>194</v>
      </c>
      <c r="B178" s="454"/>
      <c r="C178" s="449">
        <f t="shared" si="8"/>
        <v>55.71</v>
      </c>
      <c r="D178" s="582"/>
      <c r="E178" s="472">
        <v>13607</v>
      </c>
      <c r="F178" s="456">
        <f t="shared" si="7"/>
        <v>4066</v>
      </c>
      <c r="G178" s="469">
        <f t="shared" si="6"/>
        <v>2931</v>
      </c>
      <c r="H178" s="470">
        <v>90</v>
      </c>
    </row>
    <row r="179" spans="1:8" x14ac:dyDescent="0.2">
      <c r="A179" s="447">
        <v>195</v>
      </c>
      <c r="B179" s="454"/>
      <c r="C179" s="449">
        <f t="shared" si="8"/>
        <v>55.77</v>
      </c>
      <c r="D179" s="582"/>
      <c r="E179" s="472">
        <v>13607</v>
      </c>
      <c r="F179" s="456">
        <f t="shared" si="7"/>
        <v>4062</v>
      </c>
      <c r="G179" s="469">
        <f t="shared" si="6"/>
        <v>2928</v>
      </c>
      <c r="H179" s="470">
        <v>90</v>
      </c>
    </row>
    <row r="180" spans="1:8" x14ac:dyDescent="0.2">
      <c r="A180" s="447">
        <v>196</v>
      </c>
      <c r="B180" s="454"/>
      <c r="C180" s="449">
        <f t="shared" si="8"/>
        <v>55.83</v>
      </c>
      <c r="D180" s="582"/>
      <c r="E180" s="472">
        <v>13607</v>
      </c>
      <c r="F180" s="456">
        <f t="shared" si="7"/>
        <v>4058</v>
      </c>
      <c r="G180" s="469">
        <f t="shared" si="6"/>
        <v>2925</v>
      </c>
      <c r="H180" s="470">
        <v>90</v>
      </c>
    </row>
    <row r="181" spans="1:8" x14ac:dyDescent="0.2">
      <c r="A181" s="447">
        <v>197</v>
      </c>
      <c r="B181" s="454"/>
      <c r="C181" s="449">
        <f t="shared" si="8"/>
        <v>55.89</v>
      </c>
      <c r="D181" s="582"/>
      <c r="E181" s="472">
        <v>13607</v>
      </c>
      <c r="F181" s="456">
        <f t="shared" si="7"/>
        <v>4053</v>
      </c>
      <c r="G181" s="469">
        <f t="shared" si="6"/>
        <v>2922</v>
      </c>
      <c r="H181" s="470">
        <v>90</v>
      </c>
    </row>
    <row r="182" spans="1:8" x14ac:dyDescent="0.2">
      <c r="A182" s="447">
        <v>198</v>
      </c>
      <c r="B182" s="454"/>
      <c r="C182" s="449">
        <f t="shared" si="8"/>
        <v>55.96</v>
      </c>
      <c r="D182" s="582"/>
      <c r="E182" s="472">
        <v>13607</v>
      </c>
      <c r="F182" s="456">
        <f t="shared" si="7"/>
        <v>4048</v>
      </c>
      <c r="G182" s="469">
        <f t="shared" si="6"/>
        <v>2918</v>
      </c>
      <c r="H182" s="470">
        <v>90</v>
      </c>
    </row>
    <row r="183" spans="1:8" x14ac:dyDescent="0.2">
      <c r="A183" s="447">
        <v>199</v>
      </c>
      <c r="B183" s="454"/>
      <c r="C183" s="449">
        <f t="shared" si="8"/>
        <v>56.02</v>
      </c>
      <c r="D183" s="582"/>
      <c r="E183" s="472">
        <v>13607</v>
      </c>
      <c r="F183" s="456">
        <f t="shared" si="7"/>
        <v>4044</v>
      </c>
      <c r="G183" s="469">
        <f t="shared" si="6"/>
        <v>2915</v>
      </c>
      <c r="H183" s="470">
        <v>90</v>
      </c>
    </row>
    <row r="184" spans="1:8" x14ac:dyDescent="0.2">
      <c r="A184" s="447">
        <v>200</v>
      </c>
      <c r="B184" s="454"/>
      <c r="C184" s="449">
        <f t="shared" si="8"/>
        <v>56.08</v>
      </c>
      <c r="D184" s="582"/>
      <c r="E184" s="472">
        <v>13607</v>
      </c>
      <c r="F184" s="456">
        <f t="shared" si="7"/>
        <v>4040</v>
      </c>
      <c r="G184" s="469">
        <f t="shared" si="6"/>
        <v>2912</v>
      </c>
      <c r="H184" s="470">
        <v>90</v>
      </c>
    </row>
    <row r="185" spans="1:8" x14ac:dyDescent="0.2">
      <c r="A185" s="447">
        <v>201</v>
      </c>
      <c r="B185" s="454"/>
      <c r="C185" s="449">
        <f t="shared" si="8"/>
        <v>56.14</v>
      </c>
      <c r="D185" s="582"/>
      <c r="E185" s="472">
        <v>13607</v>
      </c>
      <c r="F185" s="456">
        <f t="shared" si="7"/>
        <v>4036</v>
      </c>
      <c r="G185" s="469">
        <f t="shared" si="6"/>
        <v>2909</v>
      </c>
      <c r="H185" s="470">
        <v>90</v>
      </c>
    </row>
    <row r="186" spans="1:8" x14ac:dyDescent="0.2">
      <c r="A186" s="447">
        <v>202</v>
      </c>
      <c r="B186" s="454"/>
      <c r="C186" s="449">
        <f t="shared" si="8"/>
        <v>56.2</v>
      </c>
      <c r="D186" s="582"/>
      <c r="E186" s="472">
        <v>13607</v>
      </c>
      <c r="F186" s="456">
        <f t="shared" si="7"/>
        <v>4031</v>
      </c>
      <c r="G186" s="469">
        <f t="shared" si="6"/>
        <v>2905</v>
      </c>
      <c r="H186" s="470">
        <v>90</v>
      </c>
    </row>
    <row r="187" spans="1:8" x14ac:dyDescent="0.2">
      <c r="A187" s="447">
        <v>203</v>
      </c>
      <c r="B187" s="454"/>
      <c r="C187" s="449">
        <f t="shared" si="8"/>
        <v>56.26</v>
      </c>
      <c r="D187" s="582"/>
      <c r="E187" s="472">
        <v>13607</v>
      </c>
      <c r="F187" s="456">
        <f t="shared" si="7"/>
        <v>4027</v>
      </c>
      <c r="G187" s="469">
        <f t="shared" si="6"/>
        <v>2902</v>
      </c>
      <c r="H187" s="470">
        <v>90</v>
      </c>
    </row>
    <row r="188" spans="1:8" x14ac:dyDescent="0.2">
      <c r="A188" s="447">
        <v>204</v>
      </c>
      <c r="B188" s="454"/>
      <c r="C188" s="449">
        <f t="shared" si="8"/>
        <v>56.32</v>
      </c>
      <c r="D188" s="582"/>
      <c r="E188" s="472">
        <v>13607</v>
      </c>
      <c r="F188" s="456">
        <f t="shared" si="7"/>
        <v>4023</v>
      </c>
      <c r="G188" s="469">
        <f t="shared" si="6"/>
        <v>2899</v>
      </c>
      <c r="H188" s="470">
        <v>90</v>
      </c>
    </row>
    <row r="189" spans="1:8" x14ac:dyDescent="0.2">
      <c r="A189" s="447">
        <v>205</v>
      </c>
      <c r="B189" s="454"/>
      <c r="C189" s="449">
        <f t="shared" si="8"/>
        <v>56.38</v>
      </c>
      <c r="D189" s="582"/>
      <c r="E189" s="472">
        <v>13607</v>
      </c>
      <c r="F189" s="456">
        <f t="shared" si="7"/>
        <v>4019</v>
      </c>
      <c r="G189" s="469">
        <f t="shared" si="6"/>
        <v>2896</v>
      </c>
      <c r="H189" s="470">
        <v>90</v>
      </c>
    </row>
    <row r="190" spans="1:8" x14ac:dyDescent="0.2">
      <c r="A190" s="447">
        <v>206</v>
      </c>
      <c r="B190" s="454"/>
      <c r="C190" s="449">
        <f t="shared" si="8"/>
        <v>56.44</v>
      </c>
      <c r="D190" s="582"/>
      <c r="E190" s="472">
        <v>13607</v>
      </c>
      <c r="F190" s="456">
        <f t="shared" si="7"/>
        <v>4015</v>
      </c>
      <c r="G190" s="469">
        <f t="shared" si="6"/>
        <v>2893</v>
      </c>
      <c r="H190" s="470">
        <v>90</v>
      </c>
    </row>
    <row r="191" spans="1:8" x14ac:dyDescent="0.2">
      <c r="A191" s="447">
        <v>207</v>
      </c>
      <c r="B191" s="454"/>
      <c r="C191" s="449">
        <f t="shared" si="8"/>
        <v>56.5</v>
      </c>
      <c r="D191" s="582"/>
      <c r="E191" s="472">
        <v>13607</v>
      </c>
      <c r="F191" s="456">
        <f t="shared" si="7"/>
        <v>4011</v>
      </c>
      <c r="G191" s="469">
        <f t="shared" si="6"/>
        <v>2890</v>
      </c>
      <c r="H191" s="470">
        <v>90</v>
      </c>
    </row>
    <row r="192" spans="1:8" x14ac:dyDescent="0.2">
      <c r="A192" s="447">
        <v>208</v>
      </c>
      <c r="B192" s="454"/>
      <c r="C192" s="449">
        <f t="shared" si="8"/>
        <v>56.56</v>
      </c>
      <c r="D192" s="582"/>
      <c r="E192" s="472">
        <v>13607</v>
      </c>
      <c r="F192" s="456">
        <f t="shared" si="7"/>
        <v>4006</v>
      </c>
      <c r="G192" s="469">
        <f t="shared" si="6"/>
        <v>2887</v>
      </c>
      <c r="H192" s="470">
        <v>90</v>
      </c>
    </row>
    <row r="193" spans="1:8" x14ac:dyDescent="0.2">
      <c r="A193" s="447">
        <v>209</v>
      </c>
      <c r="B193" s="454"/>
      <c r="C193" s="449">
        <f t="shared" si="8"/>
        <v>56.62</v>
      </c>
      <c r="D193" s="582"/>
      <c r="E193" s="472">
        <v>13607</v>
      </c>
      <c r="F193" s="456">
        <f t="shared" si="7"/>
        <v>4002</v>
      </c>
      <c r="G193" s="469">
        <f t="shared" si="6"/>
        <v>2884</v>
      </c>
      <c r="H193" s="470">
        <v>90</v>
      </c>
    </row>
    <row r="194" spans="1:8" x14ac:dyDescent="0.2">
      <c r="A194" s="447">
        <v>210</v>
      </c>
      <c r="B194" s="454"/>
      <c r="C194" s="449">
        <f t="shared" si="8"/>
        <v>56.68</v>
      </c>
      <c r="D194" s="582"/>
      <c r="E194" s="472">
        <v>13607</v>
      </c>
      <c r="F194" s="456">
        <f t="shared" si="7"/>
        <v>3998</v>
      </c>
      <c r="G194" s="469">
        <f t="shared" si="6"/>
        <v>2881</v>
      </c>
      <c r="H194" s="470">
        <v>90</v>
      </c>
    </row>
    <row r="195" spans="1:8" x14ac:dyDescent="0.2">
      <c r="A195" s="447">
        <v>211</v>
      </c>
      <c r="B195" s="454"/>
      <c r="C195" s="449">
        <f t="shared" si="8"/>
        <v>56.74</v>
      </c>
      <c r="D195" s="582"/>
      <c r="E195" s="472">
        <v>13607</v>
      </c>
      <c r="F195" s="456">
        <f t="shared" si="7"/>
        <v>3994</v>
      </c>
      <c r="G195" s="469">
        <f t="shared" si="6"/>
        <v>2878</v>
      </c>
      <c r="H195" s="470">
        <v>90</v>
      </c>
    </row>
    <row r="196" spans="1:8" x14ac:dyDescent="0.2">
      <c r="A196" s="447">
        <v>212</v>
      </c>
      <c r="B196" s="454"/>
      <c r="C196" s="449">
        <f t="shared" si="8"/>
        <v>56.79</v>
      </c>
      <c r="D196" s="582"/>
      <c r="E196" s="472">
        <v>13607</v>
      </c>
      <c r="F196" s="456">
        <f t="shared" si="7"/>
        <v>3991</v>
      </c>
      <c r="G196" s="469">
        <f t="shared" si="6"/>
        <v>2875</v>
      </c>
      <c r="H196" s="470">
        <v>90</v>
      </c>
    </row>
    <row r="197" spans="1:8" x14ac:dyDescent="0.2">
      <c r="A197" s="447">
        <v>213</v>
      </c>
      <c r="B197" s="454"/>
      <c r="C197" s="449">
        <f t="shared" si="8"/>
        <v>56.85</v>
      </c>
      <c r="D197" s="582"/>
      <c r="E197" s="472">
        <v>13607</v>
      </c>
      <c r="F197" s="456">
        <f t="shared" si="7"/>
        <v>3986</v>
      </c>
      <c r="G197" s="469">
        <f t="shared" si="6"/>
        <v>2872</v>
      </c>
      <c r="H197" s="470">
        <v>90</v>
      </c>
    </row>
    <row r="198" spans="1:8" x14ac:dyDescent="0.2">
      <c r="A198" s="447">
        <v>214</v>
      </c>
      <c r="B198" s="454"/>
      <c r="C198" s="449">
        <f t="shared" si="8"/>
        <v>56.91</v>
      </c>
      <c r="D198" s="582"/>
      <c r="E198" s="472">
        <v>13607</v>
      </c>
      <c r="F198" s="456">
        <f t="shared" si="7"/>
        <v>3982</v>
      </c>
      <c r="G198" s="469">
        <f t="shared" si="6"/>
        <v>2869</v>
      </c>
      <c r="H198" s="470">
        <v>90</v>
      </c>
    </row>
    <row r="199" spans="1:8" x14ac:dyDescent="0.2">
      <c r="A199" s="447">
        <v>215</v>
      </c>
      <c r="B199" s="454"/>
      <c r="C199" s="449">
        <f t="shared" si="8"/>
        <v>56.97</v>
      </c>
      <c r="D199" s="582"/>
      <c r="E199" s="472">
        <v>13607</v>
      </c>
      <c r="F199" s="456">
        <f t="shared" si="7"/>
        <v>3978</v>
      </c>
      <c r="G199" s="469">
        <f t="shared" si="6"/>
        <v>2866</v>
      </c>
      <c r="H199" s="470">
        <v>90</v>
      </c>
    </row>
    <row r="200" spans="1:8" x14ac:dyDescent="0.2">
      <c r="A200" s="447">
        <v>216</v>
      </c>
      <c r="B200" s="454"/>
      <c r="C200" s="449">
        <f t="shared" si="8"/>
        <v>57.03</v>
      </c>
      <c r="D200" s="582"/>
      <c r="E200" s="472">
        <v>13607</v>
      </c>
      <c r="F200" s="456">
        <f t="shared" si="7"/>
        <v>3974</v>
      </c>
      <c r="G200" s="469">
        <f t="shared" si="6"/>
        <v>2863</v>
      </c>
      <c r="H200" s="470">
        <v>90</v>
      </c>
    </row>
    <row r="201" spans="1:8" x14ac:dyDescent="0.2">
      <c r="A201" s="447">
        <v>217</v>
      </c>
      <c r="B201" s="454"/>
      <c r="C201" s="449">
        <f t="shared" si="8"/>
        <v>57.08</v>
      </c>
      <c r="D201" s="582"/>
      <c r="E201" s="472">
        <v>13607</v>
      </c>
      <c r="F201" s="456">
        <f t="shared" si="7"/>
        <v>3971</v>
      </c>
      <c r="G201" s="469">
        <f t="shared" si="6"/>
        <v>2861</v>
      </c>
      <c r="H201" s="470">
        <v>90</v>
      </c>
    </row>
    <row r="202" spans="1:8" x14ac:dyDescent="0.2">
      <c r="A202" s="447">
        <v>218</v>
      </c>
      <c r="B202" s="454"/>
      <c r="C202" s="449">
        <f t="shared" si="8"/>
        <v>57.14</v>
      </c>
      <c r="D202" s="582"/>
      <c r="E202" s="472">
        <v>13607</v>
      </c>
      <c r="F202" s="456">
        <f t="shared" si="7"/>
        <v>3967</v>
      </c>
      <c r="G202" s="469">
        <f t="shared" si="6"/>
        <v>2858</v>
      </c>
      <c r="H202" s="470">
        <v>90</v>
      </c>
    </row>
    <row r="203" spans="1:8" x14ac:dyDescent="0.2">
      <c r="A203" s="447">
        <v>219</v>
      </c>
      <c r="B203" s="454"/>
      <c r="C203" s="449">
        <f t="shared" si="8"/>
        <v>57.2</v>
      </c>
      <c r="D203" s="582"/>
      <c r="E203" s="472">
        <v>13607</v>
      </c>
      <c r="F203" s="456">
        <f t="shared" si="7"/>
        <v>3963</v>
      </c>
      <c r="G203" s="469">
        <f t="shared" si="6"/>
        <v>2855</v>
      </c>
      <c r="H203" s="470">
        <v>90</v>
      </c>
    </row>
    <row r="204" spans="1:8" x14ac:dyDescent="0.2">
      <c r="A204" s="447">
        <v>220</v>
      </c>
      <c r="B204" s="454"/>
      <c r="C204" s="449">
        <f t="shared" si="8"/>
        <v>57.25</v>
      </c>
      <c r="D204" s="582"/>
      <c r="E204" s="472">
        <v>13607</v>
      </c>
      <c r="F204" s="456">
        <f t="shared" si="7"/>
        <v>3959</v>
      </c>
      <c r="G204" s="469">
        <f t="shared" si="6"/>
        <v>2852</v>
      </c>
      <c r="H204" s="470">
        <v>90</v>
      </c>
    </row>
    <row r="205" spans="1:8" x14ac:dyDescent="0.2">
      <c r="A205" s="447">
        <v>221</v>
      </c>
      <c r="B205" s="454"/>
      <c r="C205" s="449">
        <f t="shared" si="8"/>
        <v>57.31</v>
      </c>
      <c r="D205" s="582"/>
      <c r="E205" s="472">
        <v>13607</v>
      </c>
      <c r="F205" s="456">
        <f t="shared" si="7"/>
        <v>3955</v>
      </c>
      <c r="G205" s="469">
        <f t="shared" ref="G205:G268" si="9">ROUND(12*(1/C205*E205),0)</f>
        <v>2849</v>
      </c>
      <c r="H205" s="470">
        <v>90</v>
      </c>
    </row>
    <row r="206" spans="1:8" x14ac:dyDescent="0.2">
      <c r="A206" s="447">
        <v>222</v>
      </c>
      <c r="B206" s="454"/>
      <c r="C206" s="449">
        <f t="shared" si="8"/>
        <v>57.36</v>
      </c>
      <c r="D206" s="582"/>
      <c r="E206" s="472">
        <v>13607</v>
      </c>
      <c r="F206" s="456">
        <f t="shared" ref="F206:F269" si="10">ROUND(12*1.3566*(1/C206*E206)+H206,0)</f>
        <v>3952</v>
      </c>
      <c r="G206" s="469">
        <f t="shared" si="9"/>
        <v>2847</v>
      </c>
      <c r="H206" s="470">
        <v>90</v>
      </c>
    </row>
    <row r="207" spans="1:8" x14ac:dyDescent="0.2">
      <c r="A207" s="447">
        <v>223</v>
      </c>
      <c r="B207" s="454"/>
      <c r="C207" s="449">
        <f t="shared" ref="C207:C270" si="11">ROUND(10.899*LN(A207)+A207/150-3,2)</f>
        <v>57.42</v>
      </c>
      <c r="D207" s="582"/>
      <c r="E207" s="472">
        <v>13607</v>
      </c>
      <c r="F207" s="456">
        <f t="shared" si="10"/>
        <v>3948</v>
      </c>
      <c r="G207" s="469">
        <f t="shared" si="9"/>
        <v>2844</v>
      </c>
      <c r="H207" s="470">
        <v>90</v>
      </c>
    </row>
    <row r="208" spans="1:8" x14ac:dyDescent="0.2">
      <c r="A208" s="447">
        <v>224</v>
      </c>
      <c r="B208" s="454"/>
      <c r="C208" s="449">
        <f t="shared" si="11"/>
        <v>57.47</v>
      </c>
      <c r="D208" s="582"/>
      <c r="E208" s="472">
        <v>13607</v>
      </c>
      <c r="F208" s="456">
        <f t="shared" si="10"/>
        <v>3944</v>
      </c>
      <c r="G208" s="469">
        <f t="shared" si="9"/>
        <v>2841</v>
      </c>
      <c r="H208" s="470">
        <v>90</v>
      </c>
    </row>
    <row r="209" spans="1:8" x14ac:dyDescent="0.2">
      <c r="A209" s="447">
        <v>225</v>
      </c>
      <c r="B209" s="454"/>
      <c r="C209" s="449">
        <f t="shared" si="11"/>
        <v>57.53</v>
      </c>
      <c r="D209" s="582"/>
      <c r="E209" s="472">
        <v>13607</v>
      </c>
      <c r="F209" s="456">
        <f t="shared" si="10"/>
        <v>3940</v>
      </c>
      <c r="G209" s="469">
        <f t="shared" si="9"/>
        <v>2838</v>
      </c>
      <c r="H209" s="470">
        <v>90</v>
      </c>
    </row>
    <row r="210" spans="1:8" x14ac:dyDescent="0.2">
      <c r="A210" s="447">
        <v>226</v>
      </c>
      <c r="B210" s="454"/>
      <c r="C210" s="449">
        <f t="shared" si="11"/>
        <v>57.59</v>
      </c>
      <c r="D210" s="582"/>
      <c r="E210" s="472">
        <v>13607</v>
      </c>
      <c r="F210" s="456">
        <f t="shared" si="10"/>
        <v>3936</v>
      </c>
      <c r="G210" s="469">
        <f t="shared" si="9"/>
        <v>2835</v>
      </c>
      <c r="H210" s="470">
        <v>90</v>
      </c>
    </row>
    <row r="211" spans="1:8" x14ac:dyDescent="0.2">
      <c r="A211" s="447">
        <v>227</v>
      </c>
      <c r="B211" s="454"/>
      <c r="C211" s="449">
        <f t="shared" si="11"/>
        <v>57.64</v>
      </c>
      <c r="D211" s="582"/>
      <c r="E211" s="472">
        <v>13607</v>
      </c>
      <c r="F211" s="456">
        <f t="shared" si="10"/>
        <v>3933</v>
      </c>
      <c r="G211" s="469">
        <f t="shared" si="9"/>
        <v>2833</v>
      </c>
      <c r="H211" s="470">
        <v>90</v>
      </c>
    </row>
    <row r="212" spans="1:8" x14ac:dyDescent="0.2">
      <c r="A212" s="447">
        <v>228</v>
      </c>
      <c r="B212" s="454"/>
      <c r="C212" s="449">
        <f t="shared" si="11"/>
        <v>57.69</v>
      </c>
      <c r="D212" s="582"/>
      <c r="E212" s="472">
        <v>13607</v>
      </c>
      <c r="F212" s="456">
        <f t="shared" si="10"/>
        <v>3930</v>
      </c>
      <c r="G212" s="469">
        <f t="shared" si="9"/>
        <v>2830</v>
      </c>
      <c r="H212" s="470">
        <v>90</v>
      </c>
    </row>
    <row r="213" spans="1:8" x14ac:dyDescent="0.2">
      <c r="A213" s="447">
        <v>229</v>
      </c>
      <c r="B213" s="454"/>
      <c r="C213" s="449">
        <f t="shared" si="11"/>
        <v>57.75</v>
      </c>
      <c r="D213" s="582"/>
      <c r="E213" s="472">
        <v>13607</v>
      </c>
      <c r="F213" s="456">
        <f t="shared" si="10"/>
        <v>3926</v>
      </c>
      <c r="G213" s="469">
        <f t="shared" si="9"/>
        <v>2827</v>
      </c>
      <c r="H213" s="470">
        <v>90</v>
      </c>
    </row>
    <row r="214" spans="1:8" x14ac:dyDescent="0.2">
      <c r="A214" s="447">
        <v>230</v>
      </c>
      <c r="B214" s="454"/>
      <c r="C214" s="449">
        <f t="shared" si="11"/>
        <v>57.8</v>
      </c>
      <c r="D214" s="582"/>
      <c r="E214" s="472">
        <v>13607</v>
      </c>
      <c r="F214" s="456">
        <f t="shared" si="10"/>
        <v>3922</v>
      </c>
      <c r="G214" s="469">
        <f t="shared" si="9"/>
        <v>2825</v>
      </c>
      <c r="H214" s="470">
        <v>90</v>
      </c>
    </row>
    <row r="215" spans="1:8" x14ac:dyDescent="0.2">
      <c r="A215" s="447">
        <v>231</v>
      </c>
      <c r="B215" s="454"/>
      <c r="C215" s="449">
        <f t="shared" si="11"/>
        <v>57.86</v>
      </c>
      <c r="D215" s="582"/>
      <c r="E215" s="472">
        <v>13607</v>
      </c>
      <c r="F215" s="456">
        <f t="shared" si="10"/>
        <v>3918</v>
      </c>
      <c r="G215" s="469">
        <f t="shared" si="9"/>
        <v>2822</v>
      </c>
      <c r="H215" s="470">
        <v>90</v>
      </c>
    </row>
    <row r="216" spans="1:8" x14ac:dyDescent="0.2">
      <c r="A216" s="447">
        <v>232</v>
      </c>
      <c r="B216" s="454"/>
      <c r="C216" s="449">
        <f t="shared" si="11"/>
        <v>57.91</v>
      </c>
      <c r="D216" s="582"/>
      <c r="E216" s="472">
        <v>13607</v>
      </c>
      <c r="F216" s="456">
        <f t="shared" si="10"/>
        <v>3915</v>
      </c>
      <c r="G216" s="469">
        <f t="shared" si="9"/>
        <v>2820</v>
      </c>
      <c r="H216" s="470">
        <v>90</v>
      </c>
    </row>
    <row r="217" spans="1:8" x14ac:dyDescent="0.2">
      <c r="A217" s="447">
        <v>233</v>
      </c>
      <c r="B217" s="454"/>
      <c r="C217" s="449">
        <f t="shared" si="11"/>
        <v>57.96</v>
      </c>
      <c r="D217" s="582"/>
      <c r="E217" s="472">
        <v>13607</v>
      </c>
      <c r="F217" s="456">
        <f t="shared" si="10"/>
        <v>3912</v>
      </c>
      <c r="G217" s="469">
        <f t="shared" si="9"/>
        <v>2817</v>
      </c>
      <c r="H217" s="470">
        <v>90</v>
      </c>
    </row>
    <row r="218" spans="1:8" x14ac:dyDescent="0.2">
      <c r="A218" s="447">
        <v>234</v>
      </c>
      <c r="B218" s="454"/>
      <c r="C218" s="449">
        <f t="shared" si="11"/>
        <v>58.02</v>
      </c>
      <c r="D218" s="582"/>
      <c r="E218" s="472">
        <v>13607</v>
      </c>
      <c r="F218" s="456">
        <f t="shared" si="10"/>
        <v>3908</v>
      </c>
      <c r="G218" s="469">
        <f t="shared" si="9"/>
        <v>2814</v>
      </c>
      <c r="H218" s="470">
        <v>90</v>
      </c>
    </row>
    <row r="219" spans="1:8" x14ac:dyDescent="0.2">
      <c r="A219" s="447">
        <v>235</v>
      </c>
      <c r="B219" s="454"/>
      <c r="C219" s="449">
        <f t="shared" si="11"/>
        <v>58.07</v>
      </c>
      <c r="D219" s="582"/>
      <c r="E219" s="472">
        <v>13607</v>
      </c>
      <c r="F219" s="456">
        <f t="shared" si="10"/>
        <v>3905</v>
      </c>
      <c r="G219" s="469">
        <f t="shared" si="9"/>
        <v>2812</v>
      </c>
      <c r="H219" s="470">
        <v>90</v>
      </c>
    </row>
    <row r="220" spans="1:8" x14ac:dyDescent="0.2">
      <c r="A220" s="447">
        <v>236</v>
      </c>
      <c r="B220" s="454"/>
      <c r="C220" s="449">
        <f t="shared" si="11"/>
        <v>58.12</v>
      </c>
      <c r="D220" s="582"/>
      <c r="E220" s="472">
        <v>13607</v>
      </c>
      <c r="F220" s="456">
        <f t="shared" si="10"/>
        <v>3901</v>
      </c>
      <c r="G220" s="469">
        <f t="shared" si="9"/>
        <v>2809</v>
      </c>
      <c r="H220" s="470">
        <v>90</v>
      </c>
    </row>
    <row r="221" spans="1:8" x14ac:dyDescent="0.2">
      <c r="A221" s="447">
        <v>237</v>
      </c>
      <c r="B221" s="454"/>
      <c r="C221" s="449">
        <f t="shared" si="11"/>
        <v>58.18</v>
      </c>
      <c r="D221" s="582"/>
      <c r="E221" s="472">
        <v>13607</v>
      </c>
      <c r="F221" s="456">
        <f t="shared" si="10"/>
        <v>3897</v>
      </c>
      <c r="G221" s="469">
        <f t="shared" si="9"/>
        <v>2807</v>
      </c>
      <c r="H221" s="470">
        <v>90</v>
      </c>
    </row>
    <row r="222" spans="1:8" x14ac:dyDescent="0.2">
      <c r="A222" s="447">
        <v>238</v>
      </c>
      <c r="B222" s="454"/>
      <c r="C222" s="449">
        <f t="shared" si="11"/>
        <v>58.23</v>
      </c>
      <c r="D222" s="582"/>
      <c r="E222" s="472">
        <v>13607</v>
      </c>
      <c r="F222" s="456">
        <f t="shared" si="10"/>
        <v>3894</v>
      </c>
      <c r="G222" s="469">
        <f t="shared" si="9"/>
        <v>2804</v>
      </c>
      <c r="H222" s="470">
        <v>90</v>
      </c>
    </row>
    <row r="223" spans="1:8" x14ac:dyDescent="0.2">
      <c r="A223" s="447">
        <v>239</v>
      </c>
      <c r="B223" s="454"/>
      <c r="C223" s="449">
        <f t="shared" si="11"/>
        <v>58.28</v>
      </c>
      <c r="D223" s="582"/>
      <c r="E223" s="472">
        <v>13607</v>
      </c>
      <c r="F223" s="456">
        <f t="shared" si="10"/>
        <v>3891</v>
      </c>
      <c r="G223" s="469">
        <f t="shared" si="9"/>
        <v>2802</v>
      </c>
      <c r="H223" s="470">
        <v>90</v>
      </c>
    </row>
    <row r="224" spans="1:8" x14ac:dyDescent="0.2">
      <c r="A224" s="447">
        <v>240</v>
      </c>
      <c r="B224" s="454"/>
      <c r="C224" s="449">
        <f t="shared" si="11"/>
        <v>58.33</v>
      </c>
      <c r="D224" s="582"/>
      <c r="E224" s="472">
        <v>13607</v>
      </c>
      <c r="F224" s="456">
        <f t="shared" si="10"/>
        <v>3888</v>
      </c>
      <c r="G224" s="469">
        <f t="shared" si="9"/>
        <v>2799</v>
      </c>
      <c r="H224" s="470">
        <v>90</v>
      </c>
    </row>
    <row r="225" spans="1:8" x14ac:dyDescent="0.2">
      <c r="A225" s="447">
        <v>241</v>
      </c>
      <c r="B225" s="454"/>
      <c r="C225" s="449">
        <f t="shared" si="11"/>
        <v>58.39</v>
      </c>
      <c r="D225" s="582"/>
      <c r="E225" s="472">
        <v>13607</v>
      </c>
      <c r="F225" s="456">
        <f t="shared" si="10"/>
        <v>3884</v>
      </c>
      <c r="G225" s="469">
        <f t="shared" si="9"/>
        <v>2796</v>
      </c>
      <c r="H225" s="470">
        <v>90</v>
      </c>
    </row>
    <row r="226" spans="1:8" x14ac:dyDescent="0.2">
      <c r="A226" s="447">
        <v>242</v>
      </c>
      <c r="B226" s="454"/>
      <c r="C226" s="449">
        <f t="shared" si="11"/>
        <v>58.44</v>
      </c>
      <c r="D226" s="582"/>
      <c r="E226" s="472">
        <v>13607</v>
      </c>
      <c r="F226" s="456">
        <f t="shared" si="10"/>
        <v>3880</v>
      </c>
      <c r="G226" s="469">
        <f t="shared" si="9"/>
        <v>2794</v>
      </c>
      <c r="H226" s="470">
        <v>90</v>
      </c>
    </row>
    <row r="227" spans="1:8" x14ac:dyDescent="0.2">
      <c r="A227" s="447">
        <v>243</v>
      </c>
      <c r="B227" s="454"/>
      <c r="C227" s="449">
        <f t="shared" si="11"/>
        <v>58.49</v>
      </c>
      <c r="D227" s="582"/>
      <c r="E227" s="472">
        <v>13607</v>
      </c>
      <c r="F227" s="456">
        <f t="shared" si="10"/>
        <v>3877</v>
      </c>
      <c r="G227" s="469">
        <f t="shared" si="9"/>
        <v>2792</v>
      </c>
      <c r="H227" s="470">
        <v>90</v>
      </c>
    </row>
    <row r="228" spans="1:8" x14ac:dyDescent="0.2">
      <c r="A228" s="447">
        <v>244</v>
      </c>
      <c r="B228" s="454"/>
      <c r="C228" s="449">
        <f t="shared" si="11"/>
        <v>58.54</v>
      </c>
      <c r="D228" s="582"/>
      <c r="E228" s="472">
        <v>13607</v>
      </c>
      <c r="F228" s="456">
        <f t="shared" si="10"/>
        <v>3874</v>
      </c>
      <c r="G228" s="469">
        <f t="shared" si="9"/>
        <v>2789</v>
      </c>
      <c r="H228" s="470">
        <v>90</v>
      </c>
    </row>
    <row r="229" spans="1:8" x14ac:dyDescent="0.2">
      <c r="A229" s="447">
        <v>245</v>
      </c>
      <c r="B229" s="454"/>
      <c r="C229" s="449">
        <f t="shared" si="11"/>
        <v>58.59</v>
      </c>
      <c r="D229" s="582"/>
      <c r="E229" s="472">
        <v>13607</v>
      </c>
      <c r="F229" s="456">
        <f t="shared" si="10"/>
        <v>3871</v>
      </c>
      <c r="G229" s="469">
        <f t="shared" si="9"/>
        <v>2787</v>
      </c>
      <c r="H229" s="470">
        <v>90</v>
      </c>
    </row>
    <row r="230" spans="1:8" x14ac:dyDescent="0.2">
      <c r="A230" s="447">
        <v>246</v>
      </c>
      <c r="B230" s="454"/>
      <c r="C230" s="449">
        <f t="shared" si="11"/>
        <v>58.64</v>
      </c>
      <c r="D230" s="582"/>
      <c r="E230" s="472">
        <v>13607</v>
      </c>
      <c r="F230" s="456">
        <f t="shared" si="10"/>
        <v>3867</v>
      </c>
      <c r="G230" s="469">
        <f t="shared" si="9"/>
        <v>2785</v>
      </c>
      <c r="H230" s="470">
        <v>90</v>
      </c>
    </row>
    <row r="231" spans="1:8" x14ac:dyDescent="0.2">
      <c r="A231" s="447">
        <v>247</v>
      </c>
      <c r="B231" s="454"/>
      <c r="C231" s="449">
        <f t="shared" si="11"/>
        <v>58.69</v>
      </c>
      <c r="D231" s="582"/>
      <c r="E231" s="472">
        <v>13607</v>
      </c>
      <c r="F231" s="456">
        <f t="shared" si="10"/>
        <v>3864</v>
      </c>
      <c r="G231" s="469">
        <f t="shared" si="9"/>
        <v>2782</v>
      </c>
      <c r="H231" s="470">
        <v>90</v>
      </c>
    </row>
    <row r="232" spans="1:8" x14ac:dyDescent="0.2">
      <c r="A232" s="447">
        <v>248</v>
      </c>
      <c r="B232" s="454"/>
      <c r="C232" s="449">
        <f t="shared" si="11"/>
        <v>58.74</v>
      </c>
      <c r="D232" s="582"/>
      <c r="E232" s="472">
        <v>13607</v>
      </c>
      <c r="F232" s="456">
        <f t="shared" si="10"/>
        <v>3861</v>
      </c>
      <c r="G232" s="469">
        <f t="shared" si="9"/>
        <v>2780</v>
      </c>
      <c r="H232" s="470">
        <v>90</v>
      </c>
    </row>
    <row r="233" spans="1:8" x14ac:dyDescent="0.2">
      <c r="A233" s="447">
        <v>249</v>
      </c>
      <c r="B233" s="454"/>
      <c r="C233" s="449">
        <f t="shared" si="11"/>
        <v>58.79</v>
      </c>
      <c r="D233" s="582"/>
      <c r="E233" s="472">
        <v>13607</v>
      </c>
      <c r="F233" s="456">
        <f t="shared" si="10"/>
        <v>3858</v>
      </c>
      <c r="G233" s="469">
        <f t="shared" si="9"/>
        <v>2777</v>
      </c>
      <c r="H233" s="470">
        <v>90</v>
      </c>
    </row>
    <row r="234" spans="1:8" x14ac:dyDescent="0.2">
      <c r="A234" s="447">
        <v>250</v>
      </c>
      <c r="B234" s="454"/>
      <c r="C234" s="449">
        <f t="shared" si="11"/>
        <v>58.85</v>
      </c>
      <c r="D234" s="582"/>
      <c r="E234" s="472">
        <v>13607</v>
      </c>
      <c r="F234" s="456">
        <f t="shared" si="10"/>
        <v>3854</v>
      </c>
      <c r="G234" s="469">
        <f t="shared" si="9"/>
        <v>2775</v>
      </c>
      <c r="H234" s="470">
        <v>90</v>
      </c>
    </row>
    <row r="235" spans="1:8" x14ac:dyDescent="0.2">
      <c r="A235" s="447">
        <v>251</v>
      </c>
      <c r="B235" s="454"/>
      <c r="C235" s="449">
        <f t="shared" si="11"/>
        <v>58.9</v>
      </c>
      <c r="D235" s="582"/>
      <c r="E235" s="472">
        <v>13607</v>
      </c>
      <c r="F235" s="456">
        <f t="shared" si="10"/>
        <v>3851</v>
      </c>
      <c r="G235" s="469">
        <f t="shared" si="9"/>
        <v>2772</v>
      </c>
      <c r="H235" s="470">
        <v>90</v>
      </c>
    </row>
    <row r="236" spans="1:8" x14ac:dyDescent="0.2">
      <c r="A236" s="447">
        <v>252</v>
      </c>
      <c r="B236" s="454"/>
      <c r="C236" s="449">
        <f t="shared" si="11"/>
        <v>58.95</v>
      </c>
      <c r="D236" s="582"/>
      <c r="E236" s="472">
        <v>13607</v>
      </c>
      <c r="F236" s="456">
        <f t="shared" si="10"/>
        <v>3848</v>
      </c>
      <c r="G236" s="469">
        <f t="shared" si="9"/>
        <v>2770</v>
      </c>
      <c r="H236" s="470">
        <v>90</v>
      </c>
    </row>
    <row r="237" spans="1:8" x14ac:dyDescent="0.2">
      <c r="A237" s="447">
        <v>253</v>
      </c>
      <c r="B237" s="454"/>
      <c r="C237" s="449">
        <f t="shared" si="11"/>
        <v>59</v>
      </c>
      <c r="D237" s="582"/>
      <c r="E237" s="472">
        <v>13607</v>
      </c>
      <c r="F237" s="456">
        <f t="shared" si="10"/>
        <v>3844</v>
      </c>
      <c r="G237" s="469">
        <f t="shared" si="9"/>
        <v>2768</v>
      </c>
      <c r="H237" s="470">
        <v>90</v>
      </c>
    </row>
    <row r="238" spans="1:8" x14ac:dyDescent="0.2">
      <c r="A238" s="447">
        <v>254</v>
      </c>
      <c r="B238" s="454"/>
      <c r="C238" s="449">
        <f t="shared" si="11"/>
        <v>59.04</v>
      </c>
      <c r="D238" s="582"/>
      <c r="E238" s="472">
        <v>13607</v>
      </c>
      <c r="F238" s="456">
        <f t="shared" si="10"/>
        <v>3842</v>
      </c>
      <c r="G238" s="469">
        <f t="shared" si="9"/>
        <v>2766</v>
      </c>
      <c r="H238" s="470">
        <v>90</v>
      </c>
    </row>
    <row r="239" spans="1:8" x14ac:dyDescent="0.2">
      <c r="A239" s="447">
        <v>255</v>
      </c>
      <c r="B239" s="454"/>
      <c r="C239" s="449">
        <f t="shared" si="11"/>
        <v>59.09</v>
      </c>
      <c r="D239" s="582"/>
      <c r="E239" s="472">
        <v>13607</v>
      </c>
      <c r="F239" s="456">
        <f t="shared" si="10"/>
        <v>3839</v>
      </c>
      <c r="G239" s="469">
        <f t="shared" si="9"/>
        <v>2763</v>
      </c>
      <c r="H239" s="470">
        <v>90</v>
      </c>
    </row>
    <row r="240" spans="1:8" x14ac:dyDescent="0.2">
      <c r="A240" s="447">
        <v>256</v>
      </c>
      <c r="B240" s="454"/>
      <c r="C240" s="449">
        <f t="shared" si="11"/>
        <v>59.14</v>
      </c>
      <c r="D240" s="582"/>
      <c r="E240" s="472">
        <v>13607</v>
      </c>
      <c r="F240" s="456">
        <f t="shared" si="10"/>
        <v>3836</v>
      </c>
      <c r="G240" s="469">
        <f t="shared" si="9"/>
        <v>2761</v>
      </c>
      <c r="H240" s="470">
        <v>90</v>
      </c>
    </row>
    <row r="241" spans="1:8" x14ac:dyDescent="0.2">
      <c r="A241" s="447">
        <v>257</v>
      </c>
      <c r="B241" s="454"/>
      <c r="C241" s="449">
        <f t="shared" si="11"/>
        <v>59.19</v>
      </c>
      <c r="D241" s="582"/>
      <c r="E241" s="472">
        <v>13607</v>
      </c>
      <c r="F241" s="456">
        <f t="shared" si="10"/>
        <v>3832</v>
      </c>
      <c r="G241" s="469">
        <f t="shared" si="9"/>
        <v>2759</v>
      </c>
      <c r="H241" s="470">
        <v>90</v>
      </c>
    </row>
    <row r="242" spans="1:8" x14ac:dyDescent="0.2">
      <c r="A242" s="447">
        <v>258</v>
      </c>
      <c r="B242" s="454"/>
      <c r="C242" s="449">
        <f t="shared" si="11"/>
        <v>59.24</v>
      </c>
      <c r="D242" s="582"/>
      <c r="E242" s="472">
        <v>13607</v>
      </c>
      <c r="F242" s="456">
        <f t="shared" si="10"/>
        <v>3829</v>
      </c>
      <c r="G242" s="469">
        <f t="shared" si="9"/>
        <v>2756</v>
      </c>
      <c r="H242" s="470">
        <v>90</v>
      </c>
    </row>
    <row r="243" spans="1:8" x14ac:dyDescent="0.2">
      <c r="A243" s="447">
        <v>259</v>
      </c>
      <c r="B243" s="454"/>
      <c r="C243" s="449">
        <f t="shared" si="11"/>
        <v>59.29</v>
      </c>
      <c r="D243" s="582"/>
      <c r="E243" s="472">
        <v>13607</v>
      </c>
      <c r="F243" s="456">
        <f t="shared" si="10"/>
        <v>3826</v>
      </c>
      <c r="G243" s="469">
        <f t="shared" si="9"/>
        <v>2754</v>
      </c>
      <c r="H243" s="470">
        <v>90</v>
      </c>
    </row>
    <row r="244" spans="1:8" x14ac:dyDescent="0.2">
      <c r="A244" s="447">
        <v>260</v>
      </c>
      <c r="B244" s="454"/>
      <c r="C244" s="449">
        <f t="shared" si="11"/>
        <v>59.34</v>
      </c>
      <c r="D244" s="582"/>
      <c r="E244" s="472">
        <v>13607</v>
      </c>
      <c r="F244" s="456">
        <f t="shared" si="10"/>
        <v>3823</v>
      </c>
      <c r="G244" s="469">
        <f t="shared" si="9"/>
        <v>2752</v>
      </c>
      <c r="H244" s="470">
        <v>90</v>
      </c>
    </row>
    <row r="245" spans="1:8" x14ac:dyDescent="0.2">
      <c r="A245" s="447">
        <v>261</v>
      </c>
      <c r="B245" s="454"/>
      <c r="C245" s="449">
        <f t="shared" si="11"/>
        <v>59.39</v>
      </c>
      <c r="D245" s="582"/>
      <c r="E245" s="472">
        <v>13607</v>
      </c>
      <c r="F245" s="456">
        <f t="shared" si="10"/>
        <v>3820</v>
      </c>
      <c r="G245" s="469">
        <f t="shared" si="9"/>
        <v>2749</v>
      </c>
      <c r="H245" s="470">
        <v>90</v>
      </c>
    </row>
    <row r="246" spans="1:8" x14ac:dyDescent="0.2">
      <c r="A246" s="447">
        <v>262</v>
      </c>
      <c r="B246" s="454"/>
      <c r="C246" s="449">
        <f t="shared" si="11"/>
        <v>59.44</v>
      </c>
      <c r="D246" s="582"/>
      <c r="E246" s="472">
        <v>13607</v>
      </c>
      <c r="F246" s="456">
        <f t="shared" si="10"/>
        <v>3817</v>
      </c>
      <c r="G246" s="469">
        <f t="shared" si="9"/>
        <v>2747</v>
      </c>
      <c r="H246" s="470">
        <v>90</v>
      </c>
    </row>
    <row r="247" spans="1:8" x14ac:dyDescent="0.2">
      <c r="A247" s="447">
        <v>263</v>
      </c>
      <c r="B247" s="454"/>
      <c r="C247" s="449">
        <f t="shared" si="11"/>
        <v>59.48</v>
      </c>
      <c r="D247" s="582"/>
      <c r="E247" s="472">
        <v>13607</v>
      </c>
      <c r="F247" s="456">
        <f t="shared" si="10"/>
        <v>3814</v>
      </c>
      <c r="G247" s="469">
        <f t="shared" si="9"/>
        <v>2745</v>
      </c>
      <c r="H247" s="470">
        <v>90</v>
      </c>
    </row>
    <row r="248" spans="1:8" x14ac:dyDescent="0.2">
      <c r="A248" s="447">
        <v>264</v>
      </c>
      <c r="B248" s="454"/>
      <c r="C248" s="449">
        <f t="shared" si="11"/>
        <v>59.53</v>
      </c>
      <c r="D248" s="582"/>
      <c r="E248" s="472">
        <v>13607</v>
      </c>
      <c r="F248" s="456">
        <f t="shared" si="10"/>
        <v>3811</v>
      </c>
      <c r="G248" s="469">
        <f t="shared" si="9"/>
        <v>2743</v>
      </c>
      <c r="H248" s="470">
        <v>90</v>
      </c>
    </row>
    <row r="249" spans="1:8" x14ac:dyDescent="0.2">
      <c r="A249" s="447">
        <v>265</v>
      </c>
      <c r="B249" s="454"/>
      <c r="C249" s="449">
        <f t="shared" si="11"/>
        <v>59.58</v>
      </c>
      <c r="D249" s="582"/>
      <c r="E249" s="472">
        <v>13607</v>
      </c>
      <c r="F249" s="456">
        <f t="shared" si="10"/>
        <v>3808</v>
      </c>
      <c r="G249" s="469">
        <f t="shared" si="9"/>
        <v>2741</v>
      </c>
      <c r="H249" s="470">
        <v>90</v>
      </c>
    </row>
    <row r="250" spans="1:8" x14ac:dyDescent="0.2">
      <c r="A250" s="447">
        <v>266</v>
      </c>
      <c r="B250" s="454"/>
      <c r="C250" s="449">
        <f t="shared" si="11"/>
        <v>59.63</v>
      </c>
      <c r="D250" s="582"/>
      <c r="E250" s="472">
        <v>13607</v>
      </c>
      <c r="F250" s="456">
        <f t="shared" si="10"/>
        <v>3805</v>
      </c>
      <c r="G250" s="469">
        <f t="shared" si="9"/>
        <v>2738</v>
      </c>
      <c r="H250" s="470">
        <v>90</v>
      </c>
    </row>
    <row r="251" spans="1:8" x14ac:dyDescent="0.2">
      <c r="A251" s="447">
        <v>267</v>
      </c>
      <c r="B251" s="454"/>
      <c r="C251" s="449">
        <f t="shared" si="11"/>
        <v>59.68</v>
      </c>
      <c r="D251" s="582"/>
      <c r="E251" s="472">
        <v>13607</v>
      </c>
      <c r="F251" s="456">
        <f t="shared" si="10"/>
        <v>3802</v>
      </c>
      <c r="G251" s="469">
        <f t="shared" si="9"/>
        <v>2736</v>
      </c>
      <c r="H251" s="470">
        <v>90</v>
      </c>
    </row>
    <row r="252" spans="1:8" x14ac:dyDescent="0.2">
      <c r="A252" s="447">
        <v>268</v>
      </c>
      <c r="B252" s="454"/>
      <c r="C252" s="449">
        <f t="shared" si="11"/>
        <v>59.72</v>
      </c>
      <c r="D252" s="582"/>
      <c r="E252" s="472">
        <v>13607</v>
      </c>
      <c r="F252" s="456">
        <f t="shared" si="10"/>
        <v>3799</v>
      </c>
      <c r="G252" s="469">
        <f t="shared" si="9"/>
        <v>2734</v>
      </c>
      <c r="H252" s="470">
        <v>90</v>
      </c>
    </row>
    <row r="253" spans="1:8" x14ac:dyDescent="0.2">
      <c r="A253" s="447">
        <v>269</v>
      </c>
      <c r="B253" s="454"/>
      <c r="C253" s="449">
        <f t="shared" si="11"/>
        <v>59.77</v>
      </c>
      <c r="D253" s="582"/>
      <c r="E253" s="472">
        <v>13607</v>
      </c>
      <c r="F253" s="456">
        <f t="shared" si="10"/>
        <v>3796</v>
      </c>
      <c r="G253" s="469">
        <f t="shared" si="9"/>
        <v>2732</v>
      </c>
      <c r="H253" s="470">
        <v>90</v>
      </c>
    </row>
    <row r="254" spans="1:8" x14ac:dyDescent="0.2">
      <c r="A254" s="447">
        <v>270</v>
      </c>
      <c r="B254" s="454"/>
      <c r="C254" s="449">
        <f t="shared" si="11"/>
        <v>59.82</v>
      </c>
      <c r="D254" s="582"/>
      <c r="E254" s="472">
        <v>13607</v>
      </c>
      <c r="F254" s="456">
        <f t="shared" si="10"/>
        <v>3793</v>
      </c>
      <c r="G254" s="469">
        <f t="shared" si="9"/>
        <v>2730</v>
      </c>
      <c r="H254" s="470">
        <v>90</v>
      </c>
    </row>
    <row r="255" spans="1:8" x14ac:dyDescent="0.2">
      <c r="A255" s="447">
        <v>271</v>
      </c>
      <c r="B255" s="454"/>
      <c r="C255" s="449">
        <f t="shared" si="11"/>
        <v>59.86</v>
      </c>
      <c r="D255" s="582"/>
      <c r="E255" s="472">
        <v>13607</v>
      </c>
      <c r="F255" s="456">
        <f t="shared" si="10"/>
        <v>3790</v>
      </c>
      <c r="G255" s="469">
        <f t="shared" si="9"/>
        <v>2728</v>
      </c>
      <c r="H255" s="470">
        <v>90</v>
      </c>
    </row>
    <row r="256" spans="1:8" x14ac:dyDescent="0.2">
      <c r="A256" s="447">
        <v>272</v>
      </c>
      <c r="B256" s="454"/>
      <c r="C256" s="449">
        <f t="shared" si="11"/>
        <v>59.91</v>
      </c>
      <c r="D256" s="582"/>
      <c r="E256" s="472">
        <v>13607</v>
      </c>
      <c r="F256" s="456">
        <f t="shared" si="10"/>
        <v>3787</v>
      </c>
      <c r="G256" s="469">
        <f t="shared" si="9"/>
        <v>2725</v>
      </c>
      <c r="H256" s="470">
        <v>90</v>
      </c>
    </row>
    <row r="257" spans="1:8" x14ac:dyDescent="0.2">
      <c r="A257" s="447">
        <v>273</v>
      </c>
      <c r="B257" s="454"/>
      <c r="C257" s="449">
        <f t="shared" si="11"/>
        <v>59.96</v>
      </c>
      <c r="D257" s="582"/>
      <c r="E257" s="472">
        <v>13607</v>
      </c>
      <c r="F257" s="456">
        <f t="shared" si="10"/>
        <v>3784</v>
      </c>
      <c r="G257" s="469">
        <f t="shared" si="9"/>
        <v>2723</v>
      </c>
      <c r="H257" s="470">
        <v>90</v>
      </c>
    </row>
    <row r="258" spans="1:8" x14ac:dyDescent="0.2">
      <c r="A258" s="447">
        <v>274</v>
      </c>
      <c r="B258" s="454"/>
      <c r="C258" s="449">
        <f t="shared" si="11"/>
        <v>60</v>
      </c>
      <c r="D258" s="582"/>
      <c r="E258" s="472">
        <v>13607</v>
      </c>
      <c r="F258" s="456">
        <f t="shared" si="10"/>
        <v>3782</v>
      </c>
      <c r="G258" s="469">
        <f t="shared" si="9"/>
        <v>2721</v>
      </c>
      <c r="H258" s="470">
        <v>90</v>
      </c>
    </row>
    <row r="259" spans="1:8" x14ac:dyDescent="0.2">
      <c r="A259" s="447">
        <v>275</v>
      </c>
      <c r="B259" s="454"/>
      <c r="C259" s="449">
        <f t="shared" si="11"/>
        <v>60.05</v>
      </c>
      <c r="D259" s="582"/>
      <c r="E259" s="472">
        <v>13607</v>
      </c>
      <c r="F259" s="456">
        <f t="shared" si="10"/>
        <v>3779</v>
      </c>
      <c r="G259" s="469">
        <f t="shared" si="9"/>
        <v>2719</v>
      </c>
      <c r="H259" s="470">
        <v>90</v>
      </c>
    </row>
    <row r="260" spans="1:8" x14ac:dyDescent="0.2">
      <c r="A260" s="447">
        <v>276</v>
      </c>
      <c r="B260" s="454"/>
      <c r="C260" s="449">
        <f t="shared" si="11"/>
        <v>60.1</v>
      </c>
      <c r="D260" s="582"/>
      <c r="E260" s="472">
        <v>13607</v>
      </c>
      <c r="F260" s="456">
        <f t="shared" si="10"/>
        <v>3776</v>
      </c>
      <c r="G260" s="469">
        <f t="shared" si="9"/>
        <v>2717</v>
      </c>
      <c r="H260" s="470">
        <v>90</v>
      </c>
    </row>
    <row r="261" spans="1:8" x14ac:dyDescent="0.2">
      <c r="A261" s="447">
        <v>277</v>
      </c>
      <c r="B261" s="454"/>
      <c r="C261" s="449">
        <f t="shared" si="11"/>
        <v>60.14</v>
      </c>
      <c r="D261" s="582"/>
      <c r="E261" s="472">
        <v>13607</v>
      </c>
      <c r="F261" s="456">
        <f t="shared" si="10"/>
        <v>3773</v>
      </c>
      <c r="G261" s="469">
        <f t="shared" si="9"/>
        <v>2715</v>
      </c>
      <c r="H261" s="470">
        <v>90</v>
      </c>
    </row>
    <row r="262" spans="1:8" x14ac:dyDescent="0.2">
      <c r="A262" s="447">
        <v>278</v>
      </c>
      <c r="B262" s="454"/>
      <c r="C262" s="449">
        <f t="shared" si="11"/>
        <v>60.19</v>
      </c>
      <c r="D262" s="582"/>
      <c r="E262" s="472">
        <v>13607</v>
      </c>
      <c r="F262" s="456">
        <f t="shared" si="10"/>
        <v>3770</v>
      </c>
      <c r="G262" s="469">
        <f t="shared" si="9"/>
        <v>2713</v>
      </c>
      <c r="H262" s="470">
        <v>90</v>
      </c>
    </row>
    <row r="263" spans="1:8" x14ac:dyDescent="0.2">
      <c r="A263" s="447">
        <v>279</v>
      </c>
      <c r="B263" s="454"/>
      <c r="C263" s="449">
        <f t="shared" si="11"/>
        <v>60.23</v>
      </c>
      <c r="D263" s="582"/>
      <c r="E263" s="472">
        <v>13607</v>
      </c>
      <c r="F263" s="456">
        <f t="shared" si="10"/>
        <v>3768</v>
      </c>
      <c r="G263" s="469">
        <f t="shared" si="9"/>
        <v>2711</v>
      </c>
      <c r="H263" s="470">
        <v>90</v>
      </c>
    </row>
    <row r="264" spans="1:8" x14ac:dyDescent="0.2">
      <c r="A264" s="447">
        <v>280</v>
      </c>
      <c r="B264" s="454"/>
      <c r="C264" s="449">
        <f t="shared" si="11"/>
        <v>60.28</v>
      </c>
      <c r="D264" s="582"/>
      <c r="E264" s="472">
        <v>13607</v>
      </c>
      <c r="F264" s="456">
        <f t="shared" si="10"/>
        <v>3765</v>
      </c>
      <c r="G264" s="469">
        <f t="shared" si="9"/>
        <v>2709</v>
      </c>
      <c r="H264" s="470">
        <v>90</v>
      </c>
    </row>
    <row r="265" spans="1:8" x14ac:dyDescent="0.2">
      <c r="A265" s="447">
        <v>281</v>
      </c>
      <c r="B265" s="454"/>
      <c r="C265" s="449">
        <f t="shared" si="11"/>
        <v>60.33</v>
      </c>
      <c r="D265" s="582"/>
      <c r="E265" s="472">
        <v>13607</v>
      </c>
      <c r="F265" s="456">
        <f t="shared" si="10"/>
        <v>3762</v>
      </c>
      <c r="G265" s="469">
        <f t="shared" si="9"/>
        <v>2707</v>
      </c>
      <c r="H265" s="470">
        <v>90</v>
      </c>
    </row>
    <row r="266" spans="1:8" x14ac:dyDescent="0.2">
      <c r="A266" s="447">
        <v>282</v>
      </c>
      <c r="B266" s="454"/>
      <c r="C266" s="449">
        <f t="shared" si="11"/>
        <v>60.37</v>
      </c>
      <c r="D266" s="582"/>
      <c r="E266" s="472">
        <v>13607</v>
      </c>
      <c r="F266" s="456">
        <f t="shared" si="10"/>
        <v>3759</v>
      </c>
      <c r="G266" s="469">
        <f t="shared" si="9"/>
        <v>2705</v>
      </c>
      <c r="H266" s="470">
        <v>90</v>
      </c>
    </row>
    <row r="267" spans="1:8" x14ac:dyDescent="0.2">
      <c r="A267" s="447">
        <v>283</v>
      </c>
      <c r="B267" s="454"/>
      <c r="C267" s="449">
        <f t="shared" si="11"/>
        <v>60.42</v>
      </c>
      <c r="D267" s="582"/>
      <c r="E267" s="472">
        <v>13607</v>
      </c>
      <c r="F267" s="456">
        <f t="shared" si="10"/>
        <v>3756</v>
      </c>
      <c r="G267" s="469">
        <f t="shared" si="9"/>
        <v>2702</v>
      </c>
      <c r="H267" s="470">
        <v>90</v>
      </c>
    </row>
    <row r="268" spans="1:8" x14ac:dyDescent="0.2">
      <c r="A268" s="447">
        <v>284</v>
      </c>
      <c r="B268" s="454"/>
      <c r="C268" s="449">
        <f t="shared" si="11"/>
        <v>60.46</v>
      </c>
      <c r="D268" s="582"/>
      <c r="E268" s="472">
        <v>13607</v>
      </c>
      <c r="F268" s="456">
        <f t="shared" si="10"/>
        <v>3754</v>
      </c>
      <c r="G268" s="469">
        <f t="shared" si="9"/>
        <v>2701</v>
      </c>
      <c r="H268" s="470">
        <v>90</v>
      </c>
    </row>
    <row r="269" spans="1:8" x14ac:dyDescent="0.2">
      <c r="A269" s="447">
        <v>285</v>
      </c>
      <c r="B269" s="454"/>
      <c r="C269" s="449">
        <f t="shared" si="11"/>
        <v>60.51</v>
      </c>
      <c r="D269" s="582"/>
      <c r="E269" s="472">
        <v>13607</v>
      </c>
      <c r="F269" s="456">
        <f t="shared" si="10"/>
        <v>3751</v>
      </c>
      <c r="G269" s="469">
        <f t="shared" ref="G269:G332" si="12">ROUND(12*(1/C269*E269),0)</f>
        <v>2698</v>
      </c>
      <c r="H269" s="470">
        <v>90</v>
      </c>
    </row>
    <row r="270" spans="1:8" x14ac:dyDescent="0.2">
      <c r="A270" s="447">
        <v>286</v>
      </c>
      <c r="B270" s="454"/>
      <c r="C270" s="449">
        <f t="shared" si="11"/>
        <v>60.55</v>
      </c>
      <c r="D270" s="582"/>
      <c r="E270" s="472">
        <v>13607</v>
      </c>
      <c r="F270" s="456">
        <f t="shared" ref="F270:F333" si="13">ROUND(12*1.3566*(1/C270*E270)+H270,0)</f>
        <v>3748</v>
      </c>
      <c r="G270" s="469">
        <f t="shared" si="12"/>
        <v>2697</v>
      </c>
      <c r="H270" s="470">
        <v>90</v>
      </c>
    </row>
    <row r="271" spans="1:8" x14ac:dyDescent="0.2">
      <c r="A271" s="447">
        <v>287</v>
      </c>
      <c r="B271" s="454"/>
      <c r="C271" s="449">
        <f t="shared" ref="C271:C334" si="14">ROUND(10.899*LN(A271)+A271/150-3,2)</f>
        <v>60.6</v>
      </c>
      <c r="D271" s="582"/>
      <c r="E271" s="472">
        <v>13607</v>
      </c>
      <c r="F271" s="456">
        <f t="shared" si="13"/>
        <v>3745</v>
      </c>
      <c r="G271" s="469">
        <f t="shared" si="12"/>
        <v>2694</v>
      </c>
      <c r="H271" s="470">
        <v>90</v>
      </c>
    </row>
    <row r="272" spans="1:8" x14ac:dyDescent="0.2">
      <c r="A272" s="447">
        <v>288</v>
      </c>
      <c r="B272" s="454"/>
      <c r="C272" s="449">
        <f t="shared" si="14"/>
        <v>60.64</v>
      </c>
      <c r="D272" s="582"/>
      <c r="E272" s="472">
        <v>13607</v>
      </c>
      <c r="F272" s="456">
        <f t="shared" si="13"/>
        <v>3743</v>
      </c>
      <c r="G272" s="469">
        <f t="shared" si="12"/>
        <v>2693</v>
      </c>
      <c r="H272" s="470">
        <v>90</v>
      </c>
    </row>
    <row r="273" spans="1:8" x14ac:dyDescent="0.2">
      <c r="A273" s="447">
        <v>289</v>
      </c>
      <c r="B273" s="454"/>
      <c r="C273" s="449">
        <f t="shared" si="14"/>
        <v>60.69</v>
      </c>
      <c r="D273" s="582"/>
      <c r="E273" s="472">
        <v>13607</v>
      </c>
      <c r="F273" s="456">
        <f t="shared" si="13"/>
        <v>3740</v>
      </c>
      <c r="G273" s="469">
        <f t="shared" si="12"/>
        <v>2690</v>
      </c>
      <c r="H273" s="470">
        <v>90</v>
      </c>
    </row>
    <row r="274" spans="1:8" x14ac:dyDescent="0.2">
      <c r="A274" s="447">
        <v>290</v>
      </c>
      <c r="B274" s="454"/>
      <c r="C274" s="449">
        <f t="shared" si="14"/>
        <v>60.73</v>
      </c>
      <c r="D274" s="582"/>
      <c r="E274" s="472">
        <v>13607</v>
      </c>
      <c r="F274" s="456">
        <f t="shared" si="13"/>
        <v>3737</v>
      </c>
      <c r="G274" s="469">
        <f t="shared" si="12"/>
        <v>2689</v>
      </c>
      <c r="H274" s="470">
        <v>90</v>
      </c>
    </row>
    <row r="275" spans="1:8" x14ac:dyDescent="0.2">
      <c r="A275" s="447">
        <v>291</v>
      </c>
      <c r="B275" s="454"/>
      <c r="C275" s="449">
        <f t="shared" si="14"/>
        <v>60.77</v>
      </c>
      <c r="D275" s="582"/>
      <c r="E275" s="472">
        <v>13607</v>
      </c>
      <c r="F275" s="456">
        <f t="shared" si="13"/>
        <v>3735</v>
      </c>
      <c r="G275" s="469">
        <f t="shared" si="12"/>
        <v>2687</v>
      </c>
      <c r="H275" s="470">
        <v>90</v>
      </c>
    </row>
    <row r="276" spans="1:8" x14ac:dyDescent="0.2">
      <c r="A276" s="447">
        <v>292</v>
      </c>
      <c r="B276" s="454"/>
      <c r="C276" s="449">
        <f t="shared" si="14"/>
        <v>60.82</v>
      </c>
      <c r="D276" s="582"/>
      <c r="E276" s="472">
        <v>13607</v>
      </c>
      <c r="F276" s="456">
        <f t="shared" si="13"/>
        <v>3732</v>
      </c>
      <c r="G276" s="469">
        <f t="shared" si="12"/>
        <v>2685</v>
      </c>
      <c r="H276" s="470">
        <v>90</v>
      </c>
    </row>
    <row r="277" spans="1:8" x14ac:dyDescent="0.2">
      <c r="A277" s="447">
        <v>293</v>
      </c>
      <c r="B277" s="454"/>
      <c r="C277" s="449">
        <f t="shared" si="14"/>
        <v>60.86</v>
      </c>
      <c r="D277" s="582"/>
      <c r="E277" s="472">
        <v>13607</v>
      </c>
      <c r="F277" s="456">
        <f t="shared" si="13"/>
        <v>3730</v>
      </c>
      <c r="G277" s="469">
        <f t="shared" si="12"/>
        <v>2683</v>
      </c>
      <c r="H277" s="470">
        <v>90</v>
      </c>
    </row>
    <row r="278" spans="1:8" x14ac:dyDescent="0.2">
      <c r="A278" s="447">
        <v>294</v>
      </c>
      <c r="B278" s="454"/>
      <c r="C278" s="449">
        <f t="shared" si="14"/>
        <v>60.91</v>
      </c>
      <c r="D278" s="582"/>
      <c r="E278" s="472">
        <v>13607</v>
      </c>
      <c r="F278" s="456">
        <f t="shared" si="13"/>
        <v>3727</v>
      </c>
      <c r="G278" s="469">
        <f t="shared" si="12"/>
        <v>2681</v>
      </c>
      <c r="H278" s="470">
        <v>90</v>
      </c>
    </row>
    <row r="279" spans="1:8" x14ac:dyDescent="0.2">
      <c r="A279" s="447">
        <v>295</v>
      </c>
      <c r="B279" s="454"/>
      <c r="C279" s="449">
        <f t="shared" si="14"/>
        <v>60.95</v>
      </c>
      <c r="D279" s="582"/>
      <c r="E279" s="472">
        <v>13607</v>
      </c>
      <c r="F279" s="456">
        <f t="shared" si="13"/>
        <v>3724</v>
      </c>
      <c r="G279" s="469">
        <f t="shared" si="12"/>
        <v>2679</v>
      </c>
      <c r="H279" s="470">
        <v>90</v>
      </c>
    </row>
    <row r="280" spans="1:8" x14ac:dyDescent="0.2">
      <c r="A280" s="447">
        <v>296</v>
      </c>
      <c r="B280" s="454"/>
      <c r="C280" s="449">
        <f t="shared" si="14"/>
        <v>60.99</v>
      </c>
      <c r="D280" s="582"/>
      <c r="E280" s="472">
        <v>13607</v>
      </c>
      <c r="F280" s="456">
        <f t="shared" si="13"/>
        <v>3722</v>
      </c>
      <c r="G280" s="469">
        <f t="shared" si="12"/>
        <v>2677</v>
      </c>
      <c r="H280" s="470">
        <v>90</v>
      </c>
    </row>
    <row r="281" spans="1:8" x14ac:dyDescent="0.2">
      <c r="A281" s="447">
        <v>297</v>
      </c>
      <c r="B281" s="454"/>
      <c r="C281" s="449">
        <f t="shared" si="14"/>
        <v>61.04</v>
      </c>
      <c r="D281" s="582"/>
      <c r="E281" s="472">
        <v>13607</v>
      </c>
      <c r="F281" s="456">
        <f t="shared" si="13"/>
        <v>3719</v>
      </c>
      <c r="G281" s="469">
        <f t="shared" si="12"/>
        <v>2675</v>
      </c>
      <c r="H281" s="470">
        <v>90</v>
      </c>
    </row>
    <row r="282" spans="1:8" x14ac:dyDescent="0.2">
      <c r="A282" s="447">
        <v>298</v>
      </c>
      <c r="B282" s="454"/>
      <c r="C282" s="449">
        <f t="shared" si="14"/>
        <v>61.08</v>
      </c>
      <c r="D282" s="582"/>
      <c r="E282" s="472">
        <v>13607</v>
      </c>
      <c r="F282" s="456">
        <f t="shared" si="13"/>
        <v>3717</v>
      </c>
      <c r="G282" s="469">
        <f t="shared" si="12"/>
        <v>2673</v>
      </c>
      <c r="H282" s="470">
        <v>90</v>
      </c>
    </row>
    <row r="283" spans="1:8" x14ac:dyDescent="0.2">
      <c r="A283" s="447">
        <v>299</v>
      </c>
      <c r="B283" s="454"/>
      <c r="C283" s="449">
        <f t="shared" si="14"/>
        <v>61.12</v>
      </c>
      <c r="D283" s="582"/>
      <c r="E283" s="472">
        <v>13607</v>
      </c>
      <c r="F283" s="456">
        <f t="shared" si="13"/>
        <v>3714</v>
      </c>
      <c r="G283" s="469">
        <f t="shared" si="12"/>
        <v>2672</v>
      </c>
      <c r="H283" s="470">
        <v>90</v>
      </c>
    </row>
    <row r="284" spans="1:8" x14ac:dyDescent="0.2">
      <c r="A284" s="447">
        <v>300</v>
      </c>
      <c r="B284" s="454"/>
      <c r="C284" s="449">
        <f t="shared" si="14"/>
        <v>61.17</v>
      </c>
      <c r="D284" s="582"/>
      <c r="E284" s="472">
        <v>13607</v>
      </c>
      <c r="F284" s="456">
        <f t="shared" si="13"/>
        <v>3711</v>
      </c>
      <c r="G284" s="469">
        <f t="shared" si="12"/>
        <v>2669</v>
      </c>
      <c r="H284" s="470">
        <v>90</v>
      </c>
    </row>
    <row r="285" spans="1:8" x14ac:dyDescent="0.2">
      <c r="A285" s="447">
        <v>301</v>
      </c>
      <c r="B285" s="454"/>
      <c r="C285" s="449">
        <f t="shared" si="14"/>
        <v>61.21</v>
      </c>
      <c r="D285" s="582"/>
      <c r="E285" s="472">
        <v>13607</v>
      </c>
      <c r="F285" s="456">
        <f t="shared" si="13"/>
        <v>3709</v>
      </c>
      <c r="G285" s="469">
        <f t="shared" si="12"/>
        <v>2668</v>
      </c>
      <c r="H285" s="470">
        <v>90</v>
      </c>
    </row>
    <row r="286" spans="1:8" x14ac:dyDescent="0.2">
      <c r="A286" s="447">
        <v>302</v>
      </c>
      <c r="B286" s="454"/>
      <c r="C286" s="449">
        <f t="shared" si="14"/>
        <v>61.25</v>
      </c>
      <c r="D286" s="582"/>
      <c r="E286" s="472">
        <v>13607</v>
      </c>
      <c r="F286" s="456">
        <f t="shared" si="13"/>
        <v>3707</v>
      </c>
      <c r="G286" s="469">
        <f t="shared" si="12"/>
        <v>2666</v>
      </c>
      <c r="H286" s="470">
        <v>90</v>
      </c>
    </row>
    <row r="287" spans="1:8" x14ac:dyDescent="0.2">
      <c r="A287" s="447">
        <v>303</v>
      </c>
      <c r="B287" s="454"/>
      <c r="C287" s="449">
        <f t="shared" si="14"/>
        <v>61.29</v>
      </c>
      <c r="D287" s="582"/>
      <c r="E287" s="472">
        <v>13607</v>
      </c>
      <c r="F287" s="456">
        <f t="shared" si="13"/>
        <v>3704</v>
      </c>
      <c r="G287" s="469">
        <f t="shared" si="12"/>
        <v>2664</v>
      </c>
      <c r="H287" s="470">
        <v>90</v>
      </c>
    </row>
    <row r="288" spans="1:8" x14ac:dyDescent="0.2">
      <c r="A288" s="447">
        <v>304</v>
      </c>
      <c r="B288" s="454"/>
      <c r="C288" s="449">
        <f t="shared" si="14"/>
        <v>61.34</v>
      </c>
      <c r="D288" s="582"/>
      <c r="E288" s="472">
        <v>13607</v>
      </c>
      <c r="F288" s="456">
        <f t="shared" si="13"/>
        <v>3701</v>
      </c>
      <c r="G288" s="469">
        <f t="shared" si="12"/>
        <v>2662</v>
      </c>
      <c r="H288" s="470">
        <v>90</v>
      </c>
    </row>
    <row r="289" spans="1:8" x14ac:dyDescent="0.2">
      <c r="A289" s="447">
        <v>305</v>
      </c>
      <c r="B289" s="454"/>
      <c r="C289" s="449">
        <f t="shared" si="14"/>
        <v>61.38</v>
      </c>
      <c r="D289" s="582"/>
      <c r="E289" s="472">
        <v>13607</v>
      </c>
      <c r="F289" s="456">
        <f t="shared" si="13"/>
        <v>3699</v>
      </c>
      <c r="G289" s="469">
        <f t="shared" si="12"/>
        <v>2660</v>
      </c>
      <c r="H289" s="470">
        <v>90</v>
      </c>
    </row>
    <row r="290" spans="1:8" x14ac:dyDescent="0.2">
      <c r="A290" s="447">
        <v>306</v>
      </c>
      <c r="B290" s="454"/>
      <c r="C290" s="449">
        <f t="shared" si="14"/>
        <v>61.42</v>
      </c>
      <c r="D290" s="582"/>
      <c r="E290" s="472">
        <v>13607</v>
      </c>
      <c r="F290" s="456">
        <f t="shared" si="13"/>
        <v>3696</v>
      </c>
      <c r="G290" s="469">
        <f t="shared" si="12"/>
        <v>2658</v>
      </c>
      <c r="H290" s="470">
        <v>90</v>
      </c>
    </row>
    <row r="291" spans="1:8" x14ac:dyDescent="0.2">
      <c r="A291" s="447">
        <v>307</v>
      </c>
      <c r="B291" s="454"/>
      <c r="C291" s="449">
        <f t="shared" si="14"/>
        <v>61.46</v>
      </c>
      <c r="D291" s="582"/>
      <c r="E291" s="472">
        <v>13607</v>
      </c>
      <c r="F291" s="456">
        <f t="shared" si="13"/>
        <v>3694</v>
      </c>
      <c r="G291" s="469">
        <f t="shared" si="12"/>
        <v>2657</v>
      </c>
      <c r="H291" s="470">
        <v>90</v>
      </c>
    </row>
    <row r="292" spans="1:8" x14ac:dyDescent="0.2">
      <c r="A292" s="447">
        <v>308</v>
      </c>
      <c r="B292" s="454"/>
      <c r="C292" s="449">
        <f t="shared" si="14"/>
        <v>61.51</v>
      </c>
      <c r="D292" s="582"/>
      <c r="E292" s="472">
        <v>13607</v>
      </c>
      <c r="F292" s="456">
        <f t="shared" si="13"/>
        <v>3691</v>
      </c>
      <c r="G292" s="469">
        <f t="shared" si="12"/>
        <v>2655</v>
      </c>
      <c r="H292" s="470">
        <v>90</v>
      </c>
    </row>
    <row r="293" spans="1:8" x14ac:dyDescent="0.2">
      <c r="A293" s="447">
        <v>309</v>
      </c>
      <c r="B293" s="454"/>
      <c r="C293" s="449">
        <f t="shared" si="14"/>
        <v>61.55</v>
      </c>
      <c r="D293" s="582"/>
      <c r="E293" s="472">
        <v>13607</v>
      </c>
      <c r="F293" s="456">
        <f t="shared" si="13"/>
        <v>3689</v>
      </c>
      <c r="G293" s="469">
        <f t="shared" si="12"/>
        <v>2653</v>
      </c>
      <c r="H293" s="470">
        <v>90</v>
      </c>
    </row>
    <row r="294" spans="1:8" x14ac:dyDescent="0.2">
      <c r="A294" s="447">
        <v>310</v>
      </c>
      <c r="B294" s="454"/>
      <c r="C294" s="449">
        <f t="shared" si="14"/>
        <v>61.59</v>
      </c>
      <c r="D294" s="582"/>
      <c r="E294" s="472">
        <v>13607</v>
      </c>
      <c r="F294" s="456">
        <f t="shared" si="13"/>
        <v>3687</v>
      </c>
      <c r="G294" s="469">
        <f t="shared" si="12"/>
        <v>2651</v>
      </c>
      <c r="H294" s="470">
        <v>90</v>
      </c>
    </row>
    <row r="295" spans="1:8" x14ac:dyDescent="0.2">
      <c r="A295" s="447">
        <v>311</v>
      </c>
      <c r="B295" s="454"/>
      <c r="C295" s="449">
        <f t="shared" si="14"/>
        <v>61.63</v>
      </c>
      <c r="D295" s="582"/>
      <c r="E295" s="472">
        <v>13607</v>
      </c>
      <c r="F295" s="456">
        <f t="shared" si="13"/>
        <v>3684</v>
      </c>
      <c r="G295" s="469">
        <f t="shared" si="12"/>
        <v>2649</v>
      </c>
      <c r="H295" s="470">
        <v>90</v>
      </c>
    </row>
    <row r="296" spans="1:8" x14ac:dyDescent="0.2">
      <c r="A296" s="447">
        <v>312</v>
      </c>
      <c r="B296" s="454"/>
      <c r="C296" s="449">
        <f t="shared" si="14"/>
        <v>61.67</v>
      </c>
      <c r="D296" s="582"/>
      <c r="E296" s="472">
        <v>13607</v>
      </c>
      <c r="F296" s="456">
        <f t="shared" si="13"/>
        <v>3682</v>
      </c>
      <c r="G296" s="469">
        <f t="shared" si="12"/>
        <v>2648</v>
      </c>
      <c r="H296" s="470">
        <v>90</v>
      </c>
    </row>
    <row r="297" spans="1:8" x14ac:dyDescent="0.2">
      <c r="A297" s="447">
        <v>313</v>
      </c>
      <c r="B297" s="454"/>
      <c r="C297" s="449">
        <f t="shared" si="14"/>
        <v>61.71</v>
      </c>
      <c r="D297" s="582"/>
      <c r="E297" s="472">
        <v>13607</v>
      </c>
      <c r="F297" s="456">
        <f t="shared" si="13"/>
        <v>3680</v>
      </c>
      <c r="G297" s="469">
        <f t="shared" si="12"/>
        <v>2646</v>
      </c>
      <c r="H297" s="470">
        <v>90</v>
      </c>
    </row>
    <row r="298" spans="1:8" x14ac:dyDescent="0.2">
      <c r="A298" s="447">
        <v>314</v>
      </c>
      <c r="B298" s="454"/>
      <c r="C298" s="449">
        <f t="shared" si="14"/>
        <v>61.76</v>
      </c>
      <c r="D298" s="582"/>
      <c r="E298" s="472">
        <v>13607</v>
      </c>
      <c r="F298" s="456">
        <f t="shared" si="13"/>
        <v>3677</v>
      </c>
      <c r="G298" s="469">
        <f t="shared" si="12"/>
        <v>2644</v>
      </c>
      <c r="H298" s="470">
        <v>90</v>
      </c>
    </row>
    <row r="299" spans="1:8" x14ac:dyDescent="0.2">
      <c r="A299" s="447">
        <v>315</v>
      </c>
      <c r="B299" s="454"/>
      <c r="C299" s="449">
        <f t="shared" si="14"/>
        <v>61.8</v>
      </c>
      <c r="D299" s="582"/>
      <c r="E299" s="472">
        <v>13607</v>
      </c>
      <c r="F299" s="456">
        <f t="shared" si="13"/>
        <v>3674</v>
      </c>
      <c r="G299" s="469">
        <f t="shared" si="12"/>
        <v>2642</v>
      </c>
      <c r="H299" s="470">
        <v>90</v>
      </c>
    </row>
    <row r="300" spans="1:8" x14ac:dyDescent="0.2">
      <c r="A300" s="447">
        <v>316</v>
      </c>
      <c r="B300" s="454"/>
      <c r="C300" s="449">
        <f t="shared" si="14"/>
        <v>61.84</v>
      </c>
      <c r="D300" s="582"/>
      <c r="E300" s="472">
        <v>13607</v>
      </c>
      <c r="F300" s="456">
        <f t="shared" si="13"/>
        <v>3672</v>
      </c>
      <c r="G300" s="469">
        <f t="shared" si="12"/>
        <v>2640</v>
      </c>
      <c r="H300" s="470">
        <v>90</v>
      </c>
    </row>
    <row r="301" spans="1:8" x14ac:dyDescent="0.2">
      <c r="A301" s="447">
        <v>317</v>
      </c>
      <c r="B301" s="454"/>
      <c r="C301" s="449">
        <f t="shared" si="14"/>
        <v>61.88</v>
      </c>
      <c r="D301" s="582"/>
      <c r="E301" s="472">
        <v>13607</v>
      </c>
      <c r="F301" s="456">
        <f t="shared" si="13"/>
        <v>3670</v>
      </c>
      <c r="G301" s="469">
        <f t="shared" si="12"/>
        <v>2639</v>
      </c>
      <c r="H301" s="470">
        <v>90</v>
      </c>
    </row>
    <row r="302" spans="1:8" x14ac:dyDescent="0.2">
      <c r="A302" s="447">
        <v>318</v>
      </c>
      <c r="B302" s="454"/>
      <c r="C302" s="449">
        <f t="shared" si="14"/>
        <v>61.92</v>
      </c>
      <c r="D302" s="582"/>
      <c r="E302" s="472">
        <v>13607</v>
      </c>
      <c r="F302" s="456">
        <f t="shared" si="13"/>
        <v>3667</v>
      </c>
      <c r="G302" s="469">
        <f t="shared" si="12"/>
        <v>2637</v>
      </c>
      <c r="H302" s="470">
        <v>90</v>
      </c>
    </row>
    <row r="303" spans="1:8" x14ac:dyDescent="0.2">
      <c r="A303" s="447">
        <v>319</v>
      </c>
      <c r="B303" s="454"/>
      <c r="C303" s="449">
        <f t="shared" si="14"/>
        <v>61.96</v>
      </c>
      <c r="D303" s="582"/>
      <c r="E303" s="472">
        <v>13607</v>
      </c>
      <c r="F303" s="456">
        <f t="shared" si="13"/>
        <v>3665</v>
      </c>
      <c r="G303" s="469">
        <f t="shared" si="12"/>
        <v>2635</v>
      </c>
      <c r="H303" s="470">
        <v>90</v>
      </c>
    </row>
    <row r="304" spans="1:8" x14ac:dyDescent="0.2">
      <c r="A304" s="447">
        <v>320</v>
      </c>
      <c r="B304" s="454"/>
      <c r="C304" s="449">
        <f t="shared" si="14"/>
        <v>62</v>
      </c>
      <c r="D304" s="582"/>
      <c r="E304" s="472">
        <v>13607</v>
      </c>
      <c r="F304" s="456">
        <f t="shared" si="13"/>
        <v>3663</v>
      </c>
      <c r="G304" s="469">
        <f t="shared" si="12"/>
        <v>2634</v>
      </c>
      <c r="H304" s="470">
        <v>90</v>
      </c>
    </row>
    <row r="305" spans="1:8" x14ac:dyDescent="0.2">
      <c r="A305" s="447">
        <v>321</v>
      </c>
      <c r="B305" s="454"/>
      <c r="C305" s="449">
        <f t="shared" si="14"/>
        <v>62.04</v>
      </c>
      <c r="D305" s="582"/>
      <c r="E305" s="472">
        <v>13607</v>
      </c>
      <c r="F305" s="456">
        <f t="shared" si="13"/>
        <v>3660</v>
      </c>
      <c r="G305" s="469">
        <f t="shared" si="12"/>
        <v>2632</v>
      </c>
      <c r="H305" s="470">
        <v>90</v>
      </c>
    </row>
    <row r="306" spans="1:8" x14ac:dyDescent="0.2">
      <c r="A306" s="447">
        <v>322</v>
      </c>
      <c r="B306" s="454"/>
      <c r="C306" s="449">
        <f t="shared" si="14"/>
        <v>62.08</v>
      </c>
      <c r="D306" s="582"/>
      <c r="E306" s="472">
        <v>13607</v>
      </c>
      <c r="F306" s="456">
        <f t="shared" si="13"/>
        <v>3658</v>
      </c>
      <c r="G306" s="469">
        <f t="shared" si="12"/>
        <v>2630</v>
      </c>
      <c r="H306" s="470">
        <v>90</v>
      </c>
    </row>
    <row r="307" spans="1:8" x14ac:dyDescent="0.2">
      <c r="A307" s="447">
        <v>323</v>
      </c>
      <c r="B307" s="454"/>
      <c r="C307" s="449">
        <f t="shared" si="14"/>
        <v>62.12</v>
      </c>
      <c r="D307" s="582"/>
      <c r="E307" s="472">
        <v>13607</v>
      </c>
      <c r="F307" s="456">
        <f t="shared" si="13"/>
        <v>3656</v>
      </c>
      <c r="G307" s="469">
        <f t="shared" si="12"/>
        <v>2629</v>
      </c>
      <c r="H307" s="470">
        <v>90</v>
      </c>
    </row>
    <row r="308" spans="1:8" x14ac:dyDescent="0.2">
      <c r="A308" s="447">
        <v>324</v>
      </c>
      <c r="B308" s="454"/>
      <c r="C308" s="449">
        <f t="shared" si="14"/>
        <v>62.16</v>
      </c>
      <c r="D308" s="582"/>
      <c r="E308" s="472">
        <v>13607</v>
      </c>
      <c r="F308" s="456">
        <f t="shared" si="13"/>
        <v>3654</v>
      </c>
      <c r="G308" s="469">
        <f t="shared" si="12"/>
        <v>2627</v>
      </c>
      <c r="H308" s="470">
        <v>90</v>
      </c>
    </row>
    <row r="309" spans="1:8" x14ac:dyDescent="0.2">
      <c r="A309" s="447">
        <v>325</v>
      </c>
      <c r="B309" s="454"/>
      <c r="C309" s="449">
        <f t="shared" si="14"/>
        <v>62.2</v>
      </c>
      <c r="D309" s="582"/>
      <c r="E309" s="472">
        <v>13607</v>
      </c>
      <c r="F309" s="456">
        <f t="shared" si="13"/>
        <v>3651</v>
      </c>
      <c r="G309" s="469">
        <f t="shared" si="12"/>
        <v>2625</v>
      </c>
      <c r="H309" s="470">
        <v>90</v>
      </c>
    </row>
    <row r="310" spans="1:8" x14ac:dyDescent="0.2">
      <c r="A310" s="447">
        <v>326</v>
      </c>
      <c r="B310" s="454"/>
      <c r="C310" s="449">
        <f t="shared" si="14"/>
        <v>62.24</v>
      </c>
      <c r="D310" s="582"/>
      <c r="E310" s="472">
        <v>13607</v>
      </c>
      <c r="F310" s="456">
        <f t="shared" si="13"/>
        <v>3649</v>
      </c>
      <c r="G310" s="469">
        <f t="shared" si="12"/>
        <v>2623</v>
      </c>
      <c r="H310" s="470">
        <v>90</v>
      </c>
    </row>
    <row r="311" spans="1:8" x14ac:dyDescent="0.2">
      <c r="A311" s="447">
        <v>327</v>
      </c>
      <c r="B311" s="454"/>
      <c r="C311" s="449">
        <f t="shared" si="14"/>
        <v>62.28</v>
      </c>
      <c r="D311" s="582"/>
      <c r="E311" s="472">
        <v>13607</v>
      </c>
      <c r="F311" s="456">
        <f t="shared" si="13"/>
        <v>3647</v>
      </c>
      <c r="G311" s="469">
        <f t="shared" si="12"/>
        <v>2622</v>
      </c>
      <c r="H311" s="470">
        <v>90</v>
      </c>
    </row>
    <row r="312" spans="1:8" x14ac:dyDescent="0.2">
      <c r="A312" s="447">
        <v>328</v>
      </c>
      <c r="B312" s="454"/>
      <c r="C312" s="449">
        <f t="shared" si="14"/>
        <v>62.32</v>
      </c>
      <c r="D312" s="582"/>
      <c r="E312" s="472">
        <v>13607</v>
      </c>
      <c r="F312" s="456">
        <f t="shared" si="13"/>
        <v>3644</v>
      </c>
      <c r="G312" s="469">
        <f t="shared" si="12"/>
        <v>2620</v>
      </c>
      <c r="H312" s="470">
        <v>90</v>
      </c>
    </row>
    <row r="313" spans="1:8" x14ac:dyDescent="0.2">
      <c r="A313" s="447">
        <v>329</v>
      </c>
      <c r="B313" s="454"/>
      <c r="C313" s="449">
        <f t="shared" si="14"/>
        <v>62.36</v>
      </c>
      <c r="D313" s="582"/>
      <c r="E313" s="472">
        <v>13607</v>
      </c>
      <c r="F313" s="456">
        <f t="shared" si="13"/>
        <v>3642</v>
      </c>
      <c r="G313" s="469">
        <f t="shared" si="12"/>
        <v>2618</v>
      </c>
      <c r="H313" s="470">
        <v>90</v>
      </c>
    </row>
    <row r="314" spans="1:8" x14ac:dyDescent="0.2">
      <c r="A314" s="447">
        <v>330</v>
      </c>
      <c r="B314" s="454"/>
      <c r="C314" s="449">
        <f t="shared" si="14"/>
        <v>62.4</v>
      </c>
      <c r="D314" s="582"/>
      <c r="E314" s="472">
        <v>13607</v>
      </c>
      <c r="F314" s="456">
        <f t="shared" si="13"/>
        <v>3640</v>
      </c>
      <c r="G314" s="469">
        <f t="shared" si="12"/>
        <v>2617</v>
      </c>
      <c r="H314" s="470">
        <v>90</v>
      </c>
    </row>
    <row r="315" spans="1:8" x14ac:dyDescent="0.2">
      <c r="A315" s="447">
        <v>331</v>
      </c>
      <c r="B315" s="454"/>
      <c r="C315" s="449">
        <f t="shared" si="14"/>
        <v>62.44</v>
      </c>
      <c r="D315" s="582"/>
      <c r="E315" s="472">
        <v>13607</v>
      </c>
      <c r="F315" s="456">
        <f t="shared" si="13"/>
        <v>3638</v>
      </c>
      <c r="G315" s="469">
        <f t="shared" si="12"/>
        <v>2615</v>
      </c>
      <c r="H315" s="470">
        <v>90</v>
      </c>
    </row>
    <row r="316" spans="1:8" x14ac:dyDescent="0.2">
      <c r="A316" s="447">
        <v>332</v>
      </c>
      <c r="B316" s="454"/>
      <c r="C316" s="449">
        <f t="shared" si="14"/>
        <v>62.48</v>
      </c>
      <c r="D316" s="582"/>
      <c r="E316" s="472">
        <v>13607</v>
      </c>
      <c r="F316" s="456">
        <f t="shared" si="13"/>
        <v>3635</v>
      </c>
      <c r="G316" s="469">
        <f t="shared" si="12"/>
        <v>2613</v>
      </c>
      <c r="H316" s="470">
        <v>90</v>
      </c>
    </row>
    <row r="317" spans="1:8" x14ac:dyDescent="0.2">
      <c r="A317" s="447">
        <v>333</v>
      </c>
      <c r="B317" s="454"/>
      <c r="C317" s="449">
        <f t="shared" si="14"/>
        <v>62.52</v>
      </c>
      <c r="D317" s="582"/>
      <c r="E317" s="472">
        <v>13607</v>
      </c>
      <c r="F317" s="456">
        <f t="shared" si="13"/>
        <v>3633</v>
      </c>
      <c r="G317" s="469">
        <f t="shared" si="12"/>
        <v>2612</v>
      </c>
      <c r="H317" s="470">
        <v>90</v>
      </c>
    </row>
    <row r="318" spans="1:8" x14ac:dyDescent="0.2">
      <c r="A318" s="447">
        <v>334</v>
      </c>
      <c r="B318" s="454"/>
      <c r="C318" s="449">
        <f t="shared" si="14"/>
        <v>62.56</v>
      </c>
      <c r="D318" s="582"/>
      <c r="E318" s="472">
        <v>13607</v>
      </c>
      <c r="F318" s="456">
        <f t="shared" si="13"/>
        <v>3631</v>
      </c>
      <c r="G318" s="469">
        <f t="shared" si="12"/>
        <v>2610</v>
      </c>
      <c r="H318" s="470">
        <v>90</v>
      </c>
    </row>
    <row r="319" spans="1:8" x14ac:dyDescent="0.2">
      <c r="A319" s="447">
        <v>335</v>
      </c>
      <c r="B319" s="454"/>
      <c r="C319" s="449">
        <f t="shared" si="14"/>
        <v>62.6</v>
      </c>
      <c r="D319" s="582"/>
      <c r="E319" s="472">
        <v>13607</v>
      </c>
      <c r="F319" s="456">
        <f t="shared" si="13"/>
        <v>3629</v>
      </c>
      <c r="G319" s="469">
        <f t="shared" si="12"/>
        <v>2608</v>
      </c>
      <c r="H319" s="470">
        <v>90</v>
      </c>
    </row>
    <row r="320" spans="1:8" x14ac:dyDescent="0.2">
      <c r="A320" s="447">
        <v>336</v>
      </c>
      <c r="B320" s="454"/>
      <c r="C320" s="449">
        <f t="shared" si="14"/>
        <v>62.64</v>
      </c>
      <c r="D320" s="582"/>
      <c r="E320" s="472">
        <v>13607</v>
      </c>
      <c r="F320" s="456">
        <f t="shared" si="13"/>
        <v>3626</v>
      </c>
      <c r="G320" s="469">
        <f t="shared" si="12"/>
        <v>2607</v>
      </c>
      <c r="H320" s="470">
        <v>90</v>
      </c>
    </row>
    <row r="321" spans="1:8" x14ac:dyDescent="0.2">
      <c r="A321" s="447">
        <v>337</v>
      </c>
      <c r="B321" s="454"/>
      <c r="C321" s="449">
        <f t="shared" si="14"/>
        <v>62.68</v>
      </c>
      <c r="D321" s="582"/>
      <c r="E321" s="472">
        <v>13607</v>
      </c>
      <c r="F321" s="456">
        <f t="shared" si="13"/>
        <v>3624</v>
      </c>
      <c r="G321" s="469">
        <f t="shared" si="12"/>
        <v>2605</v>
      </c>
      <c r="H321" s="470">
        <v>90</v>
      </c>
    </row>
    <row r="322" spans="1:8" x14ac:dyDescent="0.2">
      <c r="A322" s="447">
        <v>338</v>
      </c>
      <c r="B322" s="454"/>
      <c r="C322" s="449">
        <f t="shared" si="14"/>
        <v>62.72</v>
      </c>
      <c r="D322" s="582"/>
      <c r="E322" s="472">
        <v>13607</v>
      </c>
      <c r="F322" s="456">
        <f t="shared" si="13"/>
        <v>3622</v>
      </c>
      <c r="G322" s="469">
        <f t="shared" si="12"/>
        <v>2603</v>
      </c>
      <c r="H322" s="470">
        <v>90</v>
      </c>
    </row>
    <row r="323" spans="1:8" x14ac:dyDescent="0.2">
      <c r="A323" s="447">
        <v>339</v>
      </c>
      <c r="B323" s="454"/>
      <c r="C323" s="449">
        <f t="shared" si="14"/>
        <v>62.76</v>
      </c>
      <c r="D323" s="582"/>
      <c r="E323" s="472">
        <v>13607</v>
      </c>
      <c r="F323" s="456">
        <f t="shared" si="13"/>
        <v>3619</v>
      </c>
      <c r="G323" s="469">
        <f t="shared" si="12"/>
        <v>2602</v>
      </c>
      <c r="H323" s="470">
        <v>90</v>
      </c>
    </row>
    <row r="324" spans="1:8" x14ac:dyDescent="0.2">
      <c r="A324" s="447">
        <v>340</v>
      </c>
      <c r="B324" s="454"/>
      <c r="C324" s="449">
        <f t="shared" si="14"/>
        <v>62.8</v>
      </c>
      <c r="D324" s="582"/>
      <c r="E324" s="472">
        <v>13607</v>
      </c>
      <c r="F324" s="456">
        <f t="shared" si="13"/>
        <v>3617</v>
      </c>
      <c r="G324" s="469">
        <f t="shared" si="12"/>
        <v>2600</v>
      </c>
      <c r="H324" s="470">
        <v>90</v>
      </c>
    </row>
    <row r="325" spans="1:8" x14ac:dyDescent="0.2">
      <c r="A325" s="447">
        <v>341</v>
      </c>
      <c r="B325" s="454"/>
      <c r="C325" s="449">
        <f t="shared" si="14"/>
        <v>62.84</v>
      </c>
      <c r="D325" s="582"/>
      <c r="E325" s="472">
        <v>13607</v>
      </c>
      <c r="F325" s="456">
        <f t="shared" si="13"/>
        <v>3615</v>
      </c>
      <c r="G325" s="469">
        <f t="shared" si="12"/>
        <v>2598</v>
      </c>
      <c r="H325" s="470">
        <v>90</v>
      </c>
    </row>
    <row r="326" spans="1:8" x14ac:dyDescent="0.2">
      <c r="A326" s="447">
        <v>342</v>
      </c>
      <c r="B326" s="454"/>
      <c r="C326" s="449">
        <f t="shared" si="14"/>
        <v>62.87</v>
      </c>
      <c r="D326" s="582"/>
      <c r="E326" s="472">
        <v>13607</v>
      </c>
      <c r="F326" s="456">
        <f t="shared" si="13"/>
        <v>3613</v>
      </c>
      <c r="G326" s="469">
        <f t="shared" si="12"/>
        <v>2597</v>
      </c>
      <c r="H326" s="470">
        <v>90</v>
      </c>
    </row>
    <row r="327" spans="1:8" x14ac:dyDescent="0.2">
      <c r="A327" s="447">
        <v>343</v>
      </c>
      <c r="B327" s="454"/>
      <c r="C327" s="449">
        <f t="shared" si="14"/>
        <v>62.91</v>
      </c>
      <c r="D327" s="582"/>
      <c r="E327" s="472">
        <v>13607</v>
      </c>
      <c r="F327" s="456">
        <f t="shared" si="13"/>
        <v>3611</v>
      </c>
      <c r="G327" s="469">
        <f t="shared" si="12"/>
        <v>2596</v>
      </c>
      <c r="H327" s="470">
        <v>90</v>
      </c>
    </row>
    <row r="328" spans="1:8" x14ac:dyDescent="0.2">
      <c r="A328" s="447">
        <v>344</v>
      </c>
      <c r="B328" s="454"/>
      <c r="C328" s="449">
        <f t="shared" si="14"/>
        <v>62.95</v>
      </c>
      <c r="D328" s="582"/>
      <c r="E328" s="472">
        <v>13607</v>
      </c>
      <c r="F328" s="456">
        <f t="shared" si="13"/>
        <v>3609</v>
      </c>
      <c r="G328" s="469">
        <f t="shared" si="12"/>
        <v>2594</v>
      </c>
      <c r="H328" s="470">
        <v>90</v>
      </c>
    </row>
    <row r="329" spans="1:8" x14ac:dyDescent="0.2">
      <c r="A329" s="447">
        <v>345</v>
      </c>
      <c r="B329" s="454"/>
      <c r="C329" s="449">
        <f t="shared" si="14"/>
        <v>62.99</v>
      </c>
      <c r="D329" s="582"/>
      <c r="E329" s="472">
        <v>13607</v>
      </c>
      <c r="F329" s="456">
        <f t="shared" si="13"/>
        <v>3607</v>
      </c>
      <c r="G329" s="469">
        <f t="shared" si="12"/>
        <v>2592</v>
      </c>
      <c r="H329" s="470">
        <v>90</v>
      </c>
    </row>
    <row r="330" spans="1:8" x14ac:dyDescent="0.2">
      <c r="A330" s="447">
        <v>346</v>
      </c>
      <c r="B330" s="454"/>
      <c r="C330" s="449">
        <f t="shared" si="14"/>
        <v>63.03</v>
      </c>
      <c r="D330" s="582"/>
      <c r="E330" s="472">
        <v>13607</v>
      </c>
      <c r="F330" s="456">
        <f t="shared" si="13"/>
        <v>3604</v>
      </c>
      <c r="G330" s="469">
        <f t="shared" si="12"/>
        <v>2591</v>
      </c>
      <c r="H330" s="470">
        <v>90</v>
      </c>
    </row>
    <row r="331" spans="1:8" x14ac:dyDescent="0.2">
      <c r="A331" s="447">
        <v>347</v>
      </c>
      <c r="B331" s="454"/>
      <c r="C331" s="449">
        <f t="shared" si="14"/>
        <v>63.07</v>
      </c>
      <c r="D331" s="582"/>
      <c r="E331" s="472">
        <v>13607</v>
      </c>
      <c r="F331" s="456">
        <f t="shared" si="13"/>
        <v>3602</v>
      </c>
      <c r="G331" s="469">
        <f t="shared" si="12"/>
        <v>2589</v>
      </c>
      <c r="H331" s="470">
        <v>90</v>
      </c>
    </row>
    <row r="332" spans="1:8" x14ac:dyDescent="0.2">
      <c r="A332" s="447">
        <v>348</v>
      </c>
      <c r="B332" s="454"/>
      <c r="C332" s="449">
        <f t="shared" si="14"/>
        <v>63.1</v>
      </c>
      <c r="D332" s="582"/>
      <c r="E332" s="472">
        <v>13607</v>
      </c>
      <c r="F332" s="456">
        <f t="shared" si="13"/>
        <v>3600</v>
      </c>
      <c r="G332" s="469">
        <f t="shared" si="12"/>
        <v>2588</v>
      </c>
      <c r="H332" s="470">
        <v>90</v>
      </c>
    </row>
    <row r="333" spans="1:8" x14ac:dyDescent="0.2">
      <c r="A333" s="447">
        <v>349</v>
      </c>
      <c r="B333" s="454"/>
      <c r="C333" s="449">
        <f t="shared" si="14"/>
        <v>63.14</v>
      </c>
      <c r="D333" s="582"/>
      <c r="E333" s="472">
        <v>13607</v>
      </c>
      <c r="F333" s="456">
        <f t="shared" si="13"/>
        <v>3598</v>
      </c>
      <c r="G333" s="469">
        <f t="shared" ref="G333:G396" si="15">ROUND(12*(1/C333*E333),0)</f>
        <v>2586</v>
      </c>
      <c r="H333" s="470">
        <v>90</v>
      </c>
    </row>
    <row r="334" spans="1:8" x14ac:dyDescent="0.2">
      <c r="A334" s="447">
        <v>350</v>
      </c>
      <c r="B334" s="454"/>
      <c r="C334" s="449">
        <f t="shared" si="14"/>
        <v>63.18</v>
      </c>
      <c r="D334" s="582"/>
      <c r="E334" s="472">
        <v>13607</v>
      </c>
      <c r="F334" s="456">
        <f t="shared" ref="F334:F397" si="16">ROUND(12*1.3566*(1/C334*E334)+H334,0)</f>
        <v>3596</v>
      </c>
      <c r="G334" s="469">
        <f t="shared" si="15"/>
        <v>2584</v>
      </c>
      <c r="H334" s="470">
        <v>90</v>
      </c>
    </row>
    <row r="335" spans="1:8" x14ac:dyDescent="0.2">
      <c r="A335" s="447">
        <v>351</v>
      </c>
      <c r="B335" s="454"/>
      <c r="C335" s="449">
        <f t="shared" ref="C335:C398" si="17">ROUND(10.899*LN(A335)+A335/150-3,2)</f>
        <v>63.22</v>
      </c>
      <c r="D335" s="582"/>
      <c r="E335" s="472">
        <v>13607</v>
      </c>
      <c r="F335" s="456">
        <f t="shared" si="16"/>
        <v>3594</v>
      </c>
      <c r="G335" s="469">
        <f t="shared" si="15"/>
        <v>2583</v>
      </c>
      <c r="H335" s="470">
        <v>90</v>
      </c>
    </row>
    <row r="336" spans="1:8" x14ac:dyDescent="0.2">
      <c r="A336" s="447">
        <v>352</v>
      </c>
      <c r="B336" s="454"/>
      <c r="C336" s="449">
        <f t="shared" si="17"/>
        <v>63.25</v>
      </c>
      <c r="D336" s="582"/>
      <c r="E336" s="472">
        <v>13607</v>
      </c>
      <c r="F336" s="456">
        <f t="shared" si="16"/>
        <v>3592</v>
      </c>
      <c r="G336" s="469">
        <f t="shared" si="15"/>
        <v>2582</v>
      </c>
      <c r="H336" s="470">
        <v>90</v>
      </c>
    </row>
    <row r="337" spans="1:8" x14ac:dyDescent="0.2">
      <c r="A337" s="447">
        <v>353</v>
      </c>
      <c r="B337" s="454"/>
      <c r="C337" s="449">
        <f t="shared" si="17"/>
        <v>63.29</v>
      </c>
      <c r="D337" s="582"/>
      <c r="E337" s="472">
        <v>13607</v>
      </c>
      <c r="F337" s="456">
        <f t="shared" si="16"/>
        <v>3590</v>
      </c>
      <c r="G337" s="469">
        <f t="shared" si="15"/>
        <v>2580</v>
      </c>
      <c r="H337" s="470">
        <v>90</v>
      </c>
    </row>
    <row r="338" spans="1:8" x14ac:dyDescent="0.2">
      <c r="A338" s="447">
        <v>354</v>
      </c>
      <c r="B338" s="454"/>
      <c r="C338" s="449">
        <f t="shared" si="17"/>
        <v>63.33</v>
      </c>
      <c r="D338" s="582"/>
      <c r="E338" s="472">
        <v>13607</v>
      </c>
      <c r="F338" s="456">
        <f t="shared" si="16"/>
        <v>3588</v>
      </c>
      <c r="G338" s="469">
        <f t="shared" si="15"/>
        <v>2578</v>
      </c>
      <c r="H338" s="470">
        <v>90</v>
      </c>
    </row>
    <row r="339" spans="1:8" x14ac:dyDescent="0.2">
      <c r="A339" s="447">
        <v>355</v>
      </c>
      <c r="B339" s="454"/>
      <c r="C339" s="449">
        <f t="shared" si="17"/>
        <v>63.37</v>
      </c>
      <c r="D339" s="582"/>
      <c r="E339" s="472">
        <v>13607</v>
      </c>
      <c r="F339" s="456">
        <f t="shared" si="16"/>
        <v>3586</v>
      </c>
      <c r="G339" s="469">
        <f t="shared" si="15"/>
        <v>2577</v>
      </c>
      <c r="H339" s="470">
        <v>90</v>
      </c>
    </row>
    <row r="340" spans="1:8" x14ac:dyDescent="0.2">
      <c r="A340" s="447">
        <v>356</v>
      </c>
      <c r="B340" s="454"/>
      <c r="C340" s="449">
        <f t="shared" si="17"/>
        <v>63.4</v>
      </c>
      <c r="D340" s="582"/>
      <c r="E340" s="472">
        <v>13607</v>
      </c>
      <c r="F340" s="456">
        <f t="shared" si="16"/>
        <v>3584</v>
      </c>
      <c r="G340" s="469">
        <f t="shared" si="15"/>
        <v>2575</v>
      </c>
      <c r="H340" s="470">
        <v>90</v>
      </c>
    </row>
    <row r="341" spans="1:8" x14ac:dyDescent="0.2">
      <c r="A341" s="447">
        <v>357</v>
      </c>
      <c r="B341" s="454"/>
      <c r="C341" s="449">
        <f t="shared" si="17"/>
        <v>63.44</v>
      </c>
      <c r="D341" s="582"/>
      <c r="E341" s="472">
        <v>13607</v>
      </c>
      <c r="F341" s="456">
        <f t="shared" si="16"/>
        <v>3582</v>
      </c>
      <c r="G341" s="469">
        <f t="shared" si="15"/>
        <v>2574</v>
      </c>
      <c r="H341" s="470">
        <v>90</v>
      </c>
    </row>
    <row r="342" spans="1:8" x14ac:dyDescent="0.2">
      <c r="A342" s="447">
        <v>358</v>
      </c>
      <c r="B342" s="454"/>
      <c r="C342" s="449">
        <f t="shared" si="17"/>
        <v>63.48</v>
      </c>
      <c r="D342" s="582"/>
      <c r="E342" s="472">
        <v>13607</v>
      </c>
      <c r="F342" s="456">
        <f t="shared" si="16"/>
        <v>3579</v>
      </c>
      <c r="G342" s="469">
        <f t="shared" si="15"/>
        <v>2572</v>
      </c>
      <c r="H342" s="470">
        <v>90</v>
      </c>
    </row>
    <row r="343" spans="1:8" x14ac:dyDescent="0.2">
      <c r="A343" s="447">
        <v>359</v>
      </c>
      <c r="B343" s="454"/>
      <c r="C343" s="449">
        <f t="shared" si="17"/>
        <v>63.52</v>
      </c>
      <c r="D343" s="582"/>
      <c r="E343" s="472">
        <v>13607</v>
      </c>
      <c r="F343" s="456">
        <f t="shared" si="16"/>
        <v>3577</v>
      </c>
      <c r="G343" s="469">
        <f t="shared" si="15"/>
        <v>2571</v>
      </c>
      <c r="H343" s="470">
        <v>90</v>
      </c>
    </row>
    <row r="344" spans="1:8" x14ac:dyDescent="0.2">
      <c r="A344" s="447">
        <v>360</v>
      </c>
      <c r="B344" s="454"/>
      <c r="C344" s="449">
        <f t="shared" si="17"/>
        <v>63.55</v>
      </c>
      <c r="D344" s="582"/>
      <c r="E344" s="472">
        <v>13607</v>
      </c>
      <c r="F344" s="456">
        <f t="shared" si="16"/>
        <v>3576</v>
      </c>
      <c r="G344" s="469">
        <f t="shared" si="15"/>
        <v>2569</v>
      </c>
      <c r="H344" s="470">
        <v>90</v>
      </c>
    </row>
    <row r="345" spans="1:8" x14ac:dyDescent="0.2">
      <c r="A345" s="447">
        <v>361</v>
      </c>
      <c r="B345" s="454"/>
      <c r="C345" s="449">
        <f t="shared" si="17"/>
        <v>63.59</v>
      </c>
      <c r="D345" s="582"/>
      <c r="E345" s="472">
        <v>13607</v>
      </c>
      <c r="F345" s="456">
        <f t="shared" si="16"/>
        <v>3573</v>
      </c>
      <c r="G345" s="469">
        <f t="shared" si="15"/>
        <v>2568</v>
      </c>
      <c r="H345" s="470">
        <v>90</v>
      </c>
    </row>
    <row r="346" spans="1:8" x14ac:dyDescent="0.2">
      <c r="A346" s="447">
        <v>362</v>
      </c>
      <c r="B346" s="454"/>
      <c r="C346" s="449">
        <f t="shared" si="17"/>
        <v>63.63</v>
      </c>
      <c r="D346" s="582"/>
      <c r="E346" s="472">
        <v>13607</v>
      </c>
      <c r="F346" s="456">
        <f t="shared" si="16"/>
        <v>3571</v>
      </c>
      <c r="G346" s="469">
        <f t="shared" si="15"/>
        <v>2566</v>
      </c>
      <c r="H346" s="470">
        <v>90</v>
      </c>
    </row>
    <row r="347" spans="1:8" x14ac:dyDescent="0.2">
      <c r="A347" s="447">
        <v>363</v>
      </c>
      <c r="B347" s="454"/>
      <c r="C347" s="449">
        <f t="shared" si="17"/>
        <v>63.66</v>
      </c>
      <c r="D347" s="582"/>
      <c r="E347" s="472">
        <v>13607</v>
      </c>
      <c r="F347" s="456">
        <f t="shared" si="16"/>
        <v>3570</v>
      </c>
      <c r="G347" s="469">
        <f t="shared" si="15"/>
        <v>2565</v>
      </c>
      <c r="H347" s="470">
        <v>90</v>
      </c>
    </row>
    <row r="348" spans="1:8" x14ac:dyDescent="0.2">
      <c r="A348" s="447">
        <v>364</v>
      </c>
      <c r="B348" s="454"/>
      <c r="C348" s="449">
        <f t="shared" si="17"/>
        <v>63.7</v>
      </c>
      <c r="D348" s="582"/>
      <c r="E348" s="472">
        <v>13607</v>
      </c>
      <c r="F348" s="456">
        <f t="shared" si="16"/>
        <v>3567</v>
      </c>
      <c r="G348" s="469">
        <f t="shared" si="15"/>
        <v>2563</v>
      </c>
      <c r="H348" s="470">
        <v>90</v>
      </c>
    </row>
    <row r="349" spans="1:8" x14ac:dyDescent="0.2">
      <c r="A349" s="447">
        <v>365</v>
      </c>
      <c r="B349" s="454"/>
      <c r="C349" s="449">
        <f t="shared" si="17"/>
        <v>63.74</v>
      </c>
      <c r="D349" s="582"/>
      <c r="E349" s="472">
        <v>13607</v>
      </c>
      <c r="F349" s="456">
        <f t="shared" si="16"/>
        <v>3565</v>
      </c>
      <c r="G349" s="469">
        <f t="shared" si="15"/>
        <v>2562</v>
      </c>
      <c r="H349" s="470">
        <v>90</v>
      </c>
    </row>
    <row r="350" spans="1:8" x14ac:dyDescent="0.2">
      <c r="A350" s="447">
        <v>366</v>
      </c>
      <c r="B350" s="454"/>
      <c r="C350" s="449">
        <f t="shared" si="17"/>
        <v>63.77</v>
      </c>
      <c r="D350" s="582"/>
      <c r="E350" s="472">
        <v>13607</v>
      </c>
      <c r="F350" s="456">
        <f t="shared" si="16"/>
        <v>3564</v>
      </c>
      <c r="G350" s="469">
        <f t="shared" si="15"/>
        <v>2561</v>
      </c>
      <c r="H350" s="470">
        <v>90</v>
      </c>
    </row>
    <row r="351" spans="1:8" x14ac:dyDescent="0.2">
      <c r="A351" s="447">
        <v>367</v>
      </c>
      <c r="B351" s="454"/>
      <c r="C351" s="449">
        <f t="shared" si="17"/>
        <v>63.81</v>
      </c>
      <c r="D351" s="582"/>
      <c r="E351" s="472">
        <v>13607</v>
      </c>
      <c r="F351" s="456">
        <f t="shared" si="16"/>
        <v>3561</v>
      </c>
      <c r="G351" s="469">
        <f t="shared" si="15"/>
        <v>2559</v>
      </c>
      <c r="H351" s="470">
        <v>90</v>
      </c>
    </row>
    <row r="352" spans="1:8" x14ac:dyDescent="0.2">
      <c r="A352" s="447">
        <v>368</v>
      </c>
      <c r="B352" s="454"/>
      <c r="C352" s="449">
        <f t="shared" si="17"/>
        <v>63.85</v>
      </c>
      <c r="D352" s="582"/>
      <c r="E352" s="472">
        <v>13607</v>
      </c>
      <c r="F352" s="456">
        <f t="shared" si="16"/>
        <v>3559</v>
      </c>
      <c r="G352" s="469">
        <f t="shared" si="15"/>
        <v>2557</v>
      </c>
      <c r="H352" s="470">
        <v>90</v>
      </c>
    </row>
    <row r="353" spans="1:8" x14ac:dyDescent="0.2">
      <c r="A353" s="447">
        <v>369</v>
      </c>
      <c r="B353" s="454"/>
      <c r="C353" s="449">
        <f t="shared" si="17"/>
        <v>63.88</v>
      </c>
      <c r="D353" s="582"/>
      <c r="E353" s="472">
        <v>13607</v>
      </c>
      <c r="F353" s="456">
        <f t="shared" si="16"/>
        <v>3558</v>
      </c>
      <c r="G353" s="469">
        <f t="shared" si="15"/>
        <v>2556</v>
      </c>
      <c r="H353" s="470">
        <v>90</v>
      </c>
    </row>
    <row r="354" spans="1:8" x14ac:dyDescent="0.2">
      <c r="A354" s="447">
        <v>370</v>
      </c>
      <c r="B354" s="454"/>
      <c r="C354" s="449">
        <f t="shared" si="17"/>
        <v>63.92</v>
      </c>
      <c r="D354" s="582"/>
      <c r="E354" s="472">
        <v>13607</v>
      </c>
      <c r="F354" s="456">
        <f t="shared" si="16"/>
        <v>3555</v>
      </c>
      <c r="G354" s="469">
        <f t="shared" si="15"/>
        <v>2555</v>
      </c>
      <c r="H354" s="470">
        <v>90</v>
      </c>
    </row>
    <row r="355" spans="1:8" x14ac:dyDescent="0.2">
      <c r="A355" s="447">
        <v>371</v>
      </c>
      <c r="B355" s="454"/>
      <c r="C355" s="449">
        <f t="shared" si="17"/>
        <v>63.95</v>
      </c>
      <c r="D355" s="582"/>
      <c r="E355" s="472">
        <v>13607</v>
      </c>
      <c r="F355" s="456">
        <f t="shared" si="16"/>
        <v>3554</v>
      </c>
      <c r="G355" s="469">
        <f t="shared" si="15"/>
        <v>2553</v>
      </c>
      <c r="H355" s="470">
        <v>90</v>
      </c>
    </row>
    <row r="356" spans="1:8" x14ac:dyDescent="0.2">
      <c r="A356" s="447">
        <v>372</v>
      </c>
      <c r="B356" s="454"/>
      <c r="C356" s="449">
        <f t="shared" si="17"/>
        <v>63.99</v>
      </c>
      <c r="D356" s="582"/>
      <c r="E356" s="472">
        <v>13607</v>
      </c>
      <c r="F356" s="456">
        <f t="shared" si="16"/>
        <v>3552</v>
      </c>
      <c r="G356" s="469">
        <f t="shared" si="15"/>
        <v>2552</v>
      </c>
      <c r="H356" s="470">
        <v>90</v>
      </c>
    </row>
    <row r="357" spans="1:8" x14ac:dyDescent="0.2">
      <c r="A357" s="447">
        <v>373</v>
      </c>
      <c r="B357" s="454"/>
      <c r="C357" s="449">
        <f t="shared" si="17"/>
        <v>64.03</v>
      </c>
      <c r="D357" s="582"/>
      <c r="E357" s="472">
        <v>13607</v>
      </c>
      <c r="F357" s="456">
        <f t="shared" si="16"/>
        <v>3549</v>
      </c>
      <c r="G357" s="469">
        <f t="shared" si="15"/>
        <v>2550</v>
      </c>
      <c r="H357" s="470">
        <v>90</v>
      </c>
    </row>
    <row r="358" spans="1:8" x14ac:dyDescent="0.2">
      <c r="A358" s="447">
        <v>374</v>
      </c>
      <c r="B358" s="454"/>
      <c r="C358" s="449">
        <f t="shared" si="17"/>
        <v>64.06</v>
      </c>
      <c r="D358" s="582"/>
      <c r="E358" s="472">
        <v>13607</v>
      </c>
      <c r="F358" s="456">
        <f t="shared" si="16"/>
        <v>3548</v>
      </c>
      <c r="G358" s="469">
        <f t="shared" si="15"/>
        <v>2549</v>
      </c>
      <c r="H358" s="470">
        <v>90</v>
      </c>
    </row>
    <row r="359" spans="1:8" x14ac:dyDescent="0.2">
      <c r="A359" s="447">
        <v>375</v>
      </c>
      <c r="B359" s="454"/>
      <c r="C359" s="449">
        <f t="shared" si="17"/>
        <v>64.099999999999994</v>
      </c>
      <c r="D359" s="582"/>
      <c r="E359" s="472">
        <v>13607</v>
      </c>
      <c r="F359" s="456">
        <f t="shared" si="16"/>
        <v>3546</v>
      </c>
      <c r="G359" s="469">
        <f t="shared" si="15"/>
        <v>2547</v>
      </c>
      <c r="H359" s="470">
        <v>90</v>
      </c>
    </row>
    <row r="360" spans="1:8" x14ac:dyDescent="0.2">
      <c r="A360" s="447">
        <v>376</v>
      </c>
      <c r="B360" s="454"/>
      <c r="C360" s="449">
        <f t="shared" si="17"/>
        <v>64.13</v>
      </c>
      <c r="D360" s="582"/>
      <c r="E360" s="472">
        <v>13607</v>
      </c>
      <c r="F360" s="456">
        <f t="shared" si="16"/>
        <v>3544</v>
      </c>
      <c r="G360" s="469">
        <f t="shared" si="15"/>
        <v>2546</v>
      </c>
      <c r="H360" s="470">
        <v>90</v>
      </c>
    </row>
    <row r="361" spans="1:8" x14ac:dyDescent="0.2">
      <c r="A361" s="447">
        <v>377</v>
      </c>
      <c r="B361" s="454"/>
      <c r="C361" s="449">
        <f t="shared" si="17"/>
        <v>64.17</v>
      </c>
      <c r="D361" s="582"/>
      <c r="E361" s="472">
        <v>13607</v>
      </c>
      <c r="F361" s="456">
        <f t="shared" si="16"/>
        <v>3542</v>
      </c>
      <c r="G361" s="469">
        <f t="shared" si="15"/>
        <v>2545</v>
      </c>
      <c r="H361" s="470">
        <v>90</v>
      </c>
    </row>
    <row r="362" spans="1:8" x14ac:dyDescent="0.2">
      <c r="A362" s="447">
        <v>378</v>
      </c>
      <c r="B362" s="454"/>
      <c r="C362" s="449">
        <f t="shared" si="17"/>
        <v>64.2</v>
      </c>
      <c r="D362" s="582"/>
      <c r="E362" s="472">
        <v>13607</v>
      </c>
      <c r="F362" s="456">
        <f t="shared" si="16"/>
        <v>3540</v>
      </c>
      <c r="G362" s="469">
        <f t="shared" si="15"/>
        <v>2543</v>
      </c>
      <c r="H362" s="470">
        <v>90</v>
      </c>
    </row>
    <row r="363" spans="1:8" x14ac:dyDescent="0.2">
      <c r="A363" s="447">
        <v>379</v>
      </c>
      <c r="B363" s="454"/>
      <c r="C363" s="449">
        <f t="shared" si="17"/>
        <v>64.239999999999995</v>
      </c>
      <c r="D363" s="582"/>
      <c r="E363" s="472">
        <v>13607</v>
      </c>
      <c r="F363" s="456">
        <f t="shared" si="16"/>
        <v>3538</v>
      </c>
      <c r="G363" s="469">
        <f t="shared" si="15"/>
        <v>2542</v>
      </c>
      <c r="H363" s="470">
        <v>90</v>
      </c>
    </row>
    <row r="364" spans="1:8" x14ac:dyDescent="0.2">
      <c r="A364" s="447">
        <v>380</v>
      </c>
      <c r="B364" s="454"/>
      <c r="C364" s="449">
        <f t="shared" si="17"/>
        <v>64.28</v>
      </c>
      <c r="D364" s="582"/>
      <c r="E364" s="472">
        <v>13607</v>
      </c>
      <c r="F364" s="456">
        <f t="shared" si="16"/>
        <v>3536</v>
      </c>
      <c r="G364" s="469">
        <f t="shared" si="15"/>
        <v>2540</v>
      </c>
      <c r="H364" s="470">
        <v>90</v>
      </c>
    </row>
    <row r="365" spans="1:8" x14ac:dyDescent="0.2">
      <c r="A365" s="447">
        <v>381</v>
      </c>
      <c r="B365" s="454"/>
      <c r="C365" s="449">
        <f t="shared" si="17"/>
        <v>64.31</v>
      </c>
      <c r="D365" s="582"/>
      <c r="E365" s="472">
        <v>13607</v>
      </c>
      <c r="F365" s="456">
        <f t="shared" si="16"/>
        <v>3534</v>
      </c>
      <c r="G365" s="469">
        <f t="shared" si="15"/>
        <v>2539</v>
      </c>
      <c r="H365" s="470">
        <v>90</v>
      </c>
    </row>
    <row r="366" spans="1:8" x14ac:dyDescent="0.2">
      <c r="A366" s="447">
        <v>382</v>
      </c>
      <c r="B366" s="454"/>
      <c r="C366" s="449">
        <f t="shared" si="17"/>
        <v>64.349999999999994</v>
      </c>
      <c r="D366" s="582"/>
      <c r="E366" s="472">
        <v>13607</v>
      </c>
      <c r="F366" s="456">
        <f t="shared" si="16"/>
        <v>3532</v>
      </c>
      <c r="G366" s="469">
        <f t="shared" si="15"/>
        <v>2537</v>
      </c>
      <c r="H366" s="470">
        <v>90</v>
      </c>
    </row>
    <row r="367" spans="1:8" x14ac:dyDescent="0.2">
      <c r="A367" s="447">
        <v>383</v>
      </c>
      <c r="B367" s="454"/>
      <c r="C367" s="449">
        <f t="shared" si="17"/>
        <v>64.38</v>
      </c>
      <c r="D367" s="582"/>
      <c r="E367" s="472">
        <v>13607</v>
      </c>
      <c r="F367" s="456">
        <f t="shared" si="16"/>
        <v>3531</v>
      </c>
      <c r="G367" s="469">
        <f t="shared" si="15"/>
        <v>2536</v>
      </c>
      <c r="H367" s="470">
        <v>90</v>
      </c>
    </row>
    <row r="368" spans="1:8" x14ac:dyDescent="0.2">
      <c r="A368" s="447">
        <v>384</v>
      </c>
      <c r="B368" s="454"/>
      <c r="C368" s="449">
        <f t="shared" si="17"/>
        <v>64.42</v>
      </c>
      <c r="D368" s="582"/>
      <c r="E368" s="472">
        <v>13607</v>
      </c>
      <c r="F368" s="456">
        <f t="shared" si="16"/>
        <v>3529</v>
      </c>
      <c r="G368" s="469">
        <f t="shared" si="15"/>
        <v>2535</v>
      </c>
      <c r="H368" s="470">
        <v>90</v>
      </c>
    </row>
    <row r="369" spans="1:8" x14ac:dyDescent="0.2">
      <c r="A369" s="447">
        <v>385</v>
      </c>
      <c r="B369" s="454"/>
      <c r="C369" s="449">
        <f t="shared" si="17"/>
        <v>64.45</v>
      </c>
      <c r="D369" s="582"/>
      <c r="E369" s="472">
        <v>13607</v>
      </c>
      <c r="F369" s="456">
        <f t="shared" si="16"/>
        <v>3527</v>
      </c>
      <c r="G369" s="469">
        <f t="shared" si="15"/>
        <v>2533</v>
      </c>
      <c r="H369" s="470">
        <v>90</v>
      </c>
    </row>
    <row r="370" spans="1:8" x14ac:dyDescent="0.2">
      <c r="A370" s="447">
        <v>386</v>
      </c>
      <c r="B370" s="454"/>
      <c r="C370" s="449">
        <f t="shared" si="17"/>
        <v>64.489999999999995</v>
      </c>
      <c r="D370" s="582"/>
      <c r="E370" s="472">
        <v>13607</v>
      </c>
      <c r="F370" s="456">
        <f t="shared" si="16"/>
        <v>3525</v>
      </c>
      <c r="G370" s="469">
        <f t="shared" si="15"/>
        <v>2532</v>
      </c>
      <c r="H370" s="470">
        <v>90</v>
      </c>
    </row>
    <row r="371" spans="1:8" x14ac:dyDescent="0.2">
      <c r="A371" s="447">
        <v>387</v>
      </c>
      <c r="B371" s="454"/>
      <c r="C371" s="449">
        <f t="shared" si="17"/>
        <v>64.52</v>
      </c>
      <c r="D371" s="582"/>
      <c r="E371" s="472">
        <v>13607</v>
      </c>
      <c r="F371" s="456">
        <f t="shared" si="16"/>
        <v>3523</v>
      </c>
      <c r="G371" s="469">
        <f t="shared" si="15"/>
        <v>2531</v>
      </c>
      <c r="H371" s="470">
        <v>90</v>
      </c>
    </row>
    <row r="372" spans="1:8" x14ac:dyDescent="0.2">
      <c r="A372" s="447">
        <v>388</v>
      </c>
      <c r="B372" s="454"/>
      <c r="C372" s="449">
        <f t="shared" si="17"/>
        <v>64.56</v>
      </c>
      <c r="D372" s="582"/>
      <c r="E372" s="472">
        <v>13607</v>
      </c>
      <c r="F372" s="456">
        <f t="shared" si="16"/>
        <v>3521</v>
      </c>
      <c r="G372" s="469">
        <f t="shared" si="15"/>
        <v>2529</v>
      </c>
      <c r="H372" s="470">
        <v>90</v>
      </c>
    </row>
    <row r="373" spans="1:8" x14ac:dyDescent="0.2">
      <c r="A373" s="447">
        <v>389</v>
      </c>
      <c r="B373" s="454"/>
      <c r="C373" s="449">
        <f t="shared" si="17"/>
        <v>64.59</v>
      </c>
      <c r="D373" s="582"/>
      <c r="E373" s="472">
        <v>13607</v>
      </c>
      <c r="F373" s="456">
        <f t="shared" si="16"/>
        <v>3519</v>
      </c>
      <c r="G373" s="469">
        <f t="shared" si="15"/>
        <v>2528</v>
      </c>
      <c r="H373" s="470">
        <v>90</v>
      </c>
    </row>
    <row r="374" spans="1:8" x14ac:dyDescent="0.2">
      <c r="A374" s="447">
        <v>390</v>
      </c>
      <c r="B374" s="454"/>
      <c r="C374" s="449">
        <f t="shared" si="17"/>
        <v>64.63</v>
      </c>
      <c r="D374" s="582"/>
      <c r="E374" s="472">
        <v>13607</v>
      </c>
      <c r="F374" s="456">
        <f t="shared" si="16"/>
        <v>3517</v>
      </c>
      <c r="G374" s="469">
        <f t="shared" si="15"/>
        <v>2526</v>
      </c>
      <c r="H374" s="470">
        <v>90</v>
      </c>
    </row>
    <row r="375" spans="1:8" x14ac:dyDescent="0.2">
      <c r="A375" s="447">
        <v>391</v>
      </c>
      <c r="B375" s="454"/>
      <c r="C375" s="449">
        <f t="shared" si="17"/>
        <v>64.66</v>
      </c>
      <c r="D375" s="582"/>
      <c r="E375" s="472">
        <v>13607</v>
      </c>
      <c r="F375" s="456">
        <f t="shared" si="16"/>
        <v>3516</v>
      </c>
      <c r="G375" s="469">
        <f t="shared" si="15"/>
        <v>2525</v>
      </c>
      <c r="H375" s="470">
        <v>90</v>
      </c>
    </row>
    <row r="376" spans="1:8" x14ac:dyDescent="0.2">
      <c r="A376" s="447">
        <v>392</v>
      </c>
      <c r="B376" s="454"/>
      <c r="C376" s="449">
        <f t="shared" si="17"/>
        <v>64.69</v>
      </c>
      <c r="D376" s="582"/>
      <c r="E376" s="472">
        <v>13607</v>
      </c>
      <c r="F376" s="456">
        <f t="shared" si="16"/>
        <v>3514</v>
      </c>
      <c r="G376" s="469">
        <f t="shared" si="15"/>
        <v>2524</v>
      </c>
      <c r="H376" s="470">
        <v>90</v>
      </c>
    </row>
    <row r="377" spans="1:8" x14ac:dyDescent="0.2">
      <c r="A377" s="447">
        <v>393</v>
      </c>
      <c r="B377" s="454"/>
      <c r="C377" s="449">
        <f t="shared" si="17"/>
        <v>64.73</v>
      </c>
      <c r="D377" s="582"/>
      <c r="E377" s="472">
        <v>13607</v>
      </c>
      <c r="F377" s="456">
        <f t="shared" si="16"/>
        <v>3512</v>
      </c>
      <c r="G377" s="469">
        <f t="shared" si="15"/>
        <v>2523</v>
      </c>
      <c r="H377" s="470">
        <v>90</v>
      </c>
    </row>
    <row r="378" spans="1:8" x14ac:dyDescent="0.2">
      <c r="A378" s="447">
        <v>394</v>
      </c>
      <c r="B378" s="454"/>
      <c r="C378" s="449">
        <f t="shared" si="17"/>
        <v>64.760000000000005</v>
      </c>
      <c r="D378" s="582"/>
      <c r="E378" s="472">
        <v>13607</v>
      </c>
      <c r="F378" s="456">
        <f t="shared" si="16"/>
        <v>3510</v>
      </c>
      <c r="G378" s="469">
        <f t="shared" si="15"/>
        <v>2521</v>
      </c>
      <c r="H378" s="470">
        <v>90</v>
      </c>
    </row>
    <row r="379" spans="1:8" x14ac:dyDescent="0.2">
      <c r="A379" s="447">
        <v>395</v>
      </c>
      <c r="B379" s="454"/>
      <c r="C379" s="449">
        <f t="shared" si="17"/>
        <v>64.8</v>
      </c>
      <c r="D379" s="582"/>
      <c r="E379" s="472">
        <v>13607</v>
      </c>
      <c r="F379" s="456">
        <f t="shared" si="16"/>
        <v>3508</v>
      </c>
      <c r="G379" s="469">
        <f t="shared" si="15"/>
        <v>2520</v>
      </c>
      <c r="H379" s="470">
        <v>90</v>
      </c>
    </row>
    <row r="380" spans="1:8" x14ac:dyDescent="0.2">
      <c r="A380" s="447">
        <v>396</v>
      </c>
      <c r="B380" s="454"/>
      <c r="C380" s="449">
        <f t="shared" si="17"/>
        <v>64.83</v>
      </c>
      <c r="D380" s="582"/>
      <c r="E380" s="472">
        <v>13607</v>
      </c>
      <c r="F380" s="456">
        <f t="shared" si="16"/>
        <v>3507</v>
      </c>
      <c r="G380" s="469">
        <f t="shared" si="15"/>
        <v>2519</v>
      </c>
      <c r="H380" s="470">
        <v>90</v>
      </c>
    </row>
    <row r="381" spans="1:8" x14ac:dyDescent="0.2">
      <c r="A381" s="447">
        <v>397</v>
      </c>
      <c r="B381" s="454"/>
      <c r="C381" s="449">
        <f t="shared" si="17"/>
        <v>64.87</v>
      </c>
      <c r="D381" s="582"/>
      <c r="E381" s="472">
        <v>13607</v>
      </c>
      <c r="F381" s="456">
        <f t="shared" si="16"/>
        <v>3505</v>
      </c>
      <c r="G381" s="469">
        <f t="shared" si="15"/>
        <v>2517</v>
      </c>
      <c r="H381" s="470">
        <v>90</v>
      </c>
    </row>
    <row r="382" spans="1:8" x14ac:dyDescent="0.2">
      <c r="A382" s="447">
        <v>398</v>
      </c>
      <c r="B382" s="454"/>
      <c r="C382" s="449">
        <f t="shared" si="17"/>
        <v>64.900000000000006</v>
      </c>
      <c r="D382" s="582"/>
      <c r="E382" s="472">
        <v>13607</v>
      </c>
      <c r="F382" s="456">
        <f t="shared" si="16"/>
        <v>3503</v>
      </c>
      <c r="G382" s="469">
        <f t="shared" si="15"/>
        <v>2516</v>
      </c>
      <c r="H382" s="470">
        <v>90</v>
      </c>
    </row>
    <row r="383" spans="1:8" x14ac:dyDescent="0.2">
      <c r="A383" s="447">
        <v>399</v>
      </c>
      <c r="B383" s="454"/>
      <c r="C383" s="449">
        <f t="shared" si="17"/>
        <v>64.930000000000007</v>
      </c>
      <c r="D383" s="582"/>
      <c r="E383" s="472">
        <v>13607</v>
      </c>
      <c r="F383" s="456">
        <f t="shared" si="16"/>
        <v>3502</v>
      </c>
      <c r="G383" s="469">
        <f t="shared" si="15"/>
        <v>2515</v>
      </c>
      <c r="H383" s="470">
        <v>90</v>
      </c>
    </row>
    <row r="384" spans="1:8" x14ac:dyDescent="0.2">
      <c r="A384" s="447">
        <v>400</v>
      </c>
      <c r="B384" s="454"/>
      <c r="C384" s="449">
        <f t="shared" si="17"/>
        <v>64.97</v>
      </c>
      <c r="D384" s="582"/>
      <c r="E384" s="472">
        <v>13607</v>
      </c>
      <c r="F384" s="456">
        <f t="shared" si="16"/>
        <v>3499</v>
      </c>
      <c r="G384" s="469">
        <f t="shared" si="15"/>
        <v>2513</v>
      </c>
      <c r="H384" s="470">
        <v>90</v>
      </c>
    </row>
    <row r="385" spans="1:8" x14ac:dyDescent="0.2">
      <c r="A385" s="447">
        <v>401</v>
      </c>
      <c r="B385" s="454"/>
      <c r="C385" s="449">
        <f t="shared" si="17"/>
        <v>65</v>
      </c>
      <c r="D385" s="582"/>
      <c r="E385" s="472">
        <v>13607</v>
      </c>
      <c r="F385" s="456">
        <f t="shared" si="16"/>
        <v>3498</v>
      </c>
      <c r="G385" s="469">
        <f t="shared" si="15"/>
        <v>2512</v>
      </c>
      <c r="H385" s="470">
        <v>90</v>
      </c>
    </row>
    <row r="386" spans="1:8" x14ac:dyDescent="0.2">
      <c r="A386" s="447">
        <v>402</v>
      </c>
      <c r="B386" s="454"/>
      <c r="C386" s="449">
        <f t="shared" si="17"/>
        <v>65.040000000000006</v>
      </c>
      <c r="D386" s="582"/>
      <c r="E386" s="472">
        <v>13607</v>
      </c>
      <c r="F386" s="456">
        <f t="shared" si="16"/>
        <v>3496</v>
      </c>
      <c r="G386" s="469">
        <f t="shared" si="15"/>
        <v>2511</v>
      </c>
      <c r="H386" s="470">
        <v>90</v>
      </c>
    </row>
    <row r="387" spans="1:8" x14ac:dyDescent="0.2">
      <c r="A387" s="447">
        <v>403</v>
      </c>
      <c r="B387" s="454"/>
      <c r="C387" s="449">
        <f t="shared" si="17"/>
        <v>65.069999999999993</v>
      </c>
      <c r="D387" s="582"/>
      <c r="E387" s="472">
        <v>13607</v>
      </c>
      <c r="F387" s="456">
        <f t="shared" si="16"/>
        <v>3494</v>
      </c>
      <c r="G387" s="469">
        <f t="shared" si="15"/>
        <v>2509</v>
      </c>
      <c r="H387" s="470">
        <v>90</v>
      </c>
    </row>
    <row r="388" spans="1:8" x14ac:dyDescent="0.2">
      <c r="A388" s="447">
        <v>404</v>
      </c>
      <c r="B388" s="454"/>
      <c r="C388" s="449">
        <f t="shared" si="17"/>
        <v>65.099999999999994</v>
      </c>
      <c r="D388" s="582"/>
      <c r="E388" s="472">
        <v>13607</v>
      </c>
      <c r="F388" s="456">
        <f t="shared" si="16"/>
        <v>3493</v>
      </c>
      <c r="G388" s="469">
        <f t="shared" si="15"/>
        <v>2508</v>
      </c>
      <c r="H388" s="470">
        <v>90</v>
      </c>
    </row>
    <row r="389" spans="1:8" x14ac:dyDescent="0.2">
      <c r="A389" s="447">
        <v>405</v>
      </c>
      <c r="B389" s="454"/>
      <c r="C389" s="449">
        <f t="shared" si="17"/>
        <v>65.14</v>
      </c>
      <c r="D389" s="582"/>
      <c r="E389" s="472">
        <v>13607</v>
      </c>
      <c r="F389" s="456">
        <f t="shared" si="16"/>
        <v>3491</v>
      </c>
      <c r="G389" s="469">
        <f t="shared" si="15"/>
        <v>2507</v>
      </c>
      <c r="H389" s="470">
        <v>90</v>
      </c>
    </row>
    <row r="390" spans="1:8" x14ac:dyDescent="0.2">
      <c r="A390" s="447">
        <v>406</v>
      </c>
      <c r="B390" s="454"/>
      <c r="C390" s="449">
        <f t="shared" si="17"/>
        <v>65.17</v>
      </c>
      <c r="D390" s="582"/>
      <c r="E390" s="472">
        <v>13607</v>
      </c>
      <c r="F390" s="456">
        <f t="shared" si="16"/>
        <v>3489</v>
      </c>
      <c r="G390" s="469">
        <f t="shared" si="15"/>
        <v>2506</v>
      </c>
      <c r="H390" s="470">
        <v>90</v>
      </c>
    </row>
    <row r="391" spans="1:8" x14ac:dyDescent="0.2">
      <c r="A391" s="447">
        <v>407</v>
      </c>
      <c r="B391" s="454"/>
      <c r="C391" s="449">
        <f t="shared" si="17"/>
        <v>65.2</v>
      </c>
      <c r="D391" s="582"/>
      <c r="E391" s="472">
        <v>13607</v>
      </c>
      <c r="F391" s="456">
        <f t="shared" si="16"/>
        <v>3487</v>
      </c>
      <c r="G391" s="469">
        <f t="shared" si="15"/>
        <v>2504</v>
      </c>
      <c r="H391" s="470">
        <v>90</v>
      </c>
    </row>
    <row r="392" spans="1:8" x14ac:dyDescent="0.2">
      <c r="A392" s="447">
        <v>408</v>
      </c>
      <c r="B392" s="454"/>
      <c r="C392" s="449">
        <f t="shared" si="17"/>
        <v>65.239999999999995</v>
      </c>
      <c r="D392" s="582"/>
      <c r="E392" s="472">
        <v>13607</v>
      </c>
      <c r="F392" s="456">
        <f t="shared" si="16"/>
        <v>3485</v>
      </c>
      <c r="G392" s="469">
        <f t="shared" si="15"/>
        <v>2503</v>
      </c>
      <c r="H392" s="470">
        <v>90</v>
      </c>
    </row>
    <row r="393" spans="1:8" x14ac:dyDescent="0.2">
      <c r="A393" s="447">
        <v>409</v>
      </c>
      <c r="B393" s="454"/>
      <c r="C393" s="449">
        <f t="shared" si="17"/>
        <v>65.27</v>
      </c>
      <c r="D393" s="582"/>
      <c r="E393" s="472">
        <v>13607</v>
      </c>
      <c r="F393" s="456">
        <f t="shared" si="16"/>
        <v>3484</v>
      </c>
      <c r="G393" s="469">
        <f t="shared" si="15"/>
        <v>2502</v>
      </c>
      <c r="H393" s="470">
        <v>90</v>
      </c>
    </row>
    <row r="394" spans="1:8" x14ac:dyDescent="0.2">
      <c r="A394" s="447">
        <v>410</v>
      </c>
      <c r="B394" s="454"/>
      <c r="C394" s="449">
        <f t="shared" si="17"/>
        <v>65.3</v>
      </c>
      <c r="D394" s="582"/>
      <c r="E394" s="472">
        <v>13607</v>
      </c>
      <c r="F394" s="456">
        <f t="shared" si="16"/>
        <v>3482</v>
      </c>
      <c r="G394" s="469">
        <f t="shared" si="15"/>
        <v>2501</v>
      </c>
      <c r="H394" s="470">
        <v>90</v>
      </c>
    </row>
    <row r="395" spans="1:8" x14ac:dyDescent="0.2">
      <c r="A395" s="447">
        <v>411</v>
      </c>
      <c r="B395" s="454"/>
      <c r="C395" s="449">
        <f t="shared" si="17"/>
        <v>65.34</v>
      </c>
      <c r="D395" s="582"/>
      <c r="E395" s="472">
        <v>13607</v>
      </c>
      <c r="F395" s="456">
        <f t="shared" si="16"/>
        <v>3480</v>
      </c>
      <c r="G395" s="469">
        <f t="shared" si="15"/>
        <v>2499</v>
      </c>
      <c r="H395" s="470">
        <v>90</v>
      </c>
    </row>
    <row r="396" spans="1:8" x14ac:dyDescent="0.2">
      <c r="A396" s="447">
        <v>412</v>
      </c>
      <c r="B396" s="454"/>
      <c r="C396" s="449">
        <f t="shared" si="17"/>
        <v>65.37</v>
      </c>
      <c r="D396" s="582"/>
      <c r="E396" s="472">
        <v>13607</v>
      </c>
      <c r="F396" s="456">
        <f t="shared" si="16"/>
        <v>3479</v>
      </c>
      <c r="G396" s="469">
        <f t="shared" si="15"/>
        <v>2498</v>
      </c>
      <c r="H396" s="470">
        <v>90</v>
      </c>
    </row>
    <row r="397" spans="1:8" x14ac:dyDescent="0.2">
      <c r="A397" s="447">
        <v>413</v>
      </c>
      <c r="B397" s="454"/>
      <c r="C397" s="449">
        <f t="shared" si="17"/>
        <v>65.400000000000006</v>
      </c>
      <c r="D397" s="582"/>
      <c r="E397" s="472">
        <v>13607</v>
      </c>
      <c r="F397" s="456">
        <f t="shared" si="16"/>
        <v>3477</v>
      </c>
      <c r="G397" s="469">
        <f t="shared" ref="G397:G460" si="18">ROUND(12*(1/C397*E397),0)</f>
        <v>2497</v>
      </c>
      <c r="H397" s="470">
        <v>90</v>
      </c>
    </row>
    <row r="398" spans="1:8" x14ac:dyDescent="0.2">
      <c r="A398" s="447">
        <v>414</v>
      </c>
      <c r="B398" s="454"/>
      <c r="C398" s="449">
        <f t="shared" si="17"/>
        <v>65.44</v>
      </c>
      <c r="D398" s="582"/>
      <c r="E398" s="472">
        <v>13607</v>
      </c>
      <c r="F398" s="456">
        <f t="shared" ref="F398:F461" si="19">ROUND(12*1.3566*(1/C398*E398)+H398,0)</f>
        <v>3475</v>
      </c>
      <c r="G398" s="469">
        <f t="shared" si="18"/>
        <v>2495</v>
      </c>
      <c r="H398" s="470">
        <v>90</v>
      </c>
    </row>
    <row r="399" spans="1:8" x14ac:dyDescent="0.2">
      <c r="A399" s="447">
        <v>415</v>
      </c>
      <c r="B399" s="454"/>
      <c r="C399" s="449">
        <f t="shared" ref="C399:C462" si="20">ROUND(10.899*LN(A399)+A399/150-3,2)</f>
        <v>65.47</v>
      </c>
      <c r="D399" s="582"/>
      <c r="E399" s="472">
        <v>13607</v>
      </c>
      <c r="F399" s="456">
        <f t="shared" si="19"/>
        <v>3473</v>
      </c>
      <c r="G399" s="469">
        <f t="shared" si="18"/>
        <v>2494</v>
      </c>
      <c r="H399" s="470">
        <v>90</v>
      </c>
    </row>
    <row r="400" spans="1:8" x14ac:dyDescent="0.2">
      <c r="A400" s="447">
        <v>416</v>
      </c>
      <c r="B400" s="454"/>
      <c r="C400" s="449">
        <f t="shared" si="20"/>
        <v>65.5</v>
      </c>
      <c r="D400" s="582"/>
      <c r="E400" s="472">
        <v>13607</v>
      </c>
      <c r="F400" s="456">
        <f t="shared" si="19"/>
        <v>3472</v>
      </c>
      <c r="G400" s="469">
        <f t="shared" si="18"/>
        <v>2493</v>
      </c>
      <c r="H400" s="470">
        <v>90</v>
      </c>
    </row>
    <row r="401" spans="1:8" x14ac:dyDescent="0.2">
      <c r="A401" s="447">
        <v>417</v>
      </c>
      <c r="B401" s="454"/>
      <c r="C401" s="449">
        <f t="shared" si="20"/>
        <v>65.53</v>
      </c>
      <c r="D401" s="582"/>
      <c r="E401" s="472">
        <v>13607</v>
      </c>
      <c r="F401" s="456">
        <f t="shared" si="19"/>
        <v>3470</v>
      </c>
      <c r="G401" s="469">
        <f t="shared" si="18"/>
        <v>2492</v>
      </c>
      <c r="H401" s="470">
        <v>90</v>
      </c>
    </row>
    <row r="402" spans="1:8" x14ac:dyDescent="0.2">
      <c r="A402" s="447">
        <v>418</v>
      </c>
      <c r="B402" s="454"/>
      <c r="C402" s="449">
        <f t="shared" si="20"/>
        <v>65.569999999999993</v>
      </c>
      <c r="D402" s="582"/>
      <c r="E402" s="472">
        <v>13607</v>
      </c>
      <c r="F402" s="456">
        <f t="shared" si="19"/>
        <v>3468</v>
      </c>
      <c r="G402" s="469">
        <f t="shared" si="18"/>
        <v>2490</v>
      </c>
      <c r="H402" s="470">
        <v>90</v>
      </c>
    </row>
    <row r="403" spans="1:8" x14ac:dyDescent="0.2">
      <c r="A403" s="447">
        <v>419</v>
      </c>
      <c r="B403" s="454"/>
      <c r="C403" s="449">
        <f t="shared" si="20"/>
        <v>65.599999999999994</v>
      </c>
      <c r="D403" s="582"/>
      <c r="E403" s="472">
        <v>13607</v>
      </c>
      <c r="F403" s="456">
        <f t="shared" si="19"/>
        <v>3467</v>
      </c>
      <c r="G403" s="469">
        <f t="shared" si="18"/>
        <v>2489</v>
      </c>
      <c r="H403" s="470">
        <v>90</v>
      </c>
    </row>
    <row r="404" spans="1:8" x14ac:dyDescent="0.2">
      <c r="A404" s="447">
        <v>420</v>
      </c>
      <c r="B404" s="454"/>
      <c r="C404" s="449">
        <f t="shared" si="20"/>
        <v>65.63</v>
      </c>
      <c r="D404" s="582"/>
      <c r="E404" s="472">
        <v>13607</v>
      </c>
      <c r="F404" s="456">
        <f t="shared" si="19"/>
        <v>3465</v>
      </c>
      <c r="G404" s="469">
        <f t="shared" si="18"/>
        <v>2488</v>
      </c>
      <c r="H404" s="470">
        <v>90</v>
      </c>
    </row>
    <row r="405" spans="1:8" x14ac:dyDescent="0.2">
      <c r="A405" s="447">
        <v>421</v>
      </c>
      <c r="B405" s="454"/>
      <c r="C405" s="449">
        <f t="shared" si="20"/>
        <v>65.67</v>
      </c>
      <c r="D405" s="582"/>
      <c r="E405" s="472">
        <v>13607</v>
      </c>
      <c r="F405" s="456">
        <f t="shared" si="19"/>
        <v>3463</v>
      </c>
      <c r="G405" s="469">
        <f t="shared" si="18"/>
        <v>2486</v>
      </c>
      <c r="H405" s="470">
        <v>90</v>
      </c>
    </row>
    <row r="406" spans="1:8" x14ac:dyDescent="0.2">
      <c r="A406" s="447">
        <v>422</v>
      </c>
      <c r="B406" s="454"/>
      <c r="C406" s="449">
        <f t="shared" si="20"/>
        <v>65.7</v>
      </c>
      <c r="D406" s="582"/>
      <c r="E406" s="472">
        <v>13607</v>
      </c>
      <c r="F406" s="456">
        <f t="shared" si="19"/>
        <v>3462</v>
      </c>
      <c r="G406" s="469">
        <f t="shared" si="18"/>
        <v>2485</v>
      </c>
      <c r="H406" s="470">
        <v>90</v>
      </c>
    </row>
    <row r="407" spans="1:8" x14ac:dyDescent="0.2">
      <c r="A407" s="447">
        <v>423</v>
      </c>
      <c r="B407" s="454"/>
      <c r="C407" s="449">
        <f t="shared" si="20"/>
        <v>65.73</v>
      </c>
      <c r="D407" s="582"/>
      <c r="E407" s="472">
        <v>13607</v>
      </c>
      <c r="F407" s="456">
        <f t="shared" si="19"/>
        <v>3460</v>
      </c>
      <c r="G407" s="469">
        <f t="shared" si="18"/>
        <v>2484</v>
      </c>
      <c r="H407" s="470">
        <v>90</v>
      </c>
    </row>
    <row r="408" spans="1:8" x14ac:dyDescent="0.2">
      <c r="A408" s="447">
        <v>424</v>
      </c>
      <c r="B408" s="454"/>
      <c r="C408" s="449">
        <f t="shared" si="20"/>
        <v>65.760000000000005</v>
      </c>
      <c r="D408" s="582"/>
      <c r="E408" s="472">
        <v>13607</v>
      </c>
      <c r="F408" s="456">
        <f t="shared" si="19"/>
        <v>3458</v>
      </c>
      <c r="G408" s="469">
        <f t="shared" si="18"/>
        <v>2483</v>
      </c>
      <c r="H408" s="470">
        <v>90</v>
      </c>
    </row>
    <row r="409" spans="1:8" x14ac:dyDescent="0.2">
      <c r="A409" s="447">
        <v>425</v>
      </c>
      <c r="B409" s="454"/>
      <c r="C409" s="449">
        <f t="shared" si="20"/>
        <v>65.8</v>
      </c>
      <c r="D409" s="582"/>
      <c r="E409" s="472">
        <v>13607</v>
      </c>
      <c r="F409" s="456">
        <f t="shared" si="19"/>
        <v>3456</v>
      </c>
      <c r="G409" s="469">
        <f t="shared" si="18"/>
        <v>2482</v>
      </c>
      <c r="H409" s="470">
        <v>90</v>
      </c>
    </row>
    <row r="410" spans="1:8" x14ac:dyDescent="0.2">
      <c r="A410" s="447">
        <v>426</v>
      </c>
      <c r="B410" s="454"/>
      <c r="C410" s="449">
        <f t="shared" si="20"/>
        <v>65.83</v>
      </c>
      <c r="D410" s="582"/>
      <c r="E410" s="472">
        <v>13607</v>
      </c>
      <c r="F410" s="456">
        <f t="shared" si="19"/>
        <v>3455</v>
      </c>
      <c r="G410" s="469">
        <f t="shared" si="18"/>
        <v>2480</v>
      </c>
      <c r="H410" s="470">
        <v>90</v>
      </c>
    </row>
    <row r="411" spans="1:8" x14ac:dyDescent="0.2">
      <c r="A411" s="447">
        <v>427</v>
      </c>
      <c r="B411" s="454"/>
      <c r="C411" s="449">
        <f t="shared" si="20"/>
        <v>65.86</v>
      </c>
      <c r="D411" s="582"/>
      <c r="E411" s="472">
        <v>13607</v>
      </c>
      <c r="F411" s="456">
        <f t="shared" si="19"/>
        <v>3453</v>
      </c>
      <c r="G411" s="469">
        <f t="shared" si="18"/>
        <v>2479</v>
      </c>
      <c r="H411" s="470">
        <v>90</v>
      </c>
    </row>
    <row r="412" spans="1:8" x14ac:dyDescent="0.2">
      <c r="A412" s="447">
        <v>428</v>
      </c>
      <c r="B412" s="454"/>
      <c r="C412" s="449">
        <f t="shared" si="20"/>
        <v>65.89</v>
      </c>
      <c r="D412" s="582"/>
      <c r="E412" s="472">
        <v>13607</v>
      </c>
      <c r="F412" s="456">
        <f t="shared" si="19"/>
        <v>3452</v>
      </c>
      <c r="G412" s="469">
        <f t="shared" si="18"/>
        <v>2478</v>
      </c>
      <c r="H412" s="470">
        <v>90</v>
      </c>
    </row>
    <row r="413" spans="1:8" x14ac:dyDescent="0.2">
      <c r="A413" s="447">
        <v>429</v>
      </c>
      <c r="B413" s="454"/>
      <c r="C413" s="449">
        <f t="shared" si="20"/>
        <v>65.92</v>
      </c>
      <c r="D413" s="582"/>
      <c r="E413" s="472">
        <v>13607</v>
      </c>
      <c r="F413" s="456">
        <f t="shared" si="19"/>
        <v>3450</v>
      </c>
      <c r="G413" s="469">
        <f t="shared" si="18"/>
        <v>2477</v>
      </c>
      <c r="H413" s="470">
        <v>90</v>
      </c>
    </row>
    <row r="414" spans="1:8" x14ac:dyDescent="0.2">
      <c r="A414" s="447">
        <v>430</v>
      </c>
      <c r="B414" s="454"/>
      <c r="C414" s="449">
        <f t="shared" si="20"/>
        <v>65.959999999999994</v>
      </c>
      <c r="D414" s="582"/>
      <c r="E414" s="472">
        <v>13607</v>
      </c>
      <c r="F414" s="456">
        <f t="shared" si="19"/>
        <v>3448</v>
      </c>
      <c r="G414" s="469">
        <f t="shared" si="18"/>
        <v>2476</v>
      </c>
      <c r="H414" s="470">
        <v>90</v>
      </c>
    </row>
    <row r="415" spans="1:8" x14ac:dyDescent="0.2">
      <c r="A415" s="447">
        <v>431</v>
      </c>
      <c r="B415" s="454"/>
      <c r="C415" s="449">
        <f t="shared" si="20"/>
        <v>65.989999999999995</v>
      </c>
      <c r="D415" s="582"/>
      <c r="E415" s="472">
        <v>13607</v>
      </c>
      <c r="F415" s="456">
        <f t="shared" si="19"/>
        <v>3447</v>
      </c>
      <c r="G415" s="469">
        <f t="shared" si="18"/>
        <v>2474</v>
      </c>
      <c r="H415" s="470">
        <v>90</v>
      </c>
    </row>
    <row r="416" spans="1:8" x14ac:dyDescent="0.2">
      <c r="A416" s="447">
        <v>432</v>
      </c>
      <c r="B416" s="454"/>
      <c r="C416" s="449">
        <f t="shared" si="20"/>
        <v>66.02</v>
      </c>
      <c r="D416" s="582"/>
      <c r="E416" s="472">
        <v>13607</v>
      </c>
      <c r="F416" s="456">
        <f t="shared" si="19"/>
        <v>3445</v>
      </c>
      <c r="G416" s="469">
        <f t="shared" si="18"/>
        <v>2473</v>
      </c>
      <c r="H416" s="470">
        <v>90</v>
      </c>
    </row>
    <row r="417" spans="1:8" x14ac:dyDescent="0.2">
      <c r="A417" s="447">
        <v>433</v>
      </c>
      <c r="B417" s="454"/>
      <c r="C417" s="449">
        <f t="shared" si="20"/>
        <v>66.05</v>
      </c>
      <c r="D417" s="582"/>
      <c r="E417" s="472">
        <v>13607</v>
      </c>
      <c r="F417" s="456">
        <f t="shared" si="19"/>
        <v>3444</v>
      </c>
      <c r="G417" s="469">
        <f t="shared" si="18"/>
        <v>2472</v>
      </c>
      <c r="H417" s="470">
        <v>90</v>
      </c>
    </row>
    <row r="418" spans="1:8" x14ac:dyDescent="0.2">
      <c r="A418" s="447">
        <v>434</v>
      </c>
      <c r="B418" s="454"/>
      <c r="C418" s="449">
        <f t="shared" si="20"/>
        <v>66.08</v>
      </c>
      <c r="D418" s="582"/>
      <c r="E418" s="472">
        <v>13607</v>
      </c>
      <c r="F418" s="456">
        <f t="shared" si="19"/>
        <v>3442</v>
      </c>
      <c r="G418" s="469">
        <f t="shared" si="18"/>
        <v>2471</v>
      </c>
      <c r="H418" s="470">
        <v>90</v>
      </c>
    </row>
    <row r="419" spans="1:8" x14ac:dyDescent="0.2">
      <c r="A419" s="447">
        <v>435</v>
      </c>
      <c r="B419" s="454"/>
      <c r="C419" s="449">
        <f t="shared" si="20"/>
        <v>66.12</v>
      </c>
      <c r="D419" s="582"/>
      <c r="E419" s="472">
        <v>13607</v>
      </c>
      <c r="F419" s="456">
        <f t="shared" si="19"/>
        <v>3440</v>
      </c>
      <c r="G419" s="469">
        <f t="shared" si="18"/>
        <v>2470</v>
      </c>
      <c r="H419" s="470">
        <v>90</v>
      </c>
    </row>
    <row r="420" spans="1:8" x14ac:dyDescent="0.2">
      <c r="A420" s="447">
        <v>436</v>
      </c>
      <c r="B420" s="454"/>
      <c r="C420" s="449">
        <f t="shared" si="20"/>
        <v>66.150000000000006</v>
      </c>
      <c r="D420" s="582"/>
      <c r="E420" s="472">
        <v>13607</v>
      </c>
      <c r="F420" s="456">
        <f t="shared" si="19"/>
        <v>3439</v>
      </c>
      <c r="G420" s="469">
        <f t="shared" si="18"/>
        <v>2468</v>
      </c>
      <c r="H420" s="470">
        <v>90</v>
      </c>
    </row>
    <row r="421" spans="1:8" x14ac:dyDescent="0.2">
      <c r="A421" s="447">
        <v>437</v>
      </c>
      <c r="B421" s="454"/>
      <c r="C421" s="449">
        <f t="shared" si="20"/>
        <v>66.180000000000007</v>
      </c>
      <c r="D421" s="582"/>
      <c r="E421" s="472">
        <v>13607</v>
      </c>
      <c r="F421" s="456">
        <f t="shared" si="19"/>
        <v>3437</v>
      </c>
      <c r="G421" s="469">
        <f t="shared" si="18"/>
        <v>2467</v>
      </c>
      <c r="H421" s="470">
        <v>90</v>
      </c>
    </row>
    <row r="422" spans="1:8" x14ac:dyDescent="0.2">
      <c r="A422" s="447">
        <v>438</v>
      </c>
      <c r="B422" s="454"/>
      <c r="C422" s="449">
        <f t="shared" si="20"/>
        <v>66.209999999999994</v>
      </c>
      <c r="D422" s="582"/>
      <c r="E422" s="472">
        <v>13607</v>
      </c>
      <c r="F422" s="456">
        <f t="shared" si="19"/>
        <v>3436</v>
      </c>
      <c r="G422" s="469">
        <f t="shared" si="18"/>
        <v>2466</v>
      </c>
      <c r="H422" s="470">
        <v>90</v>
      </c>
    </row>
    <row r="423" spans="1:8" x14ac:dyDescent="0.2">
      <c r="A423" s="447">
        <v>439</v>
      </c>
      <c r="B423" s="454"/>
      <c r="C423" s="449">
        <f t="shared" si="20"/>
        <v>66.239999999999995</v>
      </c>
      <c r="D423" s="582"/>
      <c r="E423" s="472">
        <v>13607</v>
      </c>
      <c r="F423" s="456">
        <f t="shared" si="19"/>
        <v>3434</v>
      </c>
      <c r="G423" s="469">
        <f t="shared" si="18"/>
        <v>2465</v>
      </c>
      <c r="H423" s="470">
        <v>90</v>
      </c>
    </row>
    <row r="424" spans="1:8" x14ac:dyDescent="0.2">
      <c r="A424" s="447">
        <v>440</v>
      </c>
      <c r="B424" s="454"/>
      <c r="C424" s="449">
        <f t="shared" si="20"/>
        <v>66.27</v>
      </c>
      <c r="D424" s="582"/>
      <c r="E424" s="472">
        <v>13607</v>
      </c>
      <c r="F424" s="456">
        <f t="shared" si="19"/>
        <v>3433</v>
      </c>
      <c r="G424" s="469">
        <f t="shared" si="18"/>
        <v>2464</v>
      </c>
      <c r="H424" s="470">
        <v>90</v>
      </c>
    </row>
    <row r="425" spans="1:8" x14ac:dyDescent="0.2">
      <c r="A425" s="447">
        <v>441</v>
      </c>
      <c r="B425" s="454"/>
      <c r="C425" s="449">
        <f t="shared" si="20"/>
        <v>66.3</v>
      </c>
      <c r="D425" s="582"/>
      <c r="E425" s="472">
        <v>13607</v>
      </c>
      <c r="F425" s="456">
        <f t="shared" si="19"/>
        <v>3431</v>
      </c>
      <c r="G425" s="469">
        <f t="shared" si="18"/>
        <v>2463</v>
      </c>
      <c r="H425" s="470">
        <v>90</v>
      </c>
    </row>
    <row r="426" spans="1:8" x14ac:dyDescent="0.2">
      <c r="A426" s="447">
        <v>442</v>
      </c>
      <c r="B426" s="454"/>
      <c r="C426" s="449">
        <f t="shared" si="20"/>
        <v>66.34</v>
      </c>
      <c r="D426" s="582"/>
      <c r="E426" s="472">
        <v>13607</v>
      </c>
      <c r="F426" s="456">
        <f t="shared" si="19"/>
        <v>3429</v>
      </c>
      <c r="G426" s="469">
        <f t="shared" si="18"/>
        <v>2461</v>
      </c>
      <c r="H426" s="470">
        <v>90</v>
      </c>
    </row>
    <row r="427" spans="1:8" x14ac:dyDescent="0.2">
      <c r="A427" s="447">
        <v>443</v>
      </c>
      <c r="B427" s="454"/>
      <c r="C427" s="449">
        <f t="shared" si="20"/>
        <v>66.37</v>
      </c>
      <c r="D427" s="582"/>
      <c r="E427" s="472">
        <v>13607</v>
      </c>
      <c r="F427" s="456">
        <f t="shared" si="19"/>
        <v>3428</v>
      </c>
      <c r="G427" s="469">
        <f t="shared" si="18"/>
        <v>2460</v>
      </c>
      <c r="H427" s="470">
        <v>90</v>
      </c>
    </row>
    <row r="428" spans="1:8" x14ac:dyDescent="0.2">
      <c r="A428" s="447">
        <v>444</v>
      </c>
      <c r="B428" s="454"/>
      <c r="C428" s="449">
        <f t="shared" si="20"/>
        <v>66.400000000000006</v>
      </c>
      <c r="D428" s="582"/>
      <c r="E428" s="472">
        <v>13607</v>
      </c>
      <c r="F428" s="456">
        <f t="shared" si="19"/>
        <v>3426</v>
      </c>
      <c r="G428" s="469">
        <f t="shared" si="18"/>
        <v>2459</v>
      </c>
      <c r="H428" s="470">
        <v>90</v>
      </c>
    </row>
    <row r="429" spans="1:8" x14ac:dyDescent="0.2">
      <c r="A429" s="447">
        <v>445</v>
      </c>
      <c r="B429" s="454"/>
      <c r="C429" s="449">
        <f t="shared" si="20"/>
        <v>66.430000000000007</v>
      </c>
      <c r="D429" s="582"/>
      <c r="E429" s="472">
        <v>13607</v>
      </c>
      <c r="F429" s="456">
        <f t="shared" si="19"/>
        <v>3425</v>
      </c>
      <c r="G429" s="469">
        <f t="shared" si="18"/>
        <v>2458</v>
      </c>
      <c r="H429" s="470">
        <v>90</v>
      </c>
    </row>
    <row r="430" spans="1:8" x14ac:dyDescent="0.2">
      <c r="A430" s="447">
        <v>446</v>
      </c>
      <c r="B430" s="454"/>
      <c r="C430" s="449">
        <f t="shared" si="20"/>
        <v>66.459999999999994</v>
      </c>
      <c r="D430" s="582"/>
      <c r="E430" s="472">
        <v>13607</v>
      </c>
      <c r="F430" s="456">
        <f t="shared" si="19"/>
        <v>3423</v>
      </c>
      <c r="G430" s="469">
        <f t="shared" si="18"/>
        <v>2457</v>
      </c>
      <c r="H430" s="470">
        <v>90</v>
      </c>
    </row>
    <row r="431" spans="1:8" x14ac:dyDescent="0.2">
      <c r="A431" s="447">
        <v>447</v>
      </c>
      <c r="B431" s="454"/>
      <c r="C431" s="449">
        <f t="shared" si="20"/>
        <v>66.489999999999995</v>
      </c>
      <c r="D431" s="582"/>
      <c r="E431" s="472">
        <v>13607</v>
      </c>
      <c r="F431" s="456">
        <f t="shared" si="19"/>
        <v>3421</v>
      </c>
      <c r="G431" s="469">
        <f t="shared" si="18"/>
        <v>2456</v>
      </c>
      <c r="H431" s="470">
        <v>90</v>
      </c>
    </row>
    <row r="432" spans="1:8" x14ac:dyDescent="0.2">
      <c r="A432" s="447">
        <v>448</v>
      </c>
      <c r="B432" s="454"/>
      <c r="C432" s="449">
        <f t="shared" si="20"/>
        <v>66.52</v>
      </c>
      <c r="D432" s="582"/>
      <c r="E432" s="472">
        <v>13607</v>
      </c>
      <c r="F432" s="456">
        <f t="shared" si="19"/>
        <v>3420</v>
      </c>
      <c r="G432" s="469">
        <f t="shared" si="18"/>
        <v>2455</v>
      </c>
      <c r="H432" s="470">
        <v>90</v>
      </c>
    </row>
    <row r="433" spans="1:8" x14ac:dyDescent="0.2">
      <c r="A433" s="447">
        <v>449</v>
      </c>
      <c r="B433" s="454"/>
      <c r="C433" s="449">
        <f t="shared" si="20"/>
        <v>66.55</v>
      </c>
      <c r="D433" s="582"/>
      <c r="E433" s="472">
        <v>13607</v>
      </c>
      <c r="F433" s="456">
        <f t="shared" si="19"/>
        <v>3418</v>
      </c>
      <c r="G433" s="469">
        <f t="shared" si="18"/>
        <v>2454</v>
      </c>
      <c r="H433" s="470">
        <v>90</v>
      </c>
    </row>
    <row r="434" spans="1:8" x14ac:dyDescent="0.2">
      <c r="A434" s="447">
        <v>450</v>
      </c>
      <c r="B434" s="454"/>
      <c r="C434" s="449">
        <f t="shared" si="20"/>
        <v>66.58</v>
      </c>
      <c r="D434" s="582"/>
      <c r="E434" s="472">
        <v>13607</v>
      </c>
      <c r="F434" s="456">
        <f t="shared" si="19"/>
        <v>3417</v>
      </c>
      <c r="G434" s="469">
        <f t="shared" si="18"/>
        <v>2452</v>
      </c>
      <c r="H434" s="470">
        <v>90</v>
      </c>
    </row>
    <row r="435" spans="1:8" x14ac:dyDescent="0.2">
      <c r="A435" s="447">
        <v>451</v>
      </c>
      <c r="B435" s="454"/>
      <c r="C435" s="449">
        <f t="shared" si="20"/>
        <v>66.62</v>
      </c>
      <c r="D435" s="582"/>
      <c r="E435" s="472">
        <v>13607</v>
      </c>
      <c r="F435" s="456">
        <f t="shared" si="19"/>
        <v>3415</v>
      </c>
      <c r="G435" s="469">
        <f t="shared" si="18"/>
        <v>2451</v>
      </c>
      <c r="H435" s="470">
        <v>90</v>
      </c>
    </row>
    <row r="436" spans="1:8" x14ac:dyDescent="0.2">
      <c r="A436" s="447">
        <v>452</v>
      </c>
      <c r="B436" s="454"/>
      <c r="C436" s="449">
        <f t="shared" si="20"/>
        <v>66.650000000000006</v>
      </c>
      <c r="D436" s="582"/>
      <c r="E436" s="472">
        <v>13607</v>
      </c>
      <c r="F436" s="456">
        <f t="shared" si="19"/>
        <v>3413</v>
      </c>
      <c r="G436" s="469">
        <f t="shared" si="18"/>
        <v>2450</v>
      </c>
      <c r="H436" s="470">
        <v>90</v>
      </c>
    </row>
    <row r="437" spans="1:8" x14ac:dyDescent="0.2">
      <c r="A437" s="447">
        <v>453</v>
      </c>
      <c r="B437" s="454"/>
      <c r="C437" s="449">
        <f t="shared" si="20"/>
        <v>66.680000000000007</v>
      </c>
      <c r="D437" s="582"/>
      <c r="E437" s="472">
        <v>13607</v>
      </c>
      <c r="F437" s="456">
        <f t="shared" si="19"/>
        <v>3412</v>
      </c>
      <c r="G437" s="469">
        <f t="shared" si="18"/>
        <v>2449</v>
      </c>
      <c r="H437" s="470">
        <v>90</v>
      </c>
    </row>
    <row r="438" spans="1:8" x14ac:dyDescent="0.2">
      <c r="A438" s="447">
        <v>454</v>
      </c>
      <c r="B438" s="454"/>
      <c r="C438" s="449">
        <f t="shared" si="20"/>
        <v>66.709999999999994</v>
      </c>
      <c r="D438" s="582"/>
      <c r="E438" s="472">
        <v>13607</v>
      </c>
      <c r="F438" s="456">
        <f t="shared" si="19"/>
        <v>3411</v>
      </c>
      <c r="G438" s="469">
        <f t="shared" si="18"/>
        <v>2448</v>
      </c>
      <c r="H438" s="470">
        <v>90</v>
      </c>
    </row>
    <row r="439" spans="1:8" x14ac:dyDescent="0.2">
      <c r="A439" s="447">
        <v>455</v>
      </c>
      <c r="B439" s="454"/>
      <c r="C439" s="449">
        <f t="shared" si="20"/>
        <v>66.739999999999995</v>
      </c>
      <c r="D439" s="582"/>
      <c r="E439" s="472">
        <v>13607</v>
      </c>
      <c r="F439" s="456">
        <f t="shared" si="19"/>
        <v>3409</v>
      </c>
      <c r="G439" s="469">
        <f t="shared" si="18"/>
        <v>2447</v>
      </c>
      <c r="H439" s="470">
        <v>90</v>
      </c>
    </row>
    <row r="440" spans="1:8" x14ac:dyDescent="0.2">
      <c r="A440" s="447">
        <v>456</v>
      </c>
      <c r="B440" s="454"/>
      <c r="C440" s="449">
        <f t="shared" si="20"/>
        <v>66.77</v>
      </c>
      <c r="D440" s="582"/>
      <c r="E440" s="472">
        <v>13607</v>
      </c>
      <c r="F440" s="456">
        <f t="shared" si="19"/>
        <v>3408</v>
      </c>
      <c r="G440" s="469">
        <f t="shared" si="18"/>
        <v>2445</v>
      </c>
      <c r="H440" s="470">
        <v>90</v>
      </c>
    </row>
    <row r="441" spans="1:8" x14ac:dyDescent="0.2">
      <c r="A441" s="447">
        <v>457</v>
      </c>
      <c r="B441" s="454"/>
      <c r="C441" s="449">
        <f t="shared" si="20"/>
        <v>66.8</v>
      </c>
      <c r="D441" s="582"/>
      <c r="E441" s="472">
        <v>13607</v>
      </c>
      <c r="F441" s="456">
        <f t="shared" si="19"/>
        <v>3406</v>
      </c>
      <c r="G441" s="469">
        <f t="shared" si="18"/>
        <v>2444</v>
      </c>
      <c r="H441" s="470">
        <v>90</v>
      </c>
    </row>
    <row r="442" spans="1:8" x14ac:dyDescent="0.2">
      <c r="A442" s="447">
        <v>458</v>
      </c>
      <c r="B442" s="454"/>
      <c r="C442" s="449">
        <f t="shared" si="20"/>
        <v>66.83</v>
      </c>
      <c r="D442" s="582"/>
      <c r="E442" s="472">
        <v>13607</v>
      </c>
      <c r="F442" s="456">
        <f t="shared" si="19"/>
        <v>3405</v>
      </c>
      <c r="G442" s="469">
        <f t="shared" si="18"/>
        <v>2443</v>
      </c>
      <c r="H442" s="470">
        <v>90</v>
      </c>
    </row>
    <row r="443" spans="1:8" x14ac:dyDescent="0.2">
      <c r="A443" s="447">
        <v>459</v>
      </c>
      <c r="B443" s="454"/>
      <c r="C443" s="449">
        <f t="shared" si="20"/>
        <v>66.86</v>
      </c>
      <c r="D443" s="582"/>
      <c r="E443" s="472">
        <v>13607</v>
      </c>
      <c r="F443" s="456">
        <f t="shared" si="19"/>
        <v>3403</v>
      </c>
      <c r="G443" s="469">
        <f t="shared" si="18"/>
        <v>2442</v>
      </c>
      <c r="H443" s="470">
        <v>90</v>
      </c>
    </row>
    <row r="444" spans="1:8" x14ac:dyDescent="0.2">
      <c r="A444" s="447">
        <v>460</v>
      </c>
      <c r="B444" s="454"/>
      <c r="C444" s="449">
        <f t="shared" si="20"/>
        <v>66.89</v>
      </c>
      <c r="D444" s="582"/>
      <c r="E444" s="472">
        <v>13607</v>
      </c>
      <c r="F444" s="456">
        <f t="shared" si="19"/>
        <v>3402</v>
      </c>
      <c r="G444" s="469">
        <f t="shared" si="18"/>
        <v>2441</v>
      </c>
      <c r="H444" s="470">
        <v>90</v>
      </c>
    </row>
    <row r="445" spans="1:8" x14ac:dyDescent="0.2">
      <c r="A445" s="447">
        <v>461</v>
      </c>
      <c r="B445" s="454"/>
      <c r="C445" s="449">
        <f t="shared" si="20"/>
        <v>66.92</v>
      </c>
      <c r="D445" s="582"/>
      <c r="E445" s="472">
        <v>13607</v>
      </c>
      <c r="F445" s="456">
        <f t="shared" si="19"/>
        <v>3400</v>
      </c>
      <c r="G445" s="469">
        <f t="shared" si="18"/>
        <v>2440</v>
      </c>
      <c r="H445" s="470">
        <v>90</v>
      </c>
    </row>
    <row r="446" spans="1:8" x14ac:dyDescent="0.2">
      <c r="A446" s="447">
        <v>462</v>
      </c>
      <c r="B446" s="454"/>
      <c r="C446" s="449">
        <f t="shared" si="20"/>
        <v>66.95</v>
      </c>
      <c r="D446" s="582"/>
      <c r="E446" s="472">
        <v>13607</v>
      </c>
      <c r="F446" s="456">
        <f t="shared" si="19"/>
        <v>3399</v>
      </c>
      <c r="G446" s="469">
        <f t="shared" si="18"/>
        <v>2439</v>
      </c>
      <c r="H446" s="470">
        <v>90</v>
      </c>
    </row>
    <row r="447" spans="1:8" x14ac:dyDescent="0.2">
      <c r="A447" s="447">
        <v>463</v>
      </c>
      <c r="B447" s="454"/>
      <c r="C447" s="449">
        <f t="shared" si="20"/>
        <v>66.98</v>
      </c>
      <c r="D447" s="582"/>
      <c r="E447" s="472">
        <v>13607</v>
      </c>
      <c r="F447" s="456">
        <f t="shared" si="19"/>
        <v>3397</v>
      </c>
      <c r="G447" s="469">
        <f t="shared" si="18"/>
        <v>2438</v>
      </c>
      <c r="H447" s="470">
        <v>90</v>
      </c>
    </row>
    <row r="448" spans="1:8" x14ac:dyDescent="0.2">
      <c r="A448" s="447">
        <v>464</v>
      </c>
      <c r="B448" s="454"/>
      <c r="C448" s="449">
        <f t="shared" si="20"/>
        <v>67.010000000000005</v>
      </c>
      <c r="D448" s="582"/>
      <c r="E448" s="472">
        <v>13607</v>
      </c>
      <c r="F448" s="456">
        <f t="shared" si="19"/>
        <v>3396</v>
      </c>
      <c r="G448" s="469">
        <f t="shared" si="18"/>
        <v>2437</v>
      </c>
      <c r="H448" s="470">
        <v>90</v>
      </c>
    </row>
    <row r="449" spans="1:8" x14ac:dyDescent="0.2">
      <c r="A449" s="447">
        <v>465</v>
      </c>
      <c r="B449" s="454"/>
      <c r="C449" s="449">
        <f t="shared" si="20"/>
        <v>67.040000000000006</v>
      </c>
      <c r="D449" s="582"/>
      <c r="E449" s="472">
        <v>13607</v>
      </c>
      <c r="F449" s="456">
        <f t="shared" si="19"/>
        <v>3394</v>
      </c>
      <c r="G449" s="469">
        <f t="shared" si="18"/>
        <v>2436</v>
      </c>
      <c r="H449" s="470">
        <v>90</v>
      </c>
    </row>
    <row r="450" spans="1:8" x14ac:dyDescent="0.2">
      <c r="A450" s="447">
        <v>466</v>
      </c>
      <c r="B450" s="454"/>
      <c r="C450" s="449">
        <f t="shared" si="20"/>
        <v>67.069999999999993</v>
      </c>
      <c r="D450" s="582"/>
      <c r="E450" s="472">
        <v>13607</v>
      </c>
      <c r="F450" s="456">
        <f t="shared" si="19"/>
        <v>3393</v>
      </c>
      <c r="G450" s="469">
        <f t="shared" si="18"/>
        <v>2435</v>
      </c>
      <c r="H450" s="470">
        <v>90</v>
      </c>
    </row>
    <row r="451" spans="1:8" x14ac:dyDescent="0.2">
      <c r="A451" s="447">
        <v>467</v>
      </c>
      <c r="B451" s="454"/>
      <c r="C451" s="449">
        <f t="shared" si="20"/>
        <v>67.099999999999994</v>
      </c>
      <c r="D451" s="582"/>
      <c r="E451" s="472">
        <v>13607</v>
      </c>
      <c r="F451" s="456">
        <f t="shared" si="19"/>
        <v>3391</v>
      </c>
      <c r="G451" s="469">
        <f t="shared" si="18"/>
        <v>2433</v>
      </c>
      <c r="H451" s="470">
        <v>90</v>
      </c>
    </row>
    <row r="452" spans="1:8" x14ac:dyDescent="0.2">
      <c r="A452" s="447">
        <v>468</v>
      </c>
      <c r="B452" s="454"/>
      <c r="C452" s="449">
        <f t="shared" si="20"/>
        <v>67.13</v>
      </c>
      <c r="D452" s="582"/>
      <c r="E452" s="472">
        <v>13607</v>
      </c>
      <c r="F452" s="456">
        <f t="shared" si="19"/>
        <v>3390</v>
      </c>
      <c r="G452" s="469">
        <f t="shared" si="18"/>
        <v>2432</v>
      </c>
      <c r="H452" s="470">
        <v>90</v>
      </c>
    </row>
    <row r="453" spans="1:8" x14ac:dyDescent="0.2">
      <c r="A453" s="447">
        <v>469</v>
      </c>
      <c r="B453" s="454"/>
      <c r="C453" s="449">
        <f t="shared" si="20"/>
        <v>67.16</v>
      </c>
      <c r="D453" s="582"/>
      <c r="E453" s="472">
        <v>13607</v>
      </c>
      <c r="F453" s="456">
        <f t="shared" si="19"/>
        <v>3388</v>
      </c>
      <c r="G453" s="469">
        <f t="shared" si="18"/>
        <v>2431</v>
      </c>
      <c r="H453" s="470">
        <v>90</v>
      </c>
    </row>
    <row r="454" spans="1:8" x14ac:dyDescent="0.2">
      <c r="A454" s="447">
        <v>470</v>
      </c>
      <c r="B454" s="454"/>
      <c r="C454" s="449">
        <f t="shared" si="20"/>
        <v>67.19</v>
      </c>
      <c r="D454" s="582"/>
      <c r="E454" s="472">
        <v>13607</v>
      </c>
      <c r="F454" s="456">
        <f t="shared" si="19"/>
        <v>3387</v>
      </c>
      <c r="G454" s="469">
        <f t="shared" si="18"/>
        <v>2430</v>
      </c>
      <c r="H454" s="470">
        <v>90</v>
      </c>
    </row>
    <row r="455" spans="1:8" x14ac:dyDescent="0.2">
      <c r="A455" s="447">
        <v>471</v>
      </c>
      <c r="B455" s="454"/>
      <c r="C455" s="449">
        <f t="shared" si="20"/>
        <v>67.22</v>
      </c>
      <c r="D455" s="582"/>
      <c r="E455" s="472">
        <v>13607</v>
      </c>
      <c r="F455" s="456">
        <f t="shared" si="19"/>
        <v>3385</v>
      </c>
      <c r="G455" s="469">
        <f t="shared" si="18"/>
        <v>2429</v>
      </c>
      <c r="H455" s="470">
        <v>90</v>
      </c>
    </row>
    <row r="456" spans="1:8" x14ac:dyDescent="0.2">
      <c r="A456" s="447">
        <v>472</v>
      </c>
      <c r="B456" s="454"/>
      <c r="C456" s="449">
        <f t="shared" si="20"/>
        <v>67.25</v>
      </c>
      <c r="D456" s="582"/>
      <c r="E456" s="472">
        <v>13607</v>
      </c>
      <c r="F456" s="456">
        <f t="shared" si="19"/>
        <v>3384</v>
      </c>
      <c r="G456" s="469">
        <f t="shared" si="18"/>
        <v>2428</v>
      </c>
      <c r="H456" s="470">
        <v>90</v>
      </c>
    </row>
    <row r="457" spans="1:8" x14ac:dyDescent="0.2">
      <c r="A457" s="447">
        <v>473</v>
      </c>
      <c r="B457" s="454"/>
      <c r="C457" s="449">
        <f t="shared" si="20"/>
        <v>67.28</v>
      </c>
      <c r="D457" s="582"/>
      <c r="E457" s="472">
        <v>13607</v>
      </c>
      <c r="F457" s="456">
        <f t="shared" si="19"/>
        <v>3382</v>
      </c>
      <c r="G457" s="469">
        <f t="shared" si="18"/>
        <v>2427</v>
      </c>
      <c r="H457" s="470">
        <v>90</v>
      </c>
    </row>
    <row r="458" spans="1:8" x14ac:dyDescent="0.2">
      <c r="A458" s="447">
        <v>474</v>
      </c>
      <c r="B458" s="454"/>
      <c r="C458" s="449">
        <f t="shared" si="20"/>
        <v>67.31</v>
      </c>
      <c r="D458" s="582"/>
      <c r="E458" s="472">
        <v>13607</v>
      </c>
      <c r="F458" s="456">
        <f t="shared" si="19"/>
        <v>3381</v>
      </c>
      <c r="G458" s="469">
        <f t="shared" si="18"/>
        <v>2426</v>
      </c>
      <c r="H458" s="470">
        <v>90</v>
      </c>
    </row>
    <row r="459" spans="1:8" x14ac:dyDescent="0.2">
      <c r="A459" s="447">
        <v>475</v>
      </c>
      <c r="B459" s="454"/>
      <c r="C459" s="449">
        <f t="shared" si="20"/>
        <v>67.34</v>
      </c>
      <c r="D459" s="582"/>
      <c r="E459" s="472">
        <v>13607</v>
      </c>
      <c r="F459" s="456">
        <f t="shared" si="19"/>
        <v>3379</v>
      </c>
      <c r="G459" s="469">
        <f t="shared" si="18"/>
        <v>2425</v>
      </c>
      <c r="H459" s="470">
        <v>90</v>
      </c>
    </row>
    <row r="460" spans="1:8" x14ac:dyDescent="0.2">
      <c r="A460" s="447">
        <v>476</v>
      </c>
      <c r="B460" s="454"/>
      <c r="C460" s="449">
        <f t="shared" si="20"/>
        <v>67.37</v>
      </c>
      <c r="D460" s="582"/>
      <c r="E460" s="472">
        <v>13607</v>
      </c>
      <c r="F460" s="456">
        <f t="shared" si="19"/>
        <v>3378</v>
      </c>
      <c r="G460" s="469">
        <f t="shared" si="18"/>
        <v>2424</v>
      </c>
      <c r="H460" s="470">
        <v>90</v>
      </c>
    </row>
    <row r="461" spans="1:8" x14ac:dyDescent="0.2">
      <c r="A461" s="447">
        <v>477</v>
      </c>
      <c r="B461" s="454"/>
      <c r="C461" s="449">
        <f t="shared" si="20"/>
        <v>67.400000000000006</v>
      </c>
      <c r="D461" s="582"/>
      <c r="E461" s="472">
        <v>13607</v>
      </c>
      <c r="F461" s="456">
        <f t="shared" si="19"/>
        <v>3377</v>
      </c>
      <c r="G461" s="469">
        <f t="shared" ref="G461:G524" si="21">ROUND(12*(1/C461*E461),0)</f>
        <v>2423</v>
      </c>
      <c r="H461" s="470">
        <v>90</v>
      </c>
    </row>
    <row r="462" spans="1:8" x14ac:dyDescent="0.2">
      <c r="A462" s="447">
        <v>478</v>
      </c>
      <c r="B462" s="454"/>
      <c r="C462" s="449">
        <f t="shared" si="20"/>
        <v>67.430000000000007</v>
      </c>
      <c r="D462" s="582"/>
      <c r="E462" s="472">
        <v>13607</v>
      </c>
      <c r="F462" s="456">
        <f t="shared" ref="F462:F525" si="22">ROUND(12*1.3566*(1/C462*E462)+H462,0)</f>
        <v>3375</v>
      </c>
      <c r="G462" s="469">
        <f t="shared" si="21"/>
        <v>2422</v>
      </c>
      <c r="H462" s="470">
        <v>90</v>
      </c>
    </row>
    <row r="463" spans="1:8" x14ac:dyDescent="0.2">
      <c r="A463" s="447">
        <v>479</v>
      </c>
      <c r="B463" s="454"/>
      <c r="C463" s="449">
        <f t="shared" ref="C463:C526" si="23">ROUND(10.899*LN(A463)+A463/150-3,2)</f>
        <v>67.459999999999994</v>
      </c>
      <c r="D463" s="582"/>
      <c r="E463" s="472">
        <v>13607</v>
      </c>
      <c r="F463" s="456">
        <f t="shared" si="22"/>
        <v>3374</v>
      </c>
      <c r="G463" s="469">
        <f t="shared" si="21"/>
        <v>2420</v>
      </c>
      <c r="H463" s="470">
        <v>90</v>
      </c>
    </row>
    <row r="464" spans="1:8" x14ac:dyDescent="0.2">
      <c r="A464" s="447">
        <v>480</v>
      </c>
      <c r="B464" s="454"/>
      <c r="C464" s="449">
        <f t="shared" si="23"/>
        <v>67.489999999999995</v>
      </c>
      <c r="D464" s="582"/>
      <c r="E464" s="472">
        <v>13607</v>
      </c>
      <c r="F464" s="456">
        <f t="shared" si="22"/>
        <v>3372</v>
      </c>
      <c r="G464" s="469">
        <f t="shared" si="21"/>
        <v>2419</v>
      </c>
      <c r="H464" s="470">
        <v>90</v>
      </c>
    </row>
    <row r="465" spans="1:8" x14ac:dyDescent="0.2">
      <c r="A465" s="447">
        <v>481</v>
      </c>
      <c r="B465" s="454"/>
      <c r="C465" s="449">
        <f t="shared" si="23"/>
        <v>67.52</v>
      </c>
      <c r="D465" s="582"/>
      <c r="E465" s="472">
        <v>13607</v>
      </c>
      <c r="F465" s="456">
        <f t="shared" si="22"/>
        <v>3371</v>
      </c>
      <c r="G465" s="469">
        <f t="shared" si="21"/>
        <v>2418</v>
      </c>
      <c r="H465" s="470">
        <v>90</v>
      </c>
    </row>
    <row r="466" spans="1:8" x14ac:dyDescent="0.2">
      <c r="A466" s="447">
        <v>482</v>
      </c>
      <c r="B466" s="454"/>
      <c r="C466" s="449">
        <f t="shared" si="23"/>
        <v>67.55</v>
      </c>
      <c r="D466" s="582"/>
      <c r="E466" s="472">
        <v>13607</v>
      </c>
      <c r="F466" s="456">
        <f t="shared" si="22"/>
        <v>3369</v>
      </c>
      <c r="G466" s="469">
        <f t="shared" si="21"/>
        <v>2417</v>
      </c>
      <c r="H466" s="470">
        <v>90</v>
      </c>
    </row>
    <row r="467" spans="1:8" x14ac:dyDescent="0.2">
      <c r="A467" s="447">
        <v>483</v>
      </c>
      <c r="B467" s="454"/>
      <c r="C467" s="449">
        <f t="shared" si="23"/>
        <v>67.58</v>
      </c>
      <c r="D467" s="582"/>
      <c r="E467" s="472">
        <v>13607</v>
      </c>
      <c r="F467" s="456">
        <f t="shared" si="22"/>
        <v>3368</v>
      </c>
      <c r="G467" s="469">
        <f t="shared" si="21"/>
        <v>2416</v>
      </c>
      <c r="H467" s="470">
        <v>90</v>
      </c>
    </row>
    <row r="468" spans="1:8" x14ac:dyDescent="0.2">
      <c r="A468" s="447">
        <v>484</v>
      </c>
      <c r="B468" s="454"/>
      <c r="C468" s="449">
        <f t="shared" si="23"/>
        <v>67.61</v>
      </c>
      <c r="D468" s="582"/>
      <c r="E468" s="472">
        <v>13607</v>
      </c>
      <c r="F468" s="456">
        <f t="shared" si="22"/>
        <v>3366</v>
      </c>
      <c r="G468" s="469">
        <f t="shared" si="21"/>
        <v>2415</v>
      </c>
      <c r="H468" s="470">
        <v>90</v>
      </c>
    </row>
    <row r="469" spans="1:8" x14ac:dyDescent="0.2">
      <c r="A469" s="447">
        <v>485</v>
      </c>
      <c r="B469" s="454"/>
      <c r="C469" s="449">
        <f t="shared" si="23"/>
        <v>67.63</v>
      </c>
      <c r="D469" s="582"/>
      <c r="E469" s="472">
        <v>13607</v>
      </c>
      <c r="F469" s="456">
        <f t="shared" si="22"/>
        <v>3365</v>
      </c>
      <c r="G469" s="469">
        <f t="shared" si="21"/>
        <v>2414</v>
      </c>
      <c r="H469" s="470">
        <v>90</v>
      </c>
    </row>
    <row r="470" spans="1:8" x14ac:dyDescent="0.2">
      <c r="A470" s="447">
        <v>486</v>
      </c>
      <c r="B470" s="454"/>
      <c r="C470" s="449">
        <f t="shared" si="23"/>
        <v>67.66</v>
      </c>
      <c r="D470" s="582"/>
      <c r="E470" s="472">
        <v>13607</v>
      </c>
      <c r="F470" s="456">
        <f t="shared" si="22"/>
        <v>3364</v>
      </c>
      <c r="G470" s="469">
        <f t="shared" si="21"/>
        <v>2413</v>
      </c>
      <c r="H470" s="470">
        <v>90</v>
      </c>
    </row>
    <row r="471" spans="1:8" x14ac:dyDescent="0.2">
      <c r="A471" s="447">
        <v>487</v>
      </c>
      <c r="B471" s="454"/>
      <c r="C471" s="449">
        <f t="shared" si="23"/>
        <v>67.69</v>
      </c>
      <c r="D471" s="582"/>
      <c r="E471" s="472">
        <v>13607</v>
      </c>
      <c r="F471" s="456">
        <f t="shared" si="22"/>
        <v>3362</v>
      </c>
      <c r="G471" s="469">
        <f t="shared" si="21"/>
        <v>2412</v>
      </c>
      <c r="H471" s="470">
        <v>90</v>
      </c>
    </row>
    <row r="472" spans="1:8" x14ac:dyDescent="0.2">
      <c r="A472" s="447">
        <v>488</v>
      </c>
      <c r="B472" s="454"/>
      <c r="C472" s="449">
        <f t="shared" si="23"/>
        <v>67.72</v>
      </c>
      <c r="D472" s="582"/>
      <c r="E472" s="472">
        <v>13607</v>
      </c>
      <c r="F472" s="456">
        <f t="shared" si="22"/>
        <v>3361</v>
      </c>
      <c r="G472" s="469">
        <f t="shared" si="21"/>
        <v>2411</v>
      </c>
      <c r="H472" s="470">
        <v>90</v>
      </c>
    </row>
    <row r="473" spans="1:8" x14ac:dyDescent="0.2">
      <c r="A473" s="447">
        <v>489</v>
      </c>
      <c r="B473" s="454"/>
      <c r="C473" s="449">
        <f t="shared" si="23"/>
        <v>67.75</v>
      </c>
      <c r="D473" s="582"/>
      <c r="E473" s="472">
        <v>13607</v>
      </c>
      <c r="F473" s="456">
        <f t="shared" si="22"/>
        <v>3360</v>
      </c>
      <c r="G473" s="469">
        <f t="shared" si="21"/>
        <v>2410</v>
      </c>
      <c r="H473" s="470">
        <v>90</v>
      </c>
    </row>
    <row r="474" spans="1:8" x14ac:dyDescent="0.2">
      <c r="A474" s="447">
        <v>490</v>
      </c>
      <c r="B474" s="454"/>
      <c r="C474" s="449">
        <f t="shared" si="23"/>
        <v>67.78</v>
      </c>
      <c r="D474" s="582"/>
      <c r="E474" s="472">
        <v>13607</v>
      </c>
      <c r="F474" s="456">
        <f t="shared" si="22"/>
        <v>3358</v>
      </c>
      <c r="G474" s="469">
        <f t="shared" si="21"/>
        <v>2409</v>
      </c>
      <c r="H474" s="470">
        <v>90</v>
      </c>
    </row>
    <row r="475" spans="1:8" x14ac:dyDescent="0.2">
      <c r="A475" s="447">
        <v>491</v>
      </c>
      <c r="B475" s="454"/>
      <c r="C475" s="449">
        <f t="shared" si="23"/>
        <v>67.81</v>
      </c>
      <c r="D475" s="582"/>
      <c r="E475" s="472">
        <v>13607</v>
      </c>
      <c r="F475" s="456">
        <f t="shared" si="22"/>
        <v>3357</v>
      </c>
      <c r="G475" s="469">
        <f t="shared" si="21"/>
        <v>2408</v>
      </c>
      <c r="H475" s="470">
        <v>90</v>
      </c>
    </row>
    <row r="476" spans="1:8" x14ac:dyDescent="0.2">
      <c r="A476" s="447">
        <v>492</v>
      </c>
      <c r="B476" s="454"/>
      <c r="C476" s="449">
        <f t="shared" si="23"/>
        <v>67.84</v>
      </c>
      <c r="D476" s="582"/>
      <c r="E476" s="472">
        <v>13607</v>
      </c>
      <c r="F476" s="456">
        <f t="shared" si="22"/>
        <v>3355</v>
      </c>
      <c r="G476" s="469">
        <f t="shared" si="21"/>
        <v>2407</v>
      </c>
      <c r="H476" s="470">
        <v>90</v>
      </c>
    </row>
    <row r="477" spans="1:8" x14ac:dyDescent="0.2">
      <c r="A477" s="447">
        <v>493</v>
      </c>
      <c r="B477" s="454"/>
      <c r="C477" s="449">
        <f t="shared" si="23"/>
        <v>67.87</v>
      </c>
      <c r="D477" s="582"/>
      <c r="E477" s="472">
        <v>13607</v>
      </c>
      <c r="F477" s="456">
        <f t="shared" si="22"/>
        <v>3354</v>
      </c>
      <c r="G477" s="469">
        <f t="shared" si="21"/>
        <v>2406</v>
      </c>
      <c r="H477" s="470">
        <v>90</v>
      </c>
    </row>
    <row r="478" spans="1:8" x14ac:dyDescent="0.2">
      <c r="A478" s="447">
        <v>494</v>
      </c>
      <c r="B478" s="454"/>
      <c r="C478" s="449">
        <f t="shared" si="23"/>
        <v>67.89</v>
      </c>
      <c r="D478" s="582"/>
      <c r="E478" s="472">
        <v>13607</v>
      </c>
      <c r="F478" s="456">
        <f t="shared" si="22"/>
        <v>3353</v>
      </c>
      <c r="G478" s="469">
        <f t="shared" si="21"/>
        <v>2405</v>
      </c>
      <c r="H478" s="470">
        <v>90</v>
      </c>
    </row>
    <row r="479" spans="1:8" x14ac:dyDescent="0.2">
      <c r="A479" s="447">
        <v>495</v>
      </c>
      <c r="B479" s="454"/>
      <c r="C479" s="449">
        <f t="shared" si="23"/>
        <v>67.92</v>
      </c>
      <c r="D479" s="582"/>
      <c r="E479" s="472">
        <v>13607</v>
      </c>
      <c r="F479" s="456">
        <f t="shared" si="22"/>
        <v>3351</v>
      </c>
      <c r="G479" s="469">
        <f t="shared" si="21"/>
        <v>2404</v>
      </c>
      <c r="H479" s="470">
        <v>90</v>
      </c>
    </row>
    <row r="480" spans="1:8" x14ac:dyDescent="0.2">
      <c r="A480" s="447">
        <v>496</v>
      </c>
      <c r="B480" s="454"/>
      <c r="C480" s="449">
        <f t="shared" si="23"/>
        <v>67.95</v>
      </c>
      <c r="D480" s="582"/>
      <c r="E480" s="472">
        <v>13607</v>
      </c>
      <c r="F480" s="456">
        <f t="shared" si="22"/>
        <v>3350</v>
      </c>
      <c r="G480" s="469">
        <f t="shared" si="21"/>
        <v>2403</v>
      </c>
      <c r="H480" s="470">
        <v>90</v>
      </c>
    </row>
    <row r="481" spans="1:8" x14ac:dyDescent="0.2">
      <c r="A481" s="447">
        <v>497</v>
      </c>
      <c r="B481" s="454"/>
      <c r="C481" s="449">
        <f t="shared" si="23"/>
        <v>67.98</v>
      </c>
      <c r="D481" s="582"/>
      <c r="E481" s="472">
        <v>13607</v>
      </c>
      <c r="F481" s="456">
        <f t="shared" si="22"/>
        <v>3348</v>
      </c>
      <c r="G481" s="469">
        <f t="shared" si="21"/>
        <v>2402</v>
      </c>
      <c r="H481" s="470">
        <v>90</v>
      </c>
    </row>
    <row r="482" spans="1:8" x14ac:dyDescent="0.2">
      <c r="A482" s="447">
        <v>498</v>
      </c>
      <c r="B482" s="454"/>
      <c r="C482" s="449">
        <f t="shared" si="23"/>
        <v>68.010000000000005</v>
      </c>
      <c r="D482" s="582"/>
      <c r="E482" s="472">
        <v>13607</v>
      </c>
      <c r="F482" s="456">
        <f t="shared" si="22"/>
        <v>3347</v>
      </c>
      <c r="G482" s="469">
        <f t="shared" si="21"/>
        <v>2401</v>
      </c>
      <c r="H482" s="470">
        <v>90</v>
      </c>
    </row>
    <row r="483" spans="1:8" x14ac:dyDescent="0.2">
      <c r="A483" s="447">
        <v>499</v>
      </c>
      <c r="B483" s="454"/>
      <c r="C483" s="449">
        <f t="shared" si="23"/>
        <v>68.040000000000006</v>
      </c>
      <c r="D483" s="582"/>
      <c r="E483" s="472">
        <v>13607</v>
      </c>
      <c r="F483" s="456">
        <f t="shared" si="22"/>
        <v>3346</v>
      </c>
      <c r="G483" s="469">
        <f t="shared" si="21"/>
        <v>2400</v>
      </c>
      <c r="H483" s="470">
        <v>90</v>
      </c>
    </row>
    <row r="484" spans="1:8" x14ac:dyDescent="0.2">
      <c r="A484" s="447">
        <v>500</v>
      </c>
      <c r="B484" s="454"/>
      <c r="C484" s="449">
        <f t="shared" si="23"/>
        <v>68.069999999999993</v>
      </c>
      <c r="D484" s="582"/>
      <c r="E484" s="472">
        <v>13607</v>
      </c>
      <c r="F484" s="456">
        <f t="shared" si="22"/>
        <v>3344</v>
      </c>
      <c r="G484" s="469">
        <f t="shared" si="21"/>
        <v>2399</v>
      </c>
      <c r="H484" s="470">
        <v>90</v>
      </c>
    </row>
    <row r="485" spans="1:8" x14ac:dyDescent="0.2">
      <c r="A485" s="447">
        <v>501</v>
      </c>
      <c r="B485" s="454"/>
      <c r="C485" s="449">
        <f t="shared" si="23"/>
        <v>68.09</v>
      </c>
      <c r="D485" s="582"/>
      <c r="E485" s="472">
        <v>13607</v>
      </c>
      <c r="F485" s="456">
        <f t="shared" si="22"/>
        <v>3343</v>
      </c>
      <c r="G485" s="469">
        <f t="shared" si="21"/>
        <v>2398</v>
      </c>
      <c r="H485" s="470">
        <v>90</v>
      </c>
    </row>
    <row r="486" spans="1:8" x14ac:dyDescent="0.2">
      <c r="A486" s="447">
        <v>502</v>
      </c>
      <c r="B486" s="454"/>
      <c r="C486" s="449">
        <f t="shared" si="23"/>
        <v>68.12</v>
      </c>
      <c r="D486" s="582"/>
      <c r="E486" s="472">
        <v>13607</v>
      </c>
      <c r="F486" s="456">
        <f t="shared" si="22"/>
        <v>3342</v>
      </c>
      <c r="G486" s="469">
        <f t="shared" si="21"/>
        <v>2397</v>
      </c>
      <c r="H486" s="470">
        <v>90</v>
      </c>
    </row>
    <row r="487" spans="1:8" x14ac:dyDescent="0.2">
      <c r="A487" s="447">
        <v>503</v>
      </c>
      <c r="B487" s="454"/>
      <c r="C487" s="449">
        <f t="shared" si="23"/>
        <v>68.150000000000006</v>
      </c>
      <c r="D487" s="582"/>
      <c r="E487" s="472">
        <v>13607</v>
      </c>
      <c r="F487" s="456">
        <f t="shared" si="22"/>
        <v>3340</v>
      </c>
      <c r="G487" s="469">
        <f t="shared" si="21"/>
        <v>2396</v>
      </c>
      <c r="H487" s="470">
        <v>90</v>
      </c>
    </row>
    <row r="488" spans="1:8" x14ac:dyDescent="0.2">
      <c r="A488" s="447">
        <v>504</v>
      </c>
      <c r="B488" s="454"/>
      <c r="C488" s="449">
        <f t="shared" si="23"/>
        <v>68.180000000000007</v>
      </c>
      <c r="D488" s="582"/>
      <c r="E488" s="472">
        <v>13607</v>
      </c>
      <c r="F488" s="456">
        <f t="shared" si="22"/>
        <v>3339</v>
      </c>
      <c r="G488" s="469">
        <f t="shared" si="21"/>
        <v>2395</v>
      </c>
      <c r="H488" s="470">
        <v>90</v>
      </c>
    </row>
    <row r="489" spans="1:8" x14ac:dyDescent="0.2">
      <c r="A489" s="447">
        <v>505</v>
      </c>
      <c r="B489" s="454"/>
      <c r="C489" s="449">
        <f t="shared" si="23"/>
        <v>68.209999999999994</v>
      </c>
      <c r="D489" s="582"/>
      <c r="E489" s="472">
        <v>13607</v>
      </c>
      <c r="F489" s="456">
        <f t="shared" si="22"/>
        <v>3337</v>
      </c>
      <c r="G489" s="469">
        <f t="shared" si="21"/>
        <v>2394</v>
      </c>
      <c r="H489" s="470">
        <v>90</v>
      </c>
    </row>
    <row r="490" spans="1:8" x14ac:dyDescent="0.2">
      <c r="A490" s="447">
        <v>506</v>
      </c>
      <c r="B490" s="454"/>
      <c r="C490" s="449">
        <f t="shared" si="23"/>
        <v>68.239999999999995</v>
      </c>
      <c r="D490" s="582"/>
      <c r="E490" s="472">
        <v>13607</v>
      </c>
      <c r="F490" s="456">
        <f t="shared" si="22"/>
        <v>3336</v>
      </c>
      <c r="G490" s="469">
        <f t="shared" si="21"/>
        <v>2393</v>
      </c>
      <c r="H490" s="470">
        <v>90</v>
      </c>
    </row>
    <row r="491" spans="1:8" x14ac:dyDescent="0.2">
      <c r="A491" s="447">
        <v>507</v>
      </c>
      <c r="B491" s="454"/>
      <c r="C491" s="449">
        <f t="shared" si="23"/>
        <v>68.260000000000005</v>
      </c>
      <c r="D491" s="582"/>
      <c r="E491" s="472">
        <v>13607</v>
      </c>
      <c r="F491" s="456">
        <f t="shared" si="22"/>
        <v>3335</v>
      </c>
      <c r="G491" s="469">
        <f t="shared" si="21"/>
        <v>2392</v>
      </c>
      <c r="H491" s="470">
        <v>90</v>
      </c>
    </row>
    <row r="492" spans="1:8" x14ac:dyDescent="0.2">
      <c r="A492" s="447">
        <v>508</v>
      </c>
      <c r="B492" s="454"/>
      <c r="C492" s="449">
        <f t="shared" si="23"/>
        <v>68.290000000000006</v>
      </c>
      <c r="D492" s="582"/>
      <c r="E492" s="472">
        <v>13607</v>
      </c>
      <c r="F492" s="456">
        <f t="shared" si="22"/>
        <v>3334</v>
      </c>
      <c r="G492" s="469">
        <f t="shared" si="21"/>
        <v>2391</v>
      </c>
      <c r="H492" s="470">
        <v>90</v>
      </c>
    </row>
    <row r="493" spans="1:8" x14ac:dyDescent="0.2">
      <c r="A493" s="447">
        <v>509</v>
      </c>
      <c r="B493" s="454"/>
      <c r="C493" s="449">
        <f t="shared" si="23"/>
        <v>68.319999999999993</v>
      </c>
      <c r="D493" s="582"/>
      <c r="E493" s="472">
        <v>13607</v>
      </c>
      <c r="F493" s="456">
        <f t="shared" si="22"/>
        <v>3332</v>
      </c>
      <c r="G493" s="469">
        <f t="shared" si="21"/>
        <v>2390</v>
      </c>
      <c r="H493" s="470">
        <v>90</v>
      </c>
    </row>
    <row r="494" spans="1:8" x14ac:dyDescent="0.2">
      <c r="A494" s="447">
        <v>510</v>
      </c>
      <c r="B494" s="454"/>
      <c r="C494" s="449">
        <f t="shared" si="23"/>
        <v>68.349999999999994</v>
      </c>
      <c r="D494" s="582"/>
      <c r="E494" s="472">
        <v>13607</v>
      </c>
      <c r="F494" s="456">
        <f t="shared" si="22"/>
        <v>3331</v>
      </c>
      <c r="G494" s="469">
        <f t="shared" si="21"/>
        <v>2389</v>
      </c>
      <c r="H494" s="470">
        <v>90</v>
      </c>
    </row>
    <row r="495" spans="1:8" x14ac:dyDescent="0.2">
      <c r="A495" s="447">
        <v>511</v>
      </c>
      <c r="B495" s="454"/>
      <c r="C495" s="449">
        <f t="shared" si="23"/>
        <v>68.38</v>
      </c>
      <c r="D495" s="582"/>
      <c r="E495" s="472">
        <v>13607</v>
      </c>
      <c r="F495" s="456">
        <f t="shared" si="22"/>
        <v>3329</v>
      </c>
      <c r="G495" s="469">
        <f t="shared" si="21"/>
        <v>2388</v>
      </c>
      <c r="H495" s="470">
        <v>90</v>
      </c>
    </row>
    <row r="496" spans="1:8" x14ac:dyDescent="0.2">
      <c r="A496" s="447">
        <v>512</v>
      </c>
      <c r="B496" s="454"/>
      <c r="C496" s="449">
        <f t="shared" si="23"/>
        <v>68.400000000000006</v>
      </c>
      <c r="D496" s="582"/>
      <c r="E496" s="472">
        <v>13607</v>
      </c>
      <c r="F496" s="456">
        <f t="shared" si="22"/>
        <v>3328</v>
      </c>
      <c r="G496" s="469">
        <f t="shared" si="21"/>
        <v>2387</v>
      </c>
      <c r="H496" s="470">
        <v>90</v>
      </c>
    </row>
    <row r="497" spans="1:8" x14ac:dyDescent="0.2">
      <c r="A497" s="447">
        <v>513</v>
      </c>
      <c r="B497" s="454"/>
      <c r="C497" s="449">
        <f t="shared" si="23"/>
        <v>68.430000000000007</v>
      </c>
      <c r="D497" s="582"/>
      <c r="E497" s="472">
        <v>13607</v>
      </c>
      <c r="F497" s="456">
        <f t="shared" si="22"/>
        <v>3327</v>
      </c>
      <c r="G497" s="469">
        <f t="shared" si="21"/>
        <v>2386</v>
      </c>
      <c r="H497" s="470">
        <v>90</v>
      </c>
    </row>
    <row r="498" spans="1:8" x14ac:dyDescent="0.2">
      <c r="A498" s="447">
        <v>514</v>
      </c>
      <c r="B498" s="454"/>
      <c r="C498" s="449">
        <f t="shared" si="23"/>
        <v>68.459999999999994</v>
      </c>
      <c r="D498" s="582"/>
      <c r="E498" s="472">
        <v>13607</v>
      </c>
      <c r="F498" s="456">
        <f t="shared" si="22"/>
        <v>3326</v>
      </c>
      <c r="G498" s="469">
        <f t="shared" si="21"/>
        <v>2385</v>
      </c>
      <c r="H498" s="470">
        <v>90</v>
      </c>
    </row>
    <row r="499" spans="1:8" x14ac:dyDescent="0.2">
      <c r="A499" s="447">
        <v>515</v>
      </c>
      <c r="B499" s="454"/>
      <c r="C499" s="449">
        <f t="shared" si="23"/>
        <v>68.489999999999995</v>
      </c>
      <c r="D499" s="582"/>
      <c r="E499" s="472">
        <v>13607</v>
      </c>
      <c r="F499" s="456">
        <f t="shared" si="22"/>
        <v>3324</v>
      </c>
      <c r="G499" s="469">
        <f t="shared" si="21"/>
        <v>2384</v>
      </c>
      <c r="H499" s="470">
        <v>90</v>
      </c>
    </row>
    <row r="500" spans="1:8" x14ac:dyDescent="0.2">
      <c r="A500" s="447">
        <v>516</v>
      </c>
      <c r="B500" s="454"/>
      <c r="C500" s="449">
        <f t="shared" si="23"/>
        <v>68.52</v>
      </c>
      <c r="D500" s="582"/>
      <c r="E500" s="472">
        <v>13607</v>
      </c>
      <c r="F500" s="456">
        <f t="shared" si="22"/>
        <v>3323</v>
      </c>
      <c r="G500" s="469">
        <f t="shared" si="21"/>
        <v>2383</v>
      </c>
      <c r="H500" s="470">
        <v>90</v>
      </c>
    </row>
    <row r="501" spans="1:8" x14ac:dyDescent="0.2">
      <c r="A501" s="447">
        <v>517</v>
      </c>
      <c r="B501" s="454"/>
      <c r="C501" s="449">
        <f t="shared" si="23"/>
        <v>68.540000000000006</v>
      </c>
      <c r="D501" s="582"/>
      <c r="E501" s="472">
        <v>13607</v>
      </c>
      <c r="F501" s="456">
        <f t="shared" si="22"/>
        <v>3322</v>
      </c>
      <c r="G501" s="469">
        <f t="shared" si="21"/>
        <v>2382</v>
      </c>
      <c r="H501" s="470">
        <v>90</v>
      </c>
    </row>
    <row r="502" spans="1:8" x14ac:dyDescent="0.2">
      <c r="A502" s="447">
        <v>518</v>
      </c>
      <c r="B502" s="454"/>
      <c r="C502" s="449">
        <f t="shared" si="23"/>
        <v>68.569999999999993</v>
      </c>
      <c r="D502" s="582"/>
      <c r="E502" s="472">
        <v>13607</v>
      </c>
      <c r="F502" s="456">
        <f t="shared" si="22"/>
        <v>3320</v>
      </c>
      <c r="G502" s="469">
        <f t="shared" si="21"/>
        <v>2381</v>
      </c>
      <c r="H502" s="470">
        <v>90</v>
      </c>
    </row>
    <row r="503" spans="1:8" x14ac:dyDescent="0.2">
      <c r="A503" s="447">
        <v>519</v>
      </c>
      <c r="B503" s="454"/>
      <c r="C503" s="449">
        <f t="shared" si="23"/>
        <v>68.599999999999994</v>
      </c>
      <c r="D503" s="582"/>
      <c r="E503" s="472">
        <v>13607</v>
      </c>
      <c r="F503" s="456">
        <f t="shared" si="22"/>
        <v>3319</v>
      </c>
      <c r="G503" s="469">
        <f t="shared" si="21"/>
        <v>2380</v>
      </c>
      <c r="H503" s="470">
        <v>90</v>
      </c>
    </row>
    <row r="504" spans="1:8" x14ac:dyDescent="0.2">
      <c r="A504" s="447">
        <v>520</v>
      </c>
      <c r="B504" s="454"/>
      <c r="C504" s="449">
        <f t="shared" si="23"/>
        <v>68.63</v>
      </c>
      <c r="D504" s="582"/>
      <c r="E504" s="472">
        <v>13607</v>
      </c>
      <c r="F504" s="456">
        <f t="shared" si="22"/>
        <v>3318</v>
      </c>
      <c r="G504" s="469">
        <f t="shared" si="21"/>
        <v>2379</v>
      </c>
      <c r="H504" s="470">
        <v>90</v>
      </c>
    </row>
    <row r="505" spans="1:8" x14ac:dyDescent="0.2">
      <c r="A505" s="447">
        <v>521</v>
      </c>
      <c r="B505" s="454"/>
      <c r="C505" s="449">
        <f t="shared" si="23"/>
        <v>68.650000000000006</v>
      </c>
      <c r="D505" s="582"/>
      <c r="E505" s="472">
        <v>13607</v>
      </c>
      <c r="F505" s="456">
        <f t="shared" si="22"/>
        <v>3317</v>
      </c>
      <c r="G505" s="469">
        <f t="shared" si="21"/>
        <v>2378</v>
      </c>
      <c r="H505" s="470">
        <v>90</v>
      </c>
    </row>
    <row r="506" spans="1:8" x14ac:dyDescent="0.2">
      <c r="A506" s="447">
        <v>522</v>
      </c>
      <c r="B506" s="454"/>
      <c r="C506" s="449">
        <f t="shared" si="23"/>
        <v>68.680000000000007</v>
      </c>
      <c r="D506" s="582"/>
      <c r="E506" s="472">
        <v>13607</v>
      </c>
      <c r="F506" s="456">
        <f t="shared" si="22"/>
        <v>3315</v>
      </c>
      <c r="G506" s="469">
        <f t="shared" si="21"/>
        <v>2377</v>
      </c>
      <c r="H506" s="470">
        <v>90</v>
      </c>
    </row>
    <row r="507" spans="1:8" x14ac:dyDescent="0.2">
      <c r="A507" s="447">
        <v>523</v>
      </c>
      <c r="B507" s="454"/>
      <c r="C507" s="449">
        <f t="shared" si="23"/>
        <v>68.709999999999994</v>
      </c>
      <c r="D507" s="582"/>
      <c r="E507" s="472">
        <v>13607</v>
      </c>
      <c r="F507" s="456">
        <f t="shared" si="22"/>
        <v>3314</v>
      </c>
      <c r="G507" s="469">
        <f t="shared" si="21"/>
        <v>2376</v>
      </c>
      <c r="H507" s="470">
        <v>90</v>
      </c>
    </row>
    <row r="508" spans="1:8" x14ac:dyDescent="0.2">
      <c r="A508" s="447">
        <v>524</v>
      </c>
      <c r="B508" s="454"/>
      <c r="C508" s="449">
        <f t="shared" si="23"/>
        <v>68.739999999999995</v>
      </c>
      <c r="D508" s="582"/>
      <c r="E508" s="472">
        <v>13607</v>
      </c>
      <c r="F508" s="456">
        <f t="shared" si="22"/>
        <v>3312</v>
      </c>
      <c r="G508" s="469">
        <f t="shared" si="21"/>
        <v>2375</v>
      </c>
      <c r="H508" s="470">
        <v>90</v>
      </c>
    </row>
    <row r="509" spans="1:8" x14ac:dyDescent="0.2">
      <c r="A509" s="447">
        <v>525</v>
      </c>
      <c r="B509" s="454"/>
      <c r="C509" s="449">
        <f t="shared" si="23"/>
        <v>68.760000000000005</v>
      </c>
      <c r="D509" s="582"/>
      <c r="E509" s="472">
        <v>13607</v>
      </c>
      <c r="F509" s="456">
        <f t="shared" si="22"/>
        <v>3312</v>
      </c>
      <c r="G509" s="469">
        <f t="shared" si="21"/>
        <v>2375</v>
      </c>
      <c r="H509" s="470">
        <v>90</v>
      </c>
    </row>
    <row r="510" spans="1:8" x14ac:dyDescent="0.2">
      <c r="A510" s="447">
        <v>526</v>
      </c>
      <c r="B510" s="454"/>
      <c r="C510" s="449">
        <f t="shared" si="23"/>
        <v>68.790000000000006</v>
      </c>
      <c r="D510" s="582"/>
      <c r="E510" s="472">
        <v>13607</v>
      </c>
      <c r="F510" s="456">
        <f t="shared" si="22"/>
        <v>3310</v>
      </c>
      <c r="G510" s="469">
        <f t="shared" si="21"/>
        <v>2374</v>
      </c>
      <c r="H510" s="470">
        <v>90</v>
      </c>
    </row>
    <row r="511" spans="1:8" x14ac:dyDescent="0.2">
      <c r="A511" s="447">
        <v>527</v>
      </c>
      <c r="B511" s="454"/>
      <c r="C511" s="449">
        <f t="shared" si="23"/>
        <v>68.819999999999993</v>
      </c>
      <c r="D511" s="582"/>
      <c r="E511" s="472">
        <v>13607</v>
      </c>
      <c r="F511" s="456">
        <f t="shared" si="22"/>
        <v>3309</v>
      </c>
      <c r="G511" s="469">
        <f t="shared" si="21"/>
        <v>2373</v>
      </c>
      <c r="H511" s="470">
        <v>90</v>
      </c>
    </row>
    <row r="512" spans="1:8" x14ac:dyDescent="0.2">
      <c r="A512" s="447">
        <v>528</v>
      </c>
      <c r="B512" s="454"/>
      <c r="C512" s="449">
        <f t="shared" si="23"/>
        <v>68.849999999999994</v>
      </c>
      <c r="D512" s="582"/>
      <c r="E512" s="472">
        <v>13607</v>
      </c>
      <c r="F512" s="456">
        <f t="shared" si="22"/>
        <v>3307</v>
      </c>
      <c r="G512" s="469">
        <f t="shared" si="21"/>
        <v>2372</v>
      </c>
      <c r="H512" s="470">
        <v>90</v>
      </c>
    </row>
    <row r="513" spans="1:8" x14ac:dyDescent="0.2">
      <c r="A513" s="447">
        <v>529</v>
      </c>
      <c r="B513" s="454"/>
      <c r="C513" s="449">
        <f t="shared" si="23"/>
        <v>68.87</v>
      </c>
      <c r="D513" s="582"/>
      <c r="E513" s="472">
        <v>13607</v>
      </c>
      <c r="F513" s="456">
        <f t="shared" si="22"/>
        <v>3306</v>
      </c>
      <c r="G513" s="469">
        <f t="shared" si="21"/>
        <v>2371</v>
      </c>
      <c r="H513" s="470">
        <v>90</v>
      </c>
    </row>
    <row r="514" spans="1:8" x14ac:dyDescent="0.2">
      <c r="A514" s="447">
        <v>530</v>
      </c>
      <c r="B514" s="454"/>
      <c r="C514" s="449">
        <f t="shared" si="23"/>
        <v>68.900000000000006</v>
      </c>
      <c r="D514" s="582"/>
      <c r="E514" s="472">
        <v>13607</v>
      </c>
      <c r="F514" s="456">
        <f t="shared" si="22"/>
        <v>3305</v>
      </c>
      <c r="G514" s="469">
        <f t="shared" si="21"/>
        <v>2370</v>
      </c>
      <c r="H514" s="470">
        <v>90</v>
      </c>
    </row>
    <row r="515" spans="1:8" x14ac:dyDescent="0.2">
      <c r="A515" s="447">
        <v>531</v>
      </c>
      <c r="B515" s="454"/>
      <c r="C515" s="449">
        <f t="shared" si="23"/>
        <v>68.930000000000007</v>
      </c>
      <c r="D515" s="582"/>
      <c r="E515" s="472">
        <v>13607</v>
      </c>
      <c r="F515" s="456">
        <f t="shared" si="22"/>
        <v>3304</v>
      </c>
      <c r="G515" s="469">
        <f t="shared" si="21"/>
        <v>2369</v>
      </c>
      <c r="H515" s="470">
        <v>90</v>
      </c>
    </row>
    <row r="516" spans="1:8" x14ac:dyDescent="0.2">
      <c r="A516" s="447">
        <v>532</v>
      </c>
      <c r="B516" s="454"/>
      <c r="C516" s="449">
        <f t="shared" si="23"/>
        <v>68.959999999999994</v>
      </c>
      <c r="D516" s="582"/>
      <c r="E516" s="472">
        <v>13607</v>
      </c>
      <c r="F516" s="456">
        <f t="shared" si="22"/>
        <v>3302</v>
      </c>
      <c r="G516" s="469">
        <f t="shared" si="21"/>
        <v>2368</v>
      </c>
      <c r="H516" s="470">
        <v>90</v>
      </c>
    </row>
    <row r="517" spans="1:8" x14ac:dyDescent="0.2">
      <c r="A517" s="447">
        <v>533</v>
      </c>
      <c r="B517" s="454"/>
      <c r="C517" s="449">
        <f t="shared" si="23"/>
        <v>68.98</v>
      </c>
      <c r="D517" s="582"/>
      <c r="E517" s="472">
        <v>13607</v>
      </c>
      <c r="F517" s="456">
        <f t="shared" si="22"/>
        <v>3301</v>
      </c>
      <c r="G517" s="469">
        <f t="shared" si="21"/>
        <v>2367</v>
      </c>
      <c r="H517" s="470">
        <v>90</v>
      </c>
    </row>
    <row r="518" spans="1:8" x14ac:dyDescent="0.2">
      <c r="A518" s="447">
        <v>534</v>
      </c>
      <c r="B518" s="454"/>
      <c r="C518" s="449">
        <f t="shared" si="23"/>
        <v>69.010000000000005</v>
      </c>
      <c r="D518" s="582"/>
      <c r="E518" s="472">
        <v>13607</v>
      </c>
      <c r="F518" s="456">
        <f t="shared" si="22"/>
        <v>3300</v>
      </c>
      <c r="G518" s="469">
        <f t="shared" si="21"/>
        <v>2366</v>
      </c>
      <c r="H518" s="470">
        <v>90</v>
      </c>
    </row>
    <row r="519" spans="1:8" x14ac:dyDescent="0.2">
      <c r="A519" s="447">
        <v>535</v>
      </c>
      <c r="B519" s="454"/>
      <c r="C519" s="449">
        <f t="shared" si="23"/>
        <v>69.040000000000006</v>
      </c>
      <c r="D519" s="582"/>
      <c r="E519" s="472">
        <v>13607</v>
      </c>
      <c r="F519" s="456">
        <f t="shared" si="22"/>
        <v>3298</v>
      </c>
      <c r="G519" s="469">
        <f t="shared" si="21"/>
        <v>2365</v>
      </c>
      <c r="H519" s="470">
        <v>90</v>
      </c>
    </row>
    <row r="520" spans="1:8" x14ac:dyDescent="0.2">
      <c r="A520" s="447">
        <v>536</v>
      </c>
      <c r="B520" s="454"/>
      <c r="C520" s="449">
        <f t="shared" si="23"/>
        <v>69.06</v>
      </c>
      <c r="D520" s="582"/>
      <c r="E520" s="472">
        <v>13607</v>
      </c>
      <c r="F520" s="456">
        <f t="shared" si="22"/>
        <v>3298</v>
      </c>
      <c r="G520" s="469">
        <f t="shared" si="21"/>
        <v>2364</v>
      </c>
      <c r="H520" s="470">
        <v>90</v>
      </c>
    </row>
    <row r="521" spans="1:8" x14ac:dyDescent="0.2">
      <c r="A521" s="447">
        <v>537</v>
      </c>
      <c r="B521" s="454"/>
      <c r="C521" s="449">
        <f t="shared" si="23"/>
        <v>69.09</v>
      </c>
      <c r="D521" s="582"/>
      <c r="E521" s="472">
        <v>13607</v>
      </c>
      <c r="F521" s="456">
        <f t="shared" si="22"/>
        <v>3296</v>
      </c>
      <c r="G521" s="469">
        <f t="shared" si="21"/>
        <v>2363</v>
      </c>
      <c r="H521" s="470">
        <v>90</v>
      </c>
    </row>
    <row r="522" spans="1:8" x14ac:dyDescent="0.2">
      <c r="A522" s="447">
        <v>538</v>
      </c>
      <c r="B522" s="454"/>
      <c r="C522" s="449">
        <f t="shared" si="23"/>
        <v>69.12</v>
      </c>
      <c r="D522" s="582"/>
      <c r="E522" s="472">
        <v>13607</v>
      </c>
      <c r="F522" s="456">
        <f t="shared" si="22"/>
        <v>3295</v>
      </c>
      <c r="G522" s="469">
        <f t="shared" si="21"/>
        <v>2362</v>
      </c>
      <c r="H522" s="470">
        <v>90</v>
      </c>
    </row>
    <row r="523" spans="1:8" x14ac:dyDescent="0.2">
      <c r="A523" s="447">
        <v>539</v>
      </c>
      <c r="B523" s="454"/>
      <c r="C523" s="449">
        <f t="shared" si="23"/>
        <v>69.14</v>
      </c>
      <c r="D523" s="582"/>
      <c r="E523" s="472">
        <v>13607</v>
      </c>
      <c r="F523" s="456">
        <f t="shared" si="22"/>
        <v>3294</v>
      </c>
      <c r="G523" s="469">
        <f t="shared" si="21"/>
        <v>2362</v>
      </c>
      <c r="H523" s="470">
        <v>90</v>
      </c>
    </row>
    <row r="524" spans="1:8" x14ac:dyDescent="0.2">
      <c r="A524" s="447">
        <v>540</v>
      </c>
      <c r="B524" s="454"/>
      <c r="C524" s="449">
        <f t="shared" si="23"/>
        <v>69.17</v>
      </c>
      <c r="D524" s="582"/>
      <c r="E524" s="472">
        <v>13607</v>
      </c>
      <c r="F524" s="456">
        <f t="shared" si="22"/>
        <v>3292</v>
      </c>
      <c r="G524" s="469">
        <f t="shared" si="21"/>
        <v>2361</v>
      </c>
      <c r="H524" s="470">
        <v>90</v>
      </c>
    </row>
    <row r="525" spans="1:8" x14ac:dyDescent="0.2">
      <c r="A525" s="447">
        <v>541</v>
      </c>
      <c r="B525" s="454"/>
      <c r="C525" s="449">
        <f t="shared" si="23"/>
        <v>69.2</v>
      </c>
      <c r="D525" s="582"/>
      <c r="E525" s="472">
        <v>13607</v>
      </c>
      <c r="F525" s="456">
        <f t="shared" si="22"/>
        <v>3291</v>
      </c>
      <c r="G525" s="469">
        <f t="shared" ref="G525:G588" si="24">ROUND(12*(1/C525*E525),0)</f>
        <v>2360</v>
      </c>
      <c r="H525" s="470">
        <v>90</v>
      </c>
    </row>
    <row r="526" spans="1:8" x14ac:dyDescent="0.2">
      <c r="A526" s="447">
        <v>542</v>
      </c>
      <c r="B526" s="454"/>
      <c r="C526" s="449">
        <f t="shared" si="23"/>
        <v>69.23</v>
      </c>
      <c r="D526" s="582"/>
      <c r="E526" s="472">
        <v>13607</v>
      </c>
      <c r="F526" s="456">
        <f t="shared" ref="F526:F589" si="25">ROUND(12*1.3566*(1/C526*E526)+H526,0)</f>
        <v>3290</v>
      </c>
      <c r="G526" s="469">
        <f t="shared" si="24"/>
        <v>2359</v>
      </c>
      <c r="H526" s="470">
        <v>90</v>
      </c>
    </row>
    <row r="527" spans="1:8" x14ac:dyDescent="0.2">
      <c r="A527" s="447">
        <v>543</v>
      </c>
      <c r="B527" s="454"/>
      <c r="C527" s="449">
        <f t="shared" ref="C527:C590" si="26">ROUND(10.899*LN(A527)+A527/150-3,2)</f>
        <v>69.25</v>
      </c>
      <c r="D527" s="582"/>
      <c r="E527" s="472">
        <v>13607</v>
      </c>
      <c r="F527" s="456">
        <f t="shared" si="25"/>
        <v>3289</v>
      </c>
      <c r="G527" s="469">
        <f t="shared" si="24"/>
        <v>2358</v>
      </c>
      <c r="H527" s="470">
        <v>90</v>
      </c>
    </row>
    <row r="528" spans="1:8" x14ac:dyDescent="0.2">
      <c r="A528" s="447">
        <v>544</v>
      </c>
      <c r="B528" s="454"/>
      <c r="C528" s="449">
        <f t="shared" si="26"/>
        <v>69.28</v>
      </c>
      <c r="D528" s="582"/>
      <c r="E528" s="472">
        <v>13607</v>
      </c>
      <c r="F528" s="456">
        <f t="shared" si="25"/>
        <v>3287</v>
      </c>
      <c r="G528" s="469">
        <f t="shared" si="24"/>
        <v>2357</v>
      </c>
      <c r="H528" s="470">
        <v>90</v>
      </c>
    </row>
    <row r="529" spans="1:8" x14ac:dyDescent="0.2">
      <c r="A529" s="447">
        <v>545</v>
      </c>
      <c r="B529" s="454"/>
      <c r="C529" s="449">
        <f t="shared" si="26"/>
        <v>69.31</v>
      </c>
      <c r="D529" s="582"/>
      <c r="E529" s="472">
        <v>13607</v>
      </c>
      <c r="F529" s="456">
        <f t="shared" si="25"/>
        <v>3286</v>
      </c>
      <c r="G529" s="469">
        <f t="shared" si="24"/>
        <v>2356</v>
      </c>
      <c r="H529" s="470">
        <v>90</v>
      </c>
    </row>
    <row r="530" spans="1:8" x14ac:dyDescent="0.2">
      <c r="A530" s="447">
        <v>546</v>
      </c>
      <c r="B530" s="454"/>
      <c r="C530" s="449">
        <f t="shared" si="26"/>
        <v>69.33</v>
      </c>
      <c r="D530" s="582"/>
      <c r="E530" s="472">
        <v>13607</v>
      </c>
      <c r="F530" s="456">
        <f t="shared" si="25"/>
        <v>3285</v>
      </c>
      <c r="G530" s="469">
        <f t="shared" si="24"/>
        <v>2355</v>
      </c>
      <c r="H530" s="470">
        <v>90</v>
      </c>
    </row>
    <row r="531" spans="1:8" x14ac:dyDescent="0.2">
      <c r="A531" s="447">
        <v>547</v>
      </c>
      <c r="B531" s="454"/>
      <c r="C531" s="449">
        <f t="shared" si="26"/>
        <v>69.36</v>
      </c>
      <c r="D531" s="582"/>
      <c r="E531" s="472">
        <v>13607</v>
      </c>
      <c r="F531" s="456">
        <f t="shared" si="25"/>
        <v>3284</v>
      </c>
      <c r="G531" s="469">
        <f t="shared" si="24"/>
        <v>2354</v>
      </c>
      <c r="H531" s="470">
        <v>90</v>
      </c>
    </row>
    <row r="532" spans="1:8" x14ac:dyDescent="0.2">
      <c r="A532" s="447">
        <v>548</v>
      </c>
      <c r="B532" s="454"/>
      <c r="C532" s="449">
        <f t="shared" si="26"/>
        <v>69.39</v>
      </c>
      <c r="D532" s="582"/>
      <c r="E532" s="472">
        <v>13607</v>
      </c>
      <c r="F532" s="456">
        <f t="shared" si="25"/>
        <v>3282</v>
      </c>
      <c r="G532" s="469">
        <f t="shared" si="24"/>
        <v>2353</v>
      </c>
      <c r="H532" s="470">
        <v>90</v>
      </c>
    </row>
    <row r="533" spans="1:8" x14ac:dyDescent="0.2">
      <c r="A533" s="447">
        <v>549</v>
      </c>
      <c r="B533" s="454"/>
      <c r="C533" s="449">
        <f t="shared" si="26"/>
        <v>69.41</v>
      </c>
      <c r="D533" s="582"/>
      <c r="E533" s="472">
        <v>13607</v>
      </c>
      <c r="F533" s="456">
        <f t="shared" si="25"/>
        <v>3281</v>
      </c>
      <c r="G533" s="469">
        <f t="shared" si="24"/>
        <v>2352</v>
      </c>
      <c r="H533" s="470">
        <v>90</v>
      </c>
    </row>
    <row r="534" spans="1:8" x14ac:dyDescent="0.2">
      <c r="A534" s="447">
        <v>550</v>
      </c>
      <c r="B534" s="454"/>
      <c r="C534" s="449">
        <f t="shared" si="26"/>
        <v>69.44</v>
      </c>
      <c r="D534" s="582"/>
      <c r="E534" s="472">
        <v>13607</v>
      </c>
      <c r="F534" s="456">
        <f t="shared" si="25"/>
        <v>3280</v>
      </c>
      <c r="G534" s="469">
        <f t="shared" si="24"/>
        <v>2351</v>
      </c>
      <c r="H534" s="470">
        <v>90</v>
      </c>
    </row>
    <row r="535" spans="1:8" x14ac:dyDescent="0.2">
      <c r="A535" s="447">
        <v>551</v>
      </c>
      <c r="B535" s="454"/>
      <c r="C535" s="449">
        <f t="shared" si="26"/>
        <v>69.459999999999994</v>
      </c>
      <c r="D535" s="582"/>
      <c r="E535" s="472">
        <v>13607</v>
      </c>
      <c r="F535" s="456">
        <f t="shared" si="25"/>
        <v>3279</v>
      </c>
      <c r="G535" s="469">
        <f t="shared" si="24"/>
        <v>2351</v>
      </c>
      <c r="H535" s="470">
        <v>90</v>
      </c>
    </row>
    <row r="536" spans="1:8" x14ac:dyDescent="0.2">
      <c r="A536" s="447">
        <v>552</v>
      </c>
      <c r="B536" s="454"/>
      <c r="C536" s="449">
        <f t="shared" si="26"/>
        <v>69.489999999999995</v>
      </c>
      <c r="D536" s="582"/>
      <c r="E536" s="472">
        <v>13607</v>
      </c>
      <c r="F536" s="456">
        <f t="shared" si="25"/>
        <v>3278</v>
      </c>
      <c r="G536" s="469">
        <f t="shared" si="24"/>
        <v>2350</v>
      </c>
      <c r="H536" s="470">
        <v>90</v>
      </c>
    </row>
    <row r="537" spans="1:8" x14ac:dyDescent="0.2">
      <c r="A537" s="447">
        <v>553</v>
      </c>
      <c r="B537" s="454"/>
      <c r="C537" s="449">
        <f t="shared" si="26"/>
        <v>69.52</v>
      </c>
      <c r="D537" s="582"/>
      <c r="E537" s="472">
        <v>13607</v>
      </c>
      <c r="F537" s="456">
        <f t="shared" si="25"/>
        <v>3276</v>
      </c>
      <c r="G537" s="469">
        <f t="shared" si="24"/>
        <v>2349</v>
      </c>
      <c r="H537" s="470">
        <v>90</v>
      </c>
    </row>
    <row r="538" spans="1:8" x14ac:dyDescent="0.2">
      <c r="A538" s="447">
        <v>554</v>
      </c>
      <c r="B538" s="454"/>
      <c r="C538" s="449">
        <f t="shared" si="26"/>
        <v>69.540000000000006</v>
      </c>
      <c r="D538" s="582"/>
      <c r="E538" s="472">
        <v>13607</v>
      </c>
      <c r="F538" s="456">
        <f t="shared" si="25"/>
        <v>3275</v>
      </c>
      <c r="G538" s="469">
        <f t="shared" si="24"/>
        <v>2348</v>
      </c>
      <c r="H538" s="470">
        <v>90</v>
      </c>
    </row>
    <row r="539" spans="1:8" x14ac:dyDescent="0.2">
      <c r="A539" s="447">
        <v>555</v>
      </c>
      <c r="B539" s="454"/>
      <c r="C539" s="449">
        <f t="shared" si="26"/>
        <v>69.569999999999993</v>
      </c>
      <c r="D539" s="582"/>
      <c r="E539" s="472">
        <v>13607</v>
      </c>
      <c r="F539" s="456">
        <f t="shared" si="25"/>
        <v>3274</v>
      </c>
      <c r="G539" s="469">
        <f t="shared" si="24"/>
        <v>2347</v>
      </c>
      <c r="H539" s="470">
        <v>90</v>
      </c>
    </row>
    <row r="540" spans="1:8" x14ac:dyDescent="0.2">
      <c r="A540" s="447">
        <v>556</v>
      </c>
      <c r="B540" s="454"/>
      <c r="C540" s="449">
        <f t="shared" si="26"/>
        <v>69.599999999999994</v>
      </c>
      <c r="D540" s="582"/>
      <c r="E540" s="472">
        <v>13607</v>
      </c>
      <c r="F540" s="456">
        <f t="shared" si="25"/>
        <v>3273</v>
      </c>
      <c r="G540" s="469">
        <f t="shared" si="24"/>
        <v>2346</v>
      </c>
      <c r="H540" s="470">
        <v>90</v>
      </c>
    </row>
    <row r="541" spans="1:8" x14ac:dyDescent="0.2">
      <c r="A541" s="447">
        <v>557</v>
      </c>
      <c r="B541" s="454"/>
      <c r="C541" s="449">
        <f t="shared" si="26"/>
        <v>69.62</v>
      </c>
      <c r="D541" s="582"/>
      <c r="E541" s="472">
        <v>13607</v>
      </c>
      <c r="F541" s="456">
        <f t="shared" si="25"/>
        <v>3272</v>
      </c>
      <c r="G541" s="469">
        <f t="shared" si="24"/>
        <v>2345</v>
      </c>
      <c r="H541" s="470">
        <v>90</v>
      </c>
    </row>
    <row r="542" spans="1:8" x14ac:dyDescent="0.2">
      <c r="A542" s="447">
        <v>558</v>
      </c>
      <c r="B542" s="454"/>
      <c r="C542" s="449">
        <f t="shared" si="26"/>
        <v>69.650000000000006</v>
      </c>
      <c r="D542" s="582"/>
      <c r="E542" s="472">
        <v>13607</v>
      </c>
      <c r="F542" s="456">
        <f t="shared" si="25"/>
        <v>3270</v>
      </c>
      <c r="G542" s="469">
        <f t="shared" si="24"/>
        <v>2344</v>
      </c>
      <c r="H542" s="470">
        <v>90</v>
      </c>
    </row>
    <row r="543" spans="1:8" x14ac:dyDescent="0.2">
      <c r="A543" s="447">
        <v>559</v>
      </c>
      <c r="B543" s="454"/>
      <c r="C543" s="449">
        <f t="shared" si="26"/>
        <v>69.680000000000007</v>
      </c>
      <c r="D543" s="582"/>
      <c r="E543" s="472">
        <v>13607</v>
      </c>
      <c r="F543" s="456">
        <f t="shared" si="25"/>
        <v>3269</v>
      </c>
      <c r="G543" s="469">
        <f t="shared" si="24"/>
        <v>2343</v>
      </c>
      <c r="H543" s="470">
        <v>90</v>
      </c>
    </row>
    <row r="544" spans="1:8" x14ac:dyDescent="0.2">
      <c r="A544" s="447">
        <v>560</v>
      </c>
      <c r="B544" s="454"/>
      <c r="C544" s="449">
        <f t="shared" si="26"/>
        <v>69.7</v>
      </c>
      <c r="D544" s="582"/>
      <c r="E544" s="472">
        <v>13607</v>
      </c>
      <c r="F544" s="456">
        <f t="shared" si="25"/>
        <v>3268</v>
      </c>
      <c r="G544" s="469">
        <f t="shared" si="24"/>
        <v>2343</v>
      </c>
      <c r="H544" s="470">
        <v>90</v>
      </c>
    </row>
    <row r="545" spans="1:8" x14ac:dyDescent="0.2">
      <c r="A545" s="447">
        <v>561</v>
      </c>
      <c r="B545" s="454"/>
      <c r="C545" s="449">
        <f t="shared" si="26"/>
        <v>69.73</v>
      </c>
      <c r="D545" s="582"/>
      <c r="E545" s="472">
        <v>13607</v>
      </c>
      <c r="F545" s="456">
        <f t="shared" si="25"/>
        <v>3267</v>
      </c>
      <c r="G545" s="469">
        <f t="shared" si="24"/>
        <v>2342</v>
      </c>
      <c r="H545" s="470">
        <v>90</v>
      </c>
    </row>
    <row r="546" spans="1:8" x14ac:dyDescent="0.2">
      <c r="A546" s="447">
        <v>562</v>
      </c>
      <c r="B546" s="454"/>
      <c r="C546" s="449">
        <f t="shared" si="26"/>
        <v>69.75</v>
      </c>
      <c r="D546" s="582"/>
      <c r="E546" s="472">
        <v>13607</v>
      </c>
      <c r="F546" s="456">
        <f t="shared" si="25"/>
        <v>3266</v>
      </c>
      <c r="G546" s="469">
        <f t="shared" si="24"/>
        <v>2341</v>
      </c>
      <c r="H546" s="470">
        <v>90</v>
      </c>
    </row>
    <row r="547" spans="1:8" x14ac:dyDescent="0.2">
      <c r="A547" s="447">
        <v>563</v>
      </c>
      <c r="B547" s="454"/>
      <c r="C547" s="449">
        <f t="shared" si="26"/>
        <v>69.78</v>
      </c>
      <c r="D547" s="582"/>
      <c r="E547" s="472">
        <v>13607</v>
      </c>
      <c r="F547" s="456">
        <f t="shared" si="25"/>
        <v>3264</v>
      </c>
      <c r="G547" s="469">
        <f t="shared" si="24"/>
        <v>2340</v>
      </c>
      <c r="H547" s="470">
        <v>90</v>
      </c>
    </row>
    <row r="548" spans="1:8" x14ac:dyDescent="0.2">
      <c r="A548" s="447">
        <v>564</v>
      </c>
      <c r="B548" s="454"/>
      <c r="C548" s="449">
        <f t="shared" si="26"/>
        <v>69.81</v>
      </c>
      <c r="D548" s="582"/>
      <c r="E548" s="472">
        <v>13607</v>
      </c>
      <c r="F548" s="456">
        <f t="shared" si="25"/>
        <v>3263</v>
      </c>
      <c r="G548" s="469">
        <f t="shared" si="24"/>
        <v>2339</v>
      </c>
      <c r="H548" s="470">
        <v>90</v>
      </c>
    </row>
    <row r="549" spans="1:8" x14ac:dyDescent="0.2">
      <c r="A549" s="447">
        <v>565</v>
      </c>
      <c r="B549" s="454"/>
      <c r="C549" s="449">
        <f t="shared" si="26"/>
        <v>69.83</v>
      </c>
      <c r="D549" s="582"/>
      <c r="E549" s="472">
        <v>13607</v>
      </c>
      <c r="F549" s="456">
        <f t="shared" si="25"/>
        <v>3262</v>
      </c>
      <c r="G549" s="469">
        <f t="shared" si="24"/>
        <v>2338</v>
      </c>
      <c r="H549" s="470">
        <v>90</v>
      </c>
    </row>
    <row r="550" spans="1:8" x14ac:dyDescent="0.2">
      <c r="A550" s="447">
        <v>566</v>
      </c>
      <c r="B550" s="454"/>
      <c r="C550" s="449">
        <f t="shared" si="26"/>
        <v>69.86</v>
      </c>
      <c r="D550" s="582"/>
      <c r="E550" s="472">
        <v>13607</v>
      </c>
      <c r="F550" s="456">
        <f t="shared" si="25"/>
        <v>3261</v>
      </c>
      <c r="G550" s="469">
        <f t="shared" si="24"/>
        <v>2337</v>
      </c>
      <c r="H550" s="470">
        <v>90</v>
      </c>
    </row>
    <row r="551" spans="1:8" x14ac:dyDescent="0.2">
      <c r="A551" s="447">
        <v>567</v>
      </c>
      <c r="B551" s="454"/>
      <c r="C551" s="449">
        <f t="shared" si="26"/>
        <v>69.88</v>
      </c>
      <c r="D551" s="582"/>
      <c r="E551" s="472">
        <v>13607</v>
      </c>
      <c r="F551" s="456">
        <f t="shared" si="25"/>
        <v>3260</v>
      </c>
      <c r="G551" s="469">
        <f t="shared" si="24"/>
        <v>2337</v>
      </c>
      <c r="H551" s="470">
        <v>90</v>
      </c>
    </row>
    <row r="552" spans="1:8" x14ac:dyDescent="0.2">
      <c r="A552" s="447">
        <v>568</v>
      </c>
      <c r="B552" s="454"/>
      <c r="C552" s="449">
        <f t="shared" si="26"/>
        <v>69.91</v>
      </c>
      <c r="D552" s="582"/>
      <c r="E552" s="472">
        <v>13607</v>
      </c>
      <c r="F552" s="456">
        <f t="shared" si="25"/>
        <v>3259</v>
      </c>
      <c r="G552" s="469">
        <f t="shared" si="24"/>
        <v>2336</v>
      </c>
      <c r="H552" s="470">
        <v>90</v>
      </c>
    </row>
    <row r="553" spans="1:8" x14ac:dyDescent="0.2">
      <c r="A553" s="447">
        <v>569</v>
      </c>
      <c r="B553" s="454"/>
      <c r="C553" s="449">
        <f t="shared" si="26"/>
        <v>69.94</v>
      </c>
      <c r="D553" s="582"/>
      <c r="E553" s="472">
        <v>13607</v>
      </c>
      <c r="F553" s="456">
        <f t="shared" si="25"/>
        <v>3257</v>
      </c>
      <c r="G553" s="469">
        <f t="shared" si="24"/>
        <v>2335</v>
      </c>
      <c r="H553" s="470">
        <v>90</v>
      </c>
    </row>
    <row r="554" spans="1:8" x14ac:dyDescent="0.2">
      <c r="A554" s="447">
        <v>570</v>
      </c>
      <c r="B554" s="454"/>
      <c r="C554" s="449">
        <f t="shared" si="26"/>
        <v>69.959999999999994</v>
      </c>
      <c r="D554" s="582"/>
      <c r="E554" s="472">
        <v>13607</v>
      </c>
      <c r="F554" s="456">
        <f t="shared" si="25"/>
        <v>3256</v>
      </c>
      <c r="G554" s="469">
        <f t="shared" si="24"/>
        <v>2334</v>
      </c>
      <c r="H554" s="470">
        <v>90</v>
      </c>
    </row>
    <row r="555" spans="1:8" x14ac:dyDescent="0.2">
      <c r="A555" s="447">
        <v>571</v>
      </c>
      <c r="B555" s="454"/>
      <c r="C555" s="449">
        <f t="shared" si="26"/>
        <v>69.989999999999995</v>
      </c>
      <c r="D555" s="582"/>
      <c r="E555" s="472">
        <v>13607</v>
      </c>
      <c r="F555" s="456">
        <f t="shared" si="25"/>
        <v>3255</v>
      </c>
      <c r="G555" s="469">
        <f t="shared" si="24"/>
        <v>2333</v>
      </c>
      <c r="H555" s="470">
        <v>90</v>
      </c>
    </row>
    <row r="556" spans="1:8" x14ac:dyDescent="0.2">
      <c r="A556" s="447">
        <v>572</v>
      </c>
      <c r="B556" s="454"/>
      <c r="C556" s="449">
        <f t="shared" si="26"/>
        <v>70.010000000000005</v>
      </c>
      <c r="D556" s="582"/>
      <c r="E556" s="472">
        <v>13607</v>
      </c>
      <c r="F556" s="456">
        <f t="shared" si="25"/>
        <v>3254</v>
      </c>
      <c r="G556" s="469">
        <f t="shared" si="24"/>
        <v>2332</v>
      </c>
      <c r="H556" s="470">
        <v>90</v>
      </c>
    </row>
    <row r="557" spans="1:8" x14ac:dyDescent="0.2">
      <c r="A557" s="447">
        <v>573</v>
      </c>
      <c r="B557" s="454"/>
      <c r="C557" s="449">
        <f t="shared" si="26"/>
        <v>70.040000000000006</v>
      </c>
      <c r="D557" s="582"/>
      <c r="E557" s="472">
        <v>13607</v>
      </c>
      <c r="F557" s="456">
        <f t="shared" si="25"/>
        <v>3253</v>
      </c>
      <c r="G557" s="469">
        <f t="shared" si="24"/>
        <v>2331</v>
      </c>
      <c r="H557" s="470">
        <v>90</v>
      </c>
    </row>
    <row r="558" spans="1:8" x14ac:dyDescent="0.2">
      <c r="A558" s="447">
        <v>574</v>
      </c>
      <c r="B558" s="454"/>
      <c r="C558" s="449">
        <f t="shared" si="26"/>
        <v>70.06</v>
      </c>
      <c r="D558" s="582"/>
      <c r="E558" s="472">
        <v>13607</v>
      </c>
      <c r="F558" s="456">
        <f t="shared" si="25"/>
        <v>3252</v>
      </c>
      <c r="G558" s="469">
        <f t="shared" si="24"/>
        <v>2331</v>
      </c>
      <c r="H558" s="470">
        <v>90</v>
      </c>
    </row>
    <row r="559" spans="1:8" x14ac:dyDescent="0.2">
      <c r="A559" s="447">
        <v>575</v>
      </c>
      <c r="B559" s="454"/>
      <c r="C559" s="449">
        <f t="shared" si="26"/>
        <v>70.09</v>
      </c>
      <c r="D559" s="582"/>
      <c r="E559" s="472">
        <v>13607</v>
      </c>
      <c r="F559" s="456">
        <f t="shared" si="25"/>
        <v>3250</v>
      </c>
      <c r="G559" s="469">
        <f t="shared" si="24"/>
        <v>2330</v>
      </c>
      <c r="H559" s="470">
        <v>90</v>
      </c>
    </row>
    <row r="560" spans="1:8" x14ac:dyDescent="0.2">
      <c r="A560" s="447">
        <v>576</v>
      </c>
      <c r="B560" s="454"/>
      <c r="C560" s="449">
        <f t="shared" si="26"/>
        <v>70.12</v>
      </c>
      <c r="D560" s="582"/>
      <c r="E560" s="472">
        <v>13607</v>
      </c>
      <c r="F560" s="456">
        <f t="shared" si="25"/>
        <v>3249</v>
      </c>
      <c r="G560" s="469">
        <f t="shared" si="24"/>
        <v>2329</v>
      </c>
      <c r="H560" s="470">
        <v>90</v>
      </c>
    </row>
    <row r="561" spans="1:8" x14ac:dyDescent="0.2">
      <c r="A561" s="447">
        <v>577</v>
      </c>
      <c r="B561" s="454"/>
      <c r="C561" s="449">
        <f t="shared" si="26"/>
        <v>70.14</v>
      </c>
      <c r="D561" s="582"/>
      <c r="E561" s="472">
        <v>13607</v>
      </c>
      <c r="F561" s="456">
        <f t="shared" si="25"/>
        <v>3248</v>
      </c>
      <c r="G561" s="469">
        <f t="shared" si="24"/>
        <v>2328</v>
      </c>
      <c r="H561" s="470">
        <v>90</v>
      </c>
    </row>
    <row r="562" spans="1:8" x14ac:dyDescent="0.2">
      <c r="A562" s="447">
        <v>578</v>
      </c>
      <c r="B562" s="454"/>
      <c r="C562" s="449">
        <f t="shared" si="26"/>
        <v>70.17</v>
      </c>
      <c r="D562" s="582"/>
      <c r="E562" s="472">
        <v>13607</v>
      </c>
      <c r="F562" s="456">
        <f t="shared" si="25"/>
        <v>3247</v>
      </c>
      <c r="G562" s="469">
        <f t="shared" si="24"/>
        <v>2327</v>
      </c>
      <c r="H562" s="470">
        <v>90</v>
      </c>
    </row>
    <row r="563" spans="1:8" x14ac:dyDescent="0.2">
      <c r="A563" s="447">
        <v>579</v>
      </c>
      <c r="B563" s="454"/>
      <c r="C563" s="449">
        <f t="shared" si="26"/>
        <v>70.19</v>
      </c>
      <c r="D563" s="582"/>
      <c r="E563" s="472">
        <v>13607</v>
      </c>
      <c r="F563" s="456">
        <f t="shared" si="25"/>
        <v>3246</v>
      </c>
      <c r="G563" s="469">
        <f t="shared" si="24"/>
        <v>2326</v>
      </c>
      <c r="H563" s="470">
        <v>90</v>
      </c>
    </row>
    <row r="564" spans="1:8" x14ac:dyDescent="0.2">
      <c r="A564" s="447">
        <v>580</v>
      </c>
      <c r="B564" s="454"/>
      <c r="C564" s="449">
        <f t="shared" si="26"/>
        <v>70.22</v>
      </c>
      <c r="D564" s="582"/>
      <c r="E564" s="472">
        <v>13607</v>
      </c>
      <c r="F564" s="456">
        <f t="shared" si="25"/>
        <v>3245</v>
      </c>
      <c r="G564" s="469">
        <f t="shared" si="24"/>
        <v>2325</v>
      </c>
      <c r="H564" s="470">
        <v>90</v>
      </c>
    </row>
    <row r="565" spans="1:8" x14ac:dyDescent="0.2">
      <c r="A565" s="447">
        <v>581</v>
      </c>
      <c r="B565" s="454"/>
      <c r="C565" s="449">
        <f t="shared" si="26"/>
        <v>70.239999999999995</v>
      </c>
      <c r="D565" s="582"/>
      <c r="E565" s="472">
        <v>13607</v>
      </c>
      <c r="F565" s="456">
        <f t="shared" si="25"/>
        <v>3244</v>
      </c>
      <c r="G565" s="469">
        <f t="shared" si="24"/>
        <v>2325</v>
      </c>
      <c r="H565" s="470">
        <v>90</v>
      </c>
    </row>
    <row r="566" spans="1:8" x14ac:dyDescent="0.2">
      <c r="A566" s="447">
        <v>582</v>
      </c>
      <c r="B566" s="454"/>
      <c r="C566" s="449">
        <f t="shared" si="26"/>
        <v>70.27</v>
      </c>
      <c r="D566" s="582"/>
      <c r="E566" s="472">
        <v>13607</v>
      </c>
      <c r="F566" s="456">
        <f t="shared" si="25"/>
        <v>3242</v>
      </c>
      <c r="G566" s="469">
        <f t="shared" si="24"/>
        <v>2324</v>
      </c>
      <c r="H566" s="470">
        <v>90</v>
      </c>
    </row>
    <row r="567" spans="1:8" x14ac:dyDescent="0.2">
      <c r="A567" s="447">
        <v>583</v>
      </c>
      <c r="B567" s="454"/>
      <c r="C567" s="449">
        <f t="shared" si="26"/>
        <v>70.290000000000006</v>
      </c>
      <c r="D567" s="582"/>
      <c r="E567" s="472">
        <v>13607</v>
      </c>
      <c r="F567" s="456">
        <f t="shared" si="25"/>
        <v>3241</v>
      </c>
      <c r="G567" s="469">
        <f t="shared" si="24"/>
        <v>2323</v>
      </c>
      <c r="H567" s="470">
        <v>90</v>
      </c>
    </row>
    <row r="568" spans="1:8" x14ac:dyDescent="0.2">
      <c r="A568" s="447">
        <v>584</v>
      </c>
      <c r="B568" s="454"/>
      <c r="C568" s="449">
        <f t="shared" si="26"/>
        <v>70.319999999999993</v>
      </c>
      <c r="D568" s="582"/>
      <c r="E568" s="472">
        <v>13607</v>
      </c>
      <c r="F568" s="456">
        <f t="shared" si="25"/>
        <v>3240</v>
      </c>
      <c r="G568" s="469">
        <f t="shared" si="24"/>
        <v>2322</v>
      </c>
      <c r="H568" s="470">
        <v>90</v>
      </c>
    </row>
    <row r="569" spans="1:8" x14ac:dyDescent="0.2">
      <c r="A569" s="447">
        <v>585</v>
      </c>
      <c r="B569" s="454"/>
      <c r="C569" s="449">
        <f t="shared" si="26"/>
        <v>70.34</v>
      </c>
      <c r="D569" s="582"/>
      <c r="E569" s="472">
        <v>13607</v>
      </c>
      <c r="F569" s="456">
        <f t="shared" si="25"/>
        <v>3239</v>
      </c>
      <c r="G569" s="469">
        <f t="shared" si="24"/>
        <v>2321</v>
      </c>
      <c r="H569" s="470">
        <v>90</v>
      </c>
    </row>
    <row r="570" spans="1:8" x14ac:dyDescent="0.2">
      <c r="A570" s="447">
        <v>586</v>
      </c>
      <c r="B570" s="454"/>
      <c r="C570" s="449">
        <f t="shared" si="26"/>
        <v>70.37</v>
      </c>
      <c r="D570" s="582"/>
      <c r="E570" s="472">
        <v>13607</v>
      </c>
      <c r="F570" s="456">
        <f t="shared" si="25"/>
        <v>3238</v>
      </c>
      <c r="G570" s="469">
        <f t="shared" si="24"/>
        <v>2320</v>
      </c>
      <c r="H570" s="470">
        <v>90</v>
      </c>
    </row>
    <row r="571" spans="1:8" x14ac:dyDescent="0.2">
      <c r="A571" s="447">
        <v>587</v>
      </c>
      <c r="B571" s="454"/>
      <c r="C571" s="449">
        <f t="shared" si="26"/>
        <v>70.39</v>
      </c>
      <c r="D571" s="582"/>
      <c r="E571" s="472">
        <v>13607</v>
      </c>
      <c r="F571" s="456">
        <f t="shared" si="25"/>
        <v>3237</v>
      </c>
      <c r="G571" s="469">
        <f t="shared" si="24"/>
        <v>2320</v>
      </c>
      <c r="H571" s="470">
        <v>90</v>
      </c>
    </row>
    <row r="572" spans="1:8" x14ac:dyDescent="0.2">
      <c r="A572" s="447">
        <v>588</v>
      </c>
      <c r="B572" s="454"/>
      <c r="C572" s="449">
        <f t="shared" si="26"/>
        <v>70.42</v>
      </c>
      <c r="D572" s="582"/>
      <c r="E572" s="472">
        <v>13607</v>
      </c>
      <c r="F572" s="456">
        <f t="shared" si="25"/>
        <v>3236</v>
      </c>
      <c r="G572" s="469">
        <f t="shared" si="24"/>
        <v>2319</v>
      </c>
      <c r="H572" s="470">
        <v>90</v>
      </c>
    </row>
    <row r="573" spans="1:8" x14ac:dyDescent="0.2">
      <c r="A573" s="447">
        <v>589</v>
      </c>
      <c r="B573" s="454"/>
      <c r="C573" s="449">
        <f t="shared" si="26"/>
        <v>70.45</v>
      </c>
      <c r="D573" s="582"/>
      <c r="E573" s="472">
        <v>13607</v>
      </c>
      <c r="F573" s="456">
        <f t="shared" si="25"/>
        <v>3234</v>
      </c>
      <c r="G573" s="469">
        <f t="shared" si="24"/>
        <v>2318</v>
      </c>
      <c r="H573" s="470">
        <v>90</v>
      </c>
    </row>
    <row r="574" spans="1:8" x14ac:dyDescent="0.2">
      <c r="A574" s="447">
        <v>590</v>
      </c>
      <c r="B574" s="454"/>
      <c r="C574" s="449">
        <f t="shared" si="26"/>
        <v>70.47</v>
      </c>
      <c r="D574" s="582"/>
      <c r="E574" s="472">
        <v>13607</v>
      </c>
      <c r="F574" s="456">
        <f t="shared" si="25"/>
        <v>3233</v>
      </c>
      <c r="G574" s="469">
        <f t="shared" si="24"/>
        <v>2317</v>
      </c>
      <c r="H574" s="470">
        <v>90</v>
      </c>
    </row>
    <row r="575" spans="1:8" x14ac:dyDescent="0.2">
      <c r="A575" s="447">
        <v>591</v>
      </c>
      <c r="B575" s="454"/>
      <c r="C575" s="449">
        <f t="shared" si="26"/>
        <v>70.5</v>
      </c>
      <c r="D575" s="582"/>
      <c r="E575" s="472">
        <v>13607</v>
      </c>
      <c r="F575" s="456">
        <f t="shared" si="25"/>
        <v>3232</v>
      </c>
      <c r="G575" s="469">
        <f t="shared" si="24"/>
        <v>2316</v>
      </c>
      <c r="H575" s="470">
        <v>90</v>
      </c>
    </row>
    <row r="576" spans="1:8" x14ac:dyDescent="0.2">
      <c r="A576" s="447">
        <v>592</v>
      </c>
      <c r="B576" s="454"/>
      <c r="C576" s="449">
        <f t="shared" si="26"/>
        <v>70.52</v>
      </c>
      <c r="D576" s="582"/>
      <c r="E576" s="472">
        <v>13607</v>
      </c>
      <c r="F576" s="456">
        <f t="shared" si="25"/>
        <v>3231</v>
      </c>
      <c r="G576" s="469">
        <f t="shared" si="24"/>
        <v>2315</v>
      </c>
      <c r="H576" s="470">
        <v>90</v>
      </c>
    </row>
    <row r="577" spans="1:8" x14ac:dyDescent="0.2">
      <c r="A577" s="447">
        <v>593</v>
      </c>
      <c r="B577" s="454"/>
      <c r="C577" s="449">
        <f t="shared" si="26"/>
        <v>70.55</v>
      </c>
      <c r="D577" s="582"/>
      <c r="E577" s="472">
        <v>13607</v>
      </c>
      <c r="F577" s="456">
        <f t="shared" si="25"/>
        <v>3230</v>
      </c>
      <c r="G577" s="469">
        <f t="shared" si="24"/>
        <v>2314</v>
      </c>
      <c r="H577" s="470">
        <v>90</v>
      </c>
    </row>
    <row r="578" spans="1:8" x14ac:dyDescent="0.2">
      <c r="A578" s="447">
        <v>594</v>
      </c>
      <c r="B578" s="454"/>
      <c r="C578" s="449">
        <f t="shared" si="26"/>
        <v>70.569999999999993</v>
      </c>
      <c r="D578" s="582"/>
      <c r="E578" s="472">
        <v>13607</v>
      </c>
      <c r="F578" s="456">
        <f t="shared" si="25"/>
        <v>3229</v>
      </c>
      <c r="G578" s="469">
        <f t="shared" si="24"/>
        <v>2314</v>
      </c>
      <c r="H578" s="470">
        <v>90</v>
      </c>
    </row>
    <row r="579" spans="1:8" x14ac:dyDescent="0.2">
      <c r="A579" s="447">
        <v>595</v>
      </c>
      <c r="B579" s="454"/>
      <c r="C579" s="449">
        <f t="shared" si="26"/>
        <v>70.599999999999994</v>
      </c>
      <c r="D579" s="582"/>
      <c r="E579" s="472">
        <v>13607</v>
      </c>
      <c r="F579" s="456">
        <f t="shared" si="25"/>
        <v>3228</v>
      </c>
      <c r="G579" s="469">
        <f t="shared" si="24"/>
        <v>2313</v>
      </c>
      <c r="H579" s="470">
        <v>90</v>
      </c>
    </row>
    <row r="580" spans="1:8" x14ac:dyDescent="0.2">
      <c r="A580" s="447">
        <v>596</v>
      </c>
      <c r="B580" s="454"/>
      <c r="C580" s="449">
        <f t="shared" si="26"/>
        <v>70.62</v>
      </c>
      <c r="D580" s="582"/>
      <c r="E580" s="472">
        <v>13607</v>
      </c>
      <c r="F580" s="456">
        <f t="shared" si="25"/>
        <v>3227</v>
      </c>
      <c r="G580" s="469">
        <f t="shared" si="24"/>
        <v>2312</v>
      </c>
      <c r="H580" s="470">
        <v>90</v>
      </c>
    </row>
    <row r="581" spans="1:8" x14ac:dyDescent="0.2">
      <c r="A581" s="447">
        <v>597</v>
      </c>
      <c r="B581" s="454"/>
      <c r="C581" s="449">
        <f t="shared" si="26"/>
        <v>70.650000000000006</v>
      </c>
      <c r="D581" s="582"/>
      <c r="E581" s="472">
        <v>13607</v>
      </c>
      <c r="F581" s="456">
        <f t="shared" si="25"/>
        <v>3225</v>
      </c>
      <c r="G581" s="469">
        <f t="shared" si="24"/>
        <v>2311</v>
      </c>
      <c r="H581" s="470">
        <v>90</v>
      </c>
    </row>
    <row r="582" spans="1:8" x14ac:dyDescent="0.2">
      <c r="A582" s="447">
        <v>598</v>
      </c>
      <c r="B582" s="454"/>
      <c r="C582" s="449">
        <f t="shared" si="26"/>
        <v>70.67</v>
      </c>
      <c r="D582" s="582"/>
      <c r="E582" s="472">
        <v>13607</v>
      </c>
      <c r="F582" s="456">
        <f t="shared" si="25"/>
        <v>3224</v>
      </c>
      <c r="G582" s="469">
        <f t="shared" si="24"/>
        <v>2311</v>
      </c>
      <c r="H582" s="470">
        <v>90</v>
      </c>
    </row>
    <row r="583" spans="1:8" x14ac:dyDescent="0.2">
      <c r="A583" s="447">
        <v>599</v>
      </c>
      <c r="B583" s="454"/>
      <c r="C583" s="449">
        <f t="shared" si="26"/>
        <v>70.7</v>
      </c>
      <c r="D583" s="582"/>
      <c r="E583" s="472">
        <v>13607</v>
      </c>
      <c r="F583" s="456">
        <f t="shared" si="25"/>
        <v>3223</v>
      </c>
      <c r="G583" s="469">
        <f t="shared" si="24"/>
        <v>2310</v>
      </c>
      <c r="H583" s="470">
        <v>90</v>
      </c>
    </row>
    <row r="584" spans="1:8" x14ac:dyDescent="0.2">
      <c r="A584" s="447">
        <v>600</v>
      </c>
      <c r="B584" s="454"/>
      <c r="C584" s="449">
        <f t="shared" si="26"/>
        <v>70.72</v>
      </c>
      <c r="D584" s="582"/>
      <c r="E584" s="472">
        <v>13607</v>
      </c>
      <c r="F584" s="456">
        <f t="shared" si="25"/>
        <v>3222</v>
      </c>
      <c r="G584" s="469">
        <f t="shared" si="24"/>
        <v>2309</v>
      </c>
      <c r="H584" s="470">
        <v>90</v>
      </c>
    </row>
    <row r="585" spans="1:8" x14ac:dyDescent="0.2">
      <c r="A585" s="447">
        <v>601</v>
      </c>
      <c r="B585" s="454"/>
      <c r="C585" s="449">
        <f t="shared" si="26"/>
        <v>70.739999999999995</v>
      </c>
      <c r="D585" s="582"/>
      <c r="E585" s="472">
        <v>13607</v>
      </c>
      <c r="F585" s="456">
        <f t="shared" si="25"/>
        <v>3221</v>
      </c>
      <c r="G585" s="469">
        <f t="shared" si="24"/>
        <v>2308</v>
      </c>
      <c r="H585" s="470">
        <v>90</v>
      </c>
    </row>
    <row r="586" spans="1:8" x14ac:dyDescent="0.2">
      <c r="A586" s="447">
        <v>602</v>
      </c>
      <c r="B586" s="454"/>
      <c r="C586" s="449">
        <f t="shared" si="26"/>
        <v>70.77</v>
      </c>
      <c r="D586" s="582"/>
      <c r="E586" s="472">
        <v>13607</v>
      </c>
      <c r="F586" s="456">
        <f t="shared" si="25"/>
        <v>3220</v>
      </c>
      <c r="G586" s="469">
        <f t="shared" si="24"/>
        <v>2307</v>
      </c>
      <c r="H586" s="470">
        <v>90</v>
      </c>
    </row>
    <row r="587" spans="1:8" x14ac:dyDescent="0.2">
      <c r="A587" s="447">
        <v>603</v>
      </c>
      <c r="B587" s="454"/>
      <c r="C587" s="449">
        <f t="shared" si="26"/>
        <v>70.790000000000006</v>
      </c>
      <c r="D587" s="582"/>
      <c r="E587" s="472">
        <v>13607</v>
      </c>
      <c r="F587" s="456">
        <f t="shared" si="25"/>
        <v>3219</v>
      </c>
      <c r="G587" s="469">
        <f t="shared" si="24"/>
        <v>2307</v>
      </c>
      <c r="H587" s="470">
        <v>90</v>
      </c>
    </row>
    <row r="588" spans="1:8" x14ac:dyDescent="0.2">
      <c r="A588" s="447">
        <v>604</v>
      </c>
      <c r="B588" s="454"/>
      <c r="C588" s="449">
        <f t="shared" si="26"/>
        <v>70.819999999999993</v>
      </c>
      <c r="D588" s="582"/>
      <c r="E588" s="472">
        <v>13607</v>
      </c>
      <c r="F588" s="456">
        <f t="shared" si="25"/>
        <v>3218</v>
      </c>
      <c r="G588" s="469">
        <f t="shared" si="24"/>
        <v>2306</v>
      </c>
      <c r="H588" s="470">
        <v>90</v>
      </c>
    </row>
    <row r="589" spans="1:8" x14ac:dyDescent="0.2">
      <c r="A589" s="447">
        <v>605</v>
      </c>
      <c r="B589" s="454"/>
      <c r="C589" s="449">
        <f t="shared" si="26"/>
        <v>70.84</v>
      </c>
      <c r="D589" s="582"/>
      <c r="E589" s="472">
        <v>13607</v>
      </c>
      <c r="F589" s="456">
        <f t="shared" si="25"/>
        <v>3217</v>
      </c>
      <c r="G589" s="469">
        <f t="shared" ref="G589:G652" si="27">ROUND(12*(1/C589*E589),0)</f>
        <v>2305</v>
      </c>
      <c r="H589" s="470">
        <v>90</v>
      </c>
    </row>
    <row r="590" spans="1:8" x14ac:dyDescent="0.2">
      <c r="A590" s="447">
        <v>606</v>
      </c>
      <c r="B590" s="454"/>
      <c r="C590" s="449">
        <f t="shared" si="26"/>
        <v>70.87</v>
      </c>
      <c r="D590" s="582"/>
      <c r="E590" s="472">
        <v>13607</v>
      </c>
      <c r="F590" s="456">
        <f t="shared" ref="F590:F653" si="28">ROUND(12*1.3566*(1/C590*E590)+H590,0)</f>
        <v>3216</v>
      </c>
      <c r="G590" s="469">
        <f t="shared" si="27"/>
        <v>2304</v>
      </c>
      <c r="H590" s="470">
        <v>90</v>
      </c>
    </row>
    <row r="591" spans="1:8" x14ac:dyDescent="0.2">
      <c r="A591" s="447">
        <v>607</v>
      </c>
      <c r="B591" s="454"/>
      <c r="C591" s="449">
        <f t="shared" ref="C591:C654" si="29">ROUND(10.899*LN(A591)+A591/150-3,2)</f>
        <v>70.89</v>
      </c>
      <c r="D591" s="582"/>
      <c r="E591" s="472">
        <v>13607</v>
      </c>
      <c r="F591" s="456">
        <f t="shared" si="28"/>
        <v>3215</v>
      </c>
      <c r="G591" s="469">
        <f t="shared" si="27"/>
        <v>2303</v>
      </c>
      <c r="H591" s="470">
        <v>90</v>
      </c>
    </row>
    <row r="592" spans="1:8" x14ac:dyDescent="0.2">
      <c r="A592" s="447">
        <v>608</v>
      </c>
      <c r="B592" s="454"/>
      <c r="C592" s="449">
        <f t="shared" si="29"/>
        <v>70.92</v>
      </c>
      <c r="D592" s="582"/>
      <c r="E592" s="472">
        <v>13607</v>
      </c>
      <c r="F592" s="456">
        <f t="shared" si="28"/>
        <v>3213</v>
      </c>
      <c r="G592" s="469">
        <f t="shared" si="27"/>
        <v>2302</v>
      </c>
      <c r="H592" s="470">
        <v>90</v>
      </c>
    </row>
    <row r="593" spans="1:8" x14ac:dyDescent="0.2">
      <c r="A593" s="447">
        <v>609</v>
      </c>
      <c r="B593" s="454"/>
      <c r="C593" s="449">
        <f t="shared" si="29"/>
        <v>70.94</v>
      </c>
      <c r="D593" s="582"/>
      <c r="E593" s="472">
        <v>13607</v>
      </c>
      <c r="F593" s="456">
        <f t="shared" si="28"/>
        <v>3213</v>
      </c>
      <c r="G593" s="469">
        <f t="shared" si="27"/>
        <v>2302</v>
      </c>
      <c r="H593" s="470">
        <v>90</v>
      </c>
    </row>
    <row r="594" spans="1:8" x14ac:dyDescent="0.2">
      <c r="A594" s="447">
        <v>610</v>
      </c>
      <c r="B594" s="454"/>
      <c r="C594" s="449">
        <f t="shared" si="29"/>
        <v>70.97</v>
      </c>
      <c r="D594" s="582"/>
      <c r="E594" s="472">
        <v>13607</v>
      </c>
      <c r="F594" s="456">
        <f t="shared" si="28"/>
        <v>3211</v>
      </c>
      <c r="G594" s="469">
        <f t="shared" si="27"/>
        <v>2301</v>
      </c>
      <c r="H594" s="470">
        <v>90</v>
      </c>
    </row>
    <row r="595" spans="1:8" x14ac:dyDescent="0.2">
      <c r="A595" s="447">
        <v>611</v>
      </c>
      <c r="B595" s="454"/>
      <c r="C595" s="449">
        <f t="shared" si="29"/>
        <v>70.989999999999995</v>
      </c>
      <c r="D595" s="582"/>
      <c r="E595" s="472">
        <v>13607</v>
      </c>
      <c r="F595" s="456">
        <f t="shared" si="28"/>
        <v>3210</v>
      </c>
      <c r="G595" s="469">
        <f t="shared" si="27"/>
        <v>2300</v>
      </c>
      <c r="H595" s="470">
        <v>90</v>
      </c>
    </row>
    <row r="596" spans="1:8" x14ac:dyDescent="0.2">
      <c r="A596" s="447">
        <v>612</v>
      </c>
      <c r="B596" s="454"/>
      <c r="C596" s="449">
        <f t="shared" si="29"/>
        <v>71.02</v>
      </c>
      <c r="D596" s="582"/>
      <c r="E596" s="472">
        <v>13607</v>
      </c>
      <c r="F596" s="456">
        <f t="shared" si="28"/>
        <v>3209</v>
      </c>
      <c r="G596" s="469">
        <f t="shared" si="27"/>
        <v>2299</v>
      </c>
      <c r="H596" s="470">
        <v>90</v>
      </c>
    </row>
    <row r="597" spans="1:8" x14ac:dyDescent="0.2">
      <c r="A597" s="447">
        <v>613</v>
      </c>
      <c r="B597" s="454"/>
      <c r="C597" s="449">
        <f t="shared" si="29"/>
        <v>71.040000000000006</v>
      </c>
      <c r="D597" s="582"/>
      <c r="E597" s="472">
        <v>13607</v>
      </c>
      <c r="F597" s="456">
        <f t="shared" si="28"/>
        <v>3208</v>
      </c>
      <c r="G597" s="469">
        <f t="shared" si="27"/>
        <v>2298</v>
      </c>
      <c r="H597" s="470">
        <v>90</v>
      </c>
    </row>
    <row r="598" spans="1:8" x14ac:dyDescent="0.2">
      <c r="A598" s="447">
        <v>614</v>
      </c>
      <c r="B598" s="454"/>
      <c r="C598" s="449">
        <f t="shared" si="29"/>
        <v>71.06</v>
      </c>
      <c r="D598" s="582"/>
      <c r="E598" s="472">
        <v>13607</v>
      </c>
      <c r="F598" s="456">
        <f t="shared" si="28"/>
        <v>3207</v>
      </c>
      <c r="G598" s="469">
        <f t="shared" si="27"/>
        <v>2298</v>
      </c>
      <c r="H598" s="470">
        <v>90</v>
      </c>
    </row>
    <row r="599" spans="1:8" x14ac:dyDescent="0.2">
      <c r="A599" s="447">
        <v>615</v>
      </c>
      <c r="B599" s="454"/>
      <c r="C599" s="449">
        <f t="shared" si="29"/>
        <v>71.09</v>
      </c>
      <c r="D599" s="582"/>
      <c r="E599" s="472">
        <v>13607</v>
      </c>
      <c r="F599" s="456">
        <f t="shared" si="28"/>
        <v>3206</v>
      </c>
      <c r="G599" s="469">
        <f t="shared" si="27"/>
        <v>2297</v>
      </c>
      <c r="H599" s="470">
        <v>90</v>
      </c>
    </row>
    <row r="600" spans="1:8" x14ac:dyDescent="0.2">
      <c r="A600" s="447">
        <v>616</v>
      </c>
      <c r="B600" s="454"/>
      <c r="C600" s="449">
        <f t="shared" si="29"/>
        <v>71.11</v>
      </c>
      <c r="D600" s="582"/>
      <c r="E600" s="472">
        <v>13607</v>
      </c>
      <c r="F600" s="456">
        <f t="shared" si="28"/>
        <v>3205</v>
      </c>
      <c r="G600" s="469">
        <f t="shared" si="27"/>
        <v>2296</v>
      </c>
      <c r="H600" s="470">
        <v>90</v>
      </c>
    </row>
    <row r="601" spans="1:8" x14ac:dyDescent="0.2">
      <c r="A601" s="447">
        <v>617</v>
      </c>
      <c r="B601" s="454"/>
      <c r="C601" s="449">
        <f t="shared" si="29"/>
        <v>71.14</v>
      </c>
      <c r="D601" s="582"/>
      <c r="E601" s="472">
        <v>13607</v>
      </c>
      <c r="F601" s="456">
        <f t="shared" si="28"/>
        <v>3204</v>
      </c>
      <c r="G601" s="469">
        <f t="shared" si="27"/>
        <v>2295</v>
      </c>
      <c r="H601" s="470">
        <v>90</v>
      </c>
    </row>
    <row r="602" spans="1:8" x14ac:dyDescent="0.2">
      <c r="A602" s="447">
        <v>618</v>
      </c>
      <c r="B602" s="454"/>
      <c r="C602" s="449">
        <f t="shared" si="29"/>
        <v>71.16</v>
      </c>
      <c r="D602" s="582"/>
      <c r="E602" s="472">
        <v>13607</v>
      </c>
      <c r="F602" s="456">
        <f t="shared" si="28"/>
        <v>3203</v>
      </c>
      <c r="G602" s="469">
        <f t="shared" si="27"/>
        <v>2295</v>
      </c>
      <c r="H602" s="470">
        <v>90</v>
      </c>
    </row>
    <row r="603" spans="1:8" x14ac:dyDescent="0.2">
      <c r="A603" s="447">
        <v>619</v>
      </c>
      <c r="B603" s="454"/>
      <c r="C603" s="449">
        <f t="shared" si="29"/>
        <v>71.19</v>
      </c>
      <c r="D603" s="582"/>
      <c r="E603" s="472">
        <v>13607</v>
      </c>
      <c r="F603" s="456">
        <f t="shared" si="28"/>
        <v>3202</v>
      </c>
      <c r="G603" s="469">
        <f t="shared" si="27"/>
        <v>2294</v>
      </c>
      <c r="H603" s="470">
        <v>90</v>
      </c>
    </row>
    <row r="604" spans="1:8" x14ac:dyDescent="0.2">
      <c r="A604" s="447">
        <v>620</v>
      </c>
      <c r="B604" s="454"/>
      <c r="C604" s="449">
        <f t="shared" si="29"/>
        <v>71.209999999999994</v>
      </c>
      <c r="D604" s="582"/>
      <c r="E604" s="472">
        <v>13607</v>
      </c>
      <c r="F604" s="456">
        <f t="shared" si="28"/>
        <v>3201</v>
      </c>
      <c r="G604" s="469">
        <f t="shared" si="27"/>
        <v>2293</v>
      </c>
      <c r="H604" s="470">
        <v>90</v>
      </c>
    </row>
    <row r="605" spans="1:8" x14ac:dyDescent="0.2">
      <c r="A605" s="447">
        <v>621</v>
      </c>
      <c r="B605" s="454"/>
      <c r="C605" s="449">
        <f t="shared" si="29"/>
        <v>71.239999999999995</v>
      </c>
      <c r="D605" s="582"/>
      <c r="E605" s="472">
        <v>13607</v>
      </c>
      <c r="F605" s="456">
        <f t="shared" si="28"/>
        <v>3199</v>
      </c>
      <c r="G605" s="469">
        <f t="shared" si="27"/>
        <v>2292</v>
      </c>
      <c r="H605" s="470">
        <v>90</v>
      </c>
    </row>
    <row r="606" spans="1:8" x14ac:dyDescent="0.2">
      <c r="A606" s="447">
        <v>622</v>
      </c>
      <c r="B606" s="454"/>
      <c r="C606" s="449">
        <f t="shared" si="29"/>
        <v>71.260000000000005</v>
      </c>
      <c r="D606" s="582"/>
      <c r="E606" s="472">
        <v>13607</v>
      </c>
      <c r="F606" s="456">
        <f t="shared" si="28"/>
        <v>3198</v>
      </c>
      <c r="G606" s="469">
        <f t="shared" si="27"/>
        <v>2291</v>
      </c>
      <c r="H606" s="470">
        <v>90</v>
      </c>
    </row>
    <row r="607" spans="1:8" x14ac:dyDescent="0.2">
      <c r="A607" s="447">
        <v>623</v>
      </c>
      <c r="B607" s="454"/>
      <c r="C607" s="449">
        <f t="shared" si="29"/>
        <v>71.28</v>
      </c>
      <c r="D607" s="582"/>
      <c r="E607" s="472">
        <v>13607</v>
      </c>
      <c r="F607" s="456">
        <f t="shared" si="28"/>
        <v>3198</v>
      </c>
      <c r="G607" s="469">
        <f t="shared" si="27"/>
        <v>2291</v>
      </c>
      <c r="H607" s="470">
        <v>90</v>
      </c>
    </row>
    <row r="608" spans="1:8" x14ac:dyDescent="0.2">
      <c r="A608" s="447">
        <v>624</v>
      </c>
      <c r="B608" s="454"/>
      <c r="C608" s="449">
        <f t="shared" si="29"/>
        <v>71.31</v>
      </c>
      <c r="D608" s="582"/>
      <c r="E608" s="472">
        <v>13607</v>
      </c>
      <c r="F608" s="456">
        <f t="shared" si="28"/>
        <v>3196</v>
      </c>
      <c r="G608" s="469">
        <f t="shared" si="27"/>
        <v>2290</v>
      </c>
      <c r="H608" s="470">
        <v>90</v>
      </c>
    </row>
    <row r="609" spans="1:8" x14ac:dyDescent="0.2">
      <c r="A609" s="447">
        <v>625</v>
      </c>
      <c r="B609" s="454"/>
      <c r="C609" s="449">
        <f t="shared" si="29"/>
        <v>71.33</v>
      </c>
      <c r="D609" s="582"/>
      <c r="E609" s="472">
        <v>13607</v>
      </c>
      <c r="F609" s="456">
        <f t="shared" si="28"/>
        <v>3195</v>
      </c>
      <c r="G609" s="469">
        <f t="shared" si="27"/>
        <v>2289</v>
      </c>
      <c r="H609" s="470">
        <v>90</v>
      </c>
    </row>
    <row r="610" spans="1:8" x14ac:dyDescent="0.2">
      <c r="A610" s="447">
        <v>626</v>
      </c>
      <c r="B610" s="454"/>
      <c r="C610" s="449">
        <f t="shared" si="29"/>
        <v>71.36</v>
      </c>
      <c r="D610" s="582"/>
      <c r="E610" s="472">
        <v>13607</v>
      </c>
      <c r="F610" s="456">
        <f t="shared" si="28"/>
        <v>3194</v>
      </c>
      <c r="G610" s="469">
        <f t="shared" si="27"/>
        <v>2288</v>
      </c>
      <c r="H610" s="470">
        <v>90</v>
      </c>
    </row>
    <row r="611" spans="1:8" x14ac:dyDescent="0.2">
      <c r="A611" s="447">
        <v>627</v>
      </c>
      <c r="B611" s="454"/>
      <c r="C611" s="449">
        <f t="shared" si="29"/>
        <v>71.38</v>
      </c>
      <c r="D611" s="582"/>
      <c r="E611" s="472">
        <v>13607</v>
      </c>
      <c r="F611" s="456">
        <f t="shared" si="28"/>
        <v>3193</v>
      </c>
      <c r="G611" s="469">
        <f t="shared" si="27"/>
        <v>2288</v>
      </c>
      <c r="H611" s="470">
        <v>90</v>
      </c>
    </row>
    <row r="612" spans="1:8" x14ac:dyDescent="0.2">
      <c r="A612" s="447">
        <v>628</v>
      </c>
      <c r="B612" s="454"/>
      <c r="C612" s="449">
        <f t="shared" si="29"/>
        <v>71.400000000000006</v>
      </c>
      <c r="D612" s="582"/>
      <c r="E612" s="472">
        <v>13607</v>
      </c>
      <c r="F612" s="456">
        <f t="shared" si="28"/>
        <v>3192</v>
      </c>
      <c r="G612" s="469">
        <f t="shared" si="27"/>
        <v>2287</v>
      </c>
      <c r="H612" s="470">
        <v>90</v>
      </c>
    </row>
    <row r="613" spans="1:8" x14ac:dyDescent="0.2">
      <c r="A613" s="447">
        <v>629</v>
      </c>
      <c r="B613" s="454"/>
      <c r="C613" s="449">
        <f t="shared" si="29"/>
        <v>71.430000000000007</v>
      </c>
      <c r="D613" s="582"/>
      <c r="E613" s="472">
        <v>13607</v>
      </c>
      <c r="F613" s="456">
        <f t="shared" si="28"/>
        <v>3191</v>
      </c>
      <c r="G613" s="469">
        <f t="shared" si="27"/>
        <v>2286</v>
      </c>
      <c r="H613" s="470">
        <v>90</v>
      </c>
    </row>
    <row r="614" spans="1:8" x14ac:dyDescent="0.2">
      <c r="A614" s="447">
        <v>630</v>
      </c>
      <c r="B614" s="454"/>
      <c r="C614" s="449">
        <f t="shared" si="29"/>
        <v>71.45</v>
      </c>
      <c r="D614" s="582"/>
      <c r="E614" s="472">
        <v>13607</v>
      </c>
      <c r="F614" s="456">
        <f t="shared" si="28"/>
        <v>3190</v>
      </c>
      <c r="G614" s="469">
        <f t="shared" si="27"/>
        <v>2285</v>
      </c>
      <c r="H614" s="470">
        <v>90</v>
      </c>
    </row>
    <row r="615" spans="1:8" x14ac:dyDescent="0.2">
      <c r="A615" s="447">
        <v>631</v>
      </c>
      <c r="B615" s="454"/>
      <c r="C615" s="449">
        <f t="shared" si="29"/>
        <v>71.48</v>
      </c>
      <c r="D615" s="582"/>
      <c r="E615" s="472">
        <v>13607</v>
      </c>
      <c r="F615" s="456">
        <f t="shared" si="28"/>
        <v>3189</v>
      </c>
      <c r="G615" s="469">
        <f t="shared" si="27"/>
        <v>2284</v>
      </c>
      <c r="H615" s="470">
        <v>90</v>
      </c>
    </row>
    <row r="616" spans="1:8" x14ac:dyDescent="0.2">
      <c r="A616" s="447">
        <v>632</v>
      </c>
      <c r="B616" s="454"/>
      <c r="C616" s="449">
        <f t="shared" si="29"/>
        <v>71.5</v>
      </c>
      <c r="D616" s="582"/>
      <c r="E616" s="472">
        <v>13607</v>
      </c>
      <c r="F616" s="456">
        <f t="shared" si="28"/>
        <v>3188</v>
      </c>
      <c r="G616" s="469">
        <f t="shared" si="27"/>
        <v>2284</v>
      </c>
      <c r="H616" s="470">
        <v>90</v>
      </c>
    </row>
    <row r="617" spans="1:8" x14ac:dyDescent="0.2">
      <c r="A617" s="447">
        <v>633</v>
      </c>
      <c r="B617" s="454"/>
      <c r="C617" s="449">
        <f t="shared" si="29"/>
        <v>71.52</v>
      </c>
      <c r="D617" s="582"/>
      <c r="E617" s="472">
        <v>13607</v>
      </c>
      <c r="F617" s="456">
        <f t="shared" si="28"/>
        <v>3187</v>
      </c>
      <c r="G617" s="469">
        <f t="shared" si="27"/>
        <v>2283</v>
      </c>
      <c r="H617" s="470">
        <v>90</v>
      </c>
    </row>
    <row r="618" spans="1:8" x14ac:dyDescent="0.2">
      <c r="A618" s="447">
        <v>634</v>
      </c>
      <c r="B618" s="454"/>
      <c r="C618" s="449">
        <f t="shared" si="29"/>
        <v>71.55</v>
      </c>
      <c r="D618" s="582"/>
      <c r="E618" s="472">
        <v>13607</v>
      </c>
      <c r="F618" s="456">
        <f t="shared" si="28"/>
        <v>3186</v>
      </c>
      <c r="G618" s="469">
        <f t="shared" si="27"/>
        <v>2282</v>
      </c>
      <c r="H618" s="470">
        <v>90</v>
      </c>
    </row>
    <row r="619" spans="1:8" x14ac:dyDescent="0.2">
      <c r="A619" s="447">
        <v>635</v>
      </c>
      <c r="B619" s="454"/>
      <c r="C619" s="449">
        <f t="shared" si="29"/>
        <v>71.569999999999993</v>
      </c>
      <c r="D619" s="582"/>
      <c r="E619" s="472">
        <v>13607</v>
      </c>
      <c r="F619" s="456">
        <f t="shared" si="28"/>
        <v>3185</v>
      </c>
      <c r="G619" s="469">
        <f t="shared" si="27"/>
        <v>2281</v>
      </c>
      <c r="H619" s="470">
        <v>90</v>
      </c>
    </row>
    <row r="620" spans="1:8" x14ac:dyDescent="0.2">
      <c r="A620" s="447">
        <v>636</v>
      </c>
      <c r="B620" s="454"/>
      <c r="C620" s="449">
        <f t="shared" si="29"/>
        <v>71.599999999999994</v>
      </c>
      <c r="D620" s="582"/>
      <c r="E620" s="472">
        <v>13607</v>
      </c>
      <c r="F620" s="456">
        <f t="shared" si="28"/>
        <v>3184</v>
      </c>
      <c r="G620" s="469">
        <f t="shared" si="27"/>
        <v>2281</v>
      </c>
      <c r="H620" s="470">
        <v>90</v>
      </c>
    </row>
    <row r="621" spans="1:8" x14ac:dyDescent="0.2">
      <c r="A621" s="447">
        <v>637</v>
      </c>
      <c r="B621" s="454"/>
      <c r="C621" s="449">
        <f t="shared" si="29"/>
        <v>71.62</v>
      </c>
      <c r="D621" s="582"/>
      <c r="E621" s="472">
        <v>13607</v>
      </c>
      <c r="F621" s="456">
        <f t="shared" si="28"/>
        <v>3183</v>
      </c>
      <c r="G621" s="469">
        <f t="shared" si="27"/>
        <v>2280</v>
      </c>
      <c r="H621" s="470">
        <v>90</v>
      </c>
    </row>
    <row r="622" spans="1:8" x14ac:dyDescent="0.2">
      <c r="A622" s="447">
        <v>638</v>
      </c>
      <c r="B622" s="454"/>
      <c r="C622" s="449">
        <f t="shared" si="29"/>
        <v>71.64</v>
      </c>
      <c r="D622" s="582"/>
      <c r="E622" s="472">
        <v>13607</v>
      </c>
      <c r="F622" s="456">
        <f t="shared" si="28"/>
        <v>3182</v>
      </c>
      <c r="G622" s="469">
        <f t="shared" si="27"/>
        <v>2279</v>
      </c>
      <c r="H622" s="470">
        <v>90</v>
      </c>
    </row>
    <row r="623" spans="1:8" x14ac:dyDescent="0.2">
      <c r="A623" s="447">
        <v>639</v>
      </c>
      <c r="B623" s="454"/>
      <c r="C623" s="449">
        <f t="shared" si="29"/>
        <v>71.67</v>
      </c>
      <c r="D623" s="582"/>
      <c r="E623" s="472">
        <v>13607</v>
      </c>
      <c r="F623" s="456">
        <f t="shared" si="28"/>
        <v>3181</v>
      </c>
      <c r="G623" s="469">
        <f t="shared" si="27"/>
        <v>2278</v>
      </c>
      <c r="H623" s="470">
        <v>90</v>
      </c>
    </row>
    <row r="624" spans="1:8" x14ac:dyDescent="0.2">
      <c r="A624" s="447">
        <v>640</v>
      </c>
      <c r="B624" s="454"/>
      <c r="C624" s="449">
        <f t="shared" si="29"/>
        <v>71.69</v>
      </c>
      <c r="D624" s="582"/>
      <c r="E624" s="472">
        <v>13607</v>
      </c>
      <c r="F624" s="456">
        <f t="shared" si="28"/>
        <v>3180</v>
      </c>
      <c r="G624" s="469">
        <f t="shared" si="27"/>
        <v>2278</v>
      </c>
      <c r="H624" s="470">
        <v>90</v>
      </c>
    </row>
    <row r="625" spans="1:8" x14ac:dyDescent="0.2">
      <c r="A625" s="447">
        <v>641</v>
      </c>
      <c r="B625" s="454"/>
      <c r="C625" s="449">
        <f t="shared" si="29"/>
        <v>71.709999999999994</v>
      </c>
      <c r="D625" s="582"/>
      <c r="E625" s="472">
        <v>13607</v>
      </c>
      <c r="F625" s="456">
        <f t="shared" si="28"/>
        <v>3179</v>
      </c>
      <c r="G625" s="469">
        <f t="shared" si="27"/>
        <v>2277</v>
      </c>
      <c r="H625" s="470">
        <v>90</v>
      </c>
    </row>
    <row r="626" spans="1:8" x14ac:dyDescent="0.2">
      <c r="A626" s="447">
        <v>642</v>
      </c>
      <c r="B626" s="454"/>
      <c r="C626" s="449">
        <f t="shared" si="29"/>
        <v>71.739999999999995</v>
      </c>
      <c r="D626" s="582"/>
      <c r="E626" s="472">
        <v>13607</v>
      </c>
      <c r="F626" s="456">
        <f t="shared" si="28"/>
        <v>3178</v>
      </c>
      <c r="G626" s="469">
        <f t="shared" si="27"/>
        <v>2276</v>
      </c>
      <c r="H626" s="470">
        <v>90</v>
      </c>
    </row>
    <row r="627" spans="1:8" x14ac:dyDescent="0.2">
      <c r="A627" s="447">
        <v>643</v>
      </c>
      <c r="B627" s="454"/>
      <c r="C627" s="449">
        <f t="shared" si="29"/>
        <v>71.760000000000005</v>
      </c>
      <c r="D627" s="582"/>
      <c r="E627" s="472">
        <v>13607</v>
      </c>
      <c r="F627" s="456">
        <f t="shared" si="28"/>
        <v>3177</v>
      </c>
      <c r="G627" s="469">
        <f t="shared" si="27"/>
        <v>2275</v>
      </c>
      <c r="H627" s="470">
        <v>90</v>
      </c>
    </row>
    <row r="628" spans="1:8" x14ac:dyDescent="0.2">
      <c r="A628" s="447">
        <v>644</v>
      </c>
      <c r="B628" s="454"/>
      <c r="C628" s="449">
        <f t="shared" si="29"/>
        <v>71.78</v>
      </c>
      <c r="D628" s="582"/>
      <c r="E628" s="472">
        <v>13607</v>
      </c>
      <c r="F628" s="456">
        <f t="shared" si="28"/>
        <v>3176</v>
      </c>
      <c r="G628" s="469">
        <f t="shared" si="27"/>
        <v>2275</v>
      </c>
      <c r="H628" s="470">
        <v>90</v>
      </c>
    </row>
    <row r="629" spans="1:8" x14ac:dyDescent="0.2">
      <c r="A629" s="447">
        <v>645</v>
      </c>
      <c r="B629" s="454"/>
      <c r="C629" s="449">
        <f t="shared" si="29"/>
        <v>71.81</v>
      </c>
      <c r="D629" s="582"/>
      <c r="E629" s="472">
        <v>13607</v>
      </c>
      <c r="F629" s="456">
        <f t="shared" si="28"/>
        <v>3175</v>
      </c>
      <c r="G629" s="469">
        <f t="shared" si="27"/>
        <v>2274</v>
      </c>
      <c r="H629" s="470">
        <v>90</v>
      </c>
    </row>
    <row r="630" spans="1:8" x14ac:dyDescent="0.2">
      <c r="A630" s="447">
        <v>646</v>
      </c>
      <c r="B630" s="454"/>
      <c r="C630" s="449">
        <f t="shared" si="29"/>
        <v>71.83</v>
      </c>
      <c r="D630" s="582"/>
      <c r="E630" s="472">
        <v>13607</v>
      </c>
      <c r="F630" s="456">
        <f t="shared" si="28"/>
        <v>3174</v>
      </c>
      <c r="G630" s="469">
        <f t="shared" si="27"/>
        <v>2273</v>
      </c>
      <c r="H630" s="470">
        <v>90</v>
      </c>
    </row>
    <row r="631" spans="1:8" x14ac:dyDescent="0.2">
      <c r="A631" s="447">
        <v>647</v>
      </c>
      <c r="B631" s="454"/>
      <c r="C631" s="449">
        <f t="shared" si="29"/>
        <v>71.86</v>
      </c>
      <c r="D631" s="582"/>
      <c r="E631" s="472">
        <v>13607</v>
      </c>
      <c r="F631" s="456">
        <f t="shared" si="28"/>
        <v>3173</v>
      </c>
      <c r="G631" s="469">
        <f t="shared" si="27"/>
        <v>2272</v>
      </c>
      <c r="H631" s="470">
        <v>90</v>
      </c>
    </row>
    <row r="632" spans="1:8" x14ac:dyDescent="0.2">
      <c r="A632" s="447">
        <v>648</v>
      </c>
      <c r="B632" s="454"/>
      <c r="C632" s="449">
        <f t="shared" si="29"/>
        <v>71.88</v>
      </c>
      <c r="D632" s="582"/>
      <c r="E632" s="472">
        <v>13607</v>
      </c>
      <c r="F632" s="456">
        <f t="shared" si="28"/>
        <v>3172</v>
      </c>
      <c r="G632" s="469">
        <f t="shared" si="27"/>
        <v>2272</v>
      </c>
      <c r="H632" s="470">
        <v>90</v>
      </c>
    </row>
    <row r="633" spans="1:8" x14ac:dyDescent="0.2">
      <c r="A633" s="447">
        <v>649</v>
      </c>
      <c r="B633" s="454"/>
      <c r="C633" s="449">
        <f t="shared" si="29"/>
        <v>71.900000000000006</v>
      </c>
      <c r="D633" s="582"/>
      <c r="E633" s="472">
        <v>13607</v>
      </c>
      <c r="F633" s="456">
        <f t="shared" si="28"/>
        <v>3171</v>
      </c>
      <c r="G633" s="469">
        <f t="shared" si="27"/>
        <v>2271</v>
      </c>
      <c r="H633" s="470">
        <v>90</v>
      </c>
    </row>
    <row r="634" spans="1:8" x14ac:dyDescent="0.2">
      <c r="A634" s="447">
        <v>650</v>
      </c>
      <c r="B634" s="454"/>
      <c r="C634" s="449">
        <f t="shared" si="29"/>
        <v>71.930000000000007</v>
      </c>
      <c r="D634" s="582"/>
      <c r="E634" s="472">
        <v>13607</v>
      </c>
      <c r="F634" s="456">
        <f t="shared" si="28"/>
        <v>3170</v>
      </c>
      <c r="G634" s="469">
        <f t="shared" si="27"/>
        <v>2270</v>
      </c>
      <c r="H634" s="470">
        <v>90</v>
      </c>
    </row>
    <row r="635" spans="1:8" x14ac:dyDescent="0.2">
      <c r="A635" s="447">
        <v>651</v>
      </c>
      <c r="B635" s="454"/>
      <c r="C635" s="449">
        <f t="shared" si="29"/>
        <v>71.95</v>
      </c>
      <c r="D635" s="582"/>
      <c r="E635" s="472">
        <v>13607</v>
      </c>
      <c r="F635" s="456">
        <f t="shared" si="28"/>
        <v>3169</v>
      </c>
      <c r="G635" s="469">
        <f t="shared" si="27"/>
        <v>2269</v>
      </c>
      <c r="H635" s="470">
        <v>90</v>
      </c>
    </row>
    <row r="636" spans="1:8" x14ac:dyDescent="0.2">
      <c r="A636" s="447">
        <v>652</v>
      </c>
      <c r="B636" s="454"/>
      <c r="C636" s="449">
        <f t="shared" si="29"/>
        <v>71.97</v>
      </c>
      <c r="D636" s="582"/>
      <c r="E636" s="472">
        <v>13607</v>
      </c>
      <c r="F636" s="456">
        <f t="shared" si="28"/>
        <v>3168</v>
      </c>
      <c r="G636" s="469">
        <f t="shared" si="27"/>
        <v>2269</v>
      </c>
      <c r="H636" s="470">
        <v>90</v>
      </c>
    </row>
    <row r="637" spans="1:8" x14ac:dyDescent="0.2">
      <c r="A637" s="447">
        <v>653</v>
      </c>
      <c r="B637" s="454"/>
      <c r="C637" s="449">
        <f t="shared" si="29"/>
        <v>72</v>
      </c>
      <c r="D637" s="582"/>
      <c r="E637" s="472">
        <v>13607</v>
      </c>
      <c r="F637" s="456">
        <f t="shared" si="28"/>
        <v>3167</v>
      </c>
      <c r="G637" s="469">
        <f t="shared" si="27"/>
        <v>2268</v>
      </c>
      <c r="H637" s="470">
        <v>90</v>
      </c>
    </row>
    <row r="638" spans="1:8" x14ac:dyDescent="0.2">
      <c r="A638" s="447">
        <v>654</v>
      </c>
      <c r="B638" s="454"/>
      <c r="C638" s="449">
        <f t="shared" si="29"/>
        <v>72.02</v>
      </c>
      <c r="D638" s="582"/>
      <c r="E638" s="472">
        <v>13607</v>
      </c>
      <c r="F638" s="456">
        <f t="shared" si="28"/>
        <v>3166</v>
      </c>
      <c r="G638" s="469">
        <f t="shared" si="27"/>
        <v>2267</v>
      </c>
      <c r="H638" s="470">
        <v>90</v>
      </c>
    </row>
    <row r="639" spans="1:8" x14ac:dyDescent="0.2">
      <c r="A639" s="447">
        <v>655</v>
      </c>
      <c r="B639" s="454"/>
      <c r="C639" s="449">
        <f t="shared" si="29"/>
        <v>72.040000000000006</v>
      </c>
      <c r="D639" s="582"/>
      <c r="E639" s="472">
        <v>13607</v>
      </c>
      <c r="F639" s="456">
        <f t="shared" si="28"/>
        <v>3165</v>
      </c>
      <c r="G639" s="469">
        <f t="shared" si="27"/>
        <v>2267</v>
      </c>
      <c r="H639" s="470">
        <v>90</v>
      </c>
    </row>
    <row r="640" spans="1:8" x14ac:dyDescent="0.2">
      <c r="A640" s="447">
        <v>656</v>
      </c>
      <c r="B640" s="454"/>
      <c r="C640" s="449">
        <f t="shared" si="29"/>
        <v>72.069999999999993</v>
      </c>
      <c r="D640" s="582"/>
      <c r="E640" s="472">
        <v>13607</v>
      </c>
      <c r="F640" s="456">
        <f t="shared" si="28"/>
        <v>3164</v>
      </c>
      <c r="G640" s="469">
        <f t="shared" si="27"/>
        <v>2266</v>
      </c>
      <c r="H640" s="470">
        <v>90</v>
      </c>
    </row>
    <row r="641" spans="1:8" x14ac:dyDescent="0.2">
      <c r="A641" s="447">
        <v>657</v>
      </c>
      <c r="B641" s="454"/>
      <c r="C641" s="449">
        <f t="shared" si="29"/>
        <v>72.09</v>
      </c>
      <c r="D641" s="582"/>
      <c r="E641" s="472">
        <v>13607</v>
      </c>
      <c r="F641" s="456">
        <f t="shared" si="28"/>
        <v>3163</v>
      </c>
      <c r="G641" s="469">
        <f t="shared" si="27"/>
        <v>2265</v>
      </c>
      <c r="H641" s="470">
        <v>90</v>
      </c>
    </row>
    <row r="642" spans="1:8" x14ac:dyDescent="0.2">
      <c r="A642" s="447">
        <v>658</v>
      </c>
      <c r="B642" s="454"/>
      <c r="C642" s="449">
        <f t="shared" si="29"/>
        <v>72.11</v>
      </c>
      <c r="D642" s="582"/>
      <c r="E642" s="472">
        <v>13607</v>
      </c>
      <c r="F642" s="456">
        <f t="shared" si="28"/>
        <v>3162</v>
      </c>
      <c r="G642" s="469">
        <f t="shared" si="27"/>
        <v>2264</v>
      </c>
      <c r="H642" s="470">
        <v>90</v>
      </c>
    </row>
    <row r="643" spans="1:8" x14ac:dyDescent="0.2">
      <c r="A643" s="447">
        <v>659</v>
      </c>
      <c r="B643" s="454"/>
      <c r="C643" s="449">
        <f t="shared" si="29"/>
        <v>72.14</v>
      </c>
      <c r="D643" s="582"/>
      <c r="E643" s="472">
        <v>13607</v>
      </c>
      <c r="F643" s="456">
        <f t="shared" si="28"/>
        <v>3161</v>
      </c>
      <c r="G643" s="469">
        <f t="shared" si="27"/>
        <v>2263</v>
      </c>
      <c r="H643" s="470">
        <v>90</v>
      </c>
    </row>
    <row r="644" spans="1:8" x14ac:dyDescent="0.2">
      <c r="A644" s="447">
        <v>660</v>
      </c>
      <c r="B644" s="454"/>
      <c r="C644" s="449">
        <f t="shared" si="29"/>
        <v>72.16</v>
      </c>
      <c r="D644" s="582"/>
      <c r="E644" s="472">
        <v>13607</v>
      </c>
      <c r="F644" s="456">
        <f t="shared" si="28"/>
        <v>3160</v>
      </c>
      <c r="G644" s="469">
        <f t="shared" si="27"/>
        <v>2263</v>
      </c>
      <c r="H644" s="470">
        <v>90</v>
      </c>
    </row>
    <row r="645" spans="1:8" x14ac:dyDescent="0.2">
      <c r="A645" s="447">
        <v>661</v>
      </c>
      <c r="B645" s="454"/>
      <c r="C645" s="449">
        <f t="shared" si="29"/>
        <v>72.180000000000007</v>
      </c>
      <c r="D645" s="582"/>
      <c r="E645" s="472">
        <v>13607</v>
      </c>
      <c r="F645" s="456">
        <f t="shared" si="28"/>
        <v>3159</v>
      </c>
      <c r="G645" s="469">
        <f t="shared" si="27"/>
        <v>2262</v>
      </c>
      <c r="H645" s="470">
        <v>90</v>
      </c>
    </row>
    <row r="646" spans="1:8" x14ac:dyDescent="0.2">
      <c r="A646" s="447">
        <v>662</v>
      </c>
      <c r="B646" s="454"/>
      <c r="C646" s="449">
        <f t="shared" si="29"/>
        <v>72.209999999999994</v>
      </c>
      <c r="D646" s="582"/>
      <c r="E646" s="472">
        <v>13607</v>
      </c>
      <c r="F646" s="456">
        <f t="shared" si="28"/>
        <v>3158</v>
      </c>
      <c r="G646" s="469">
        <f t="shared" si="27"/>
        <v>2261</v>
      </c>
      <c r="H646" s="470">
        <v>90</v>
      </c>
    </row>
    <row r="647" spans="1:8" x14ac:dyDescent="0.2">
      <c r="A647" s="447">
        <v>663</v>
      </c>
      <c r="B647" s="454"/>
      <c r="C647" s="449">
        <f t="shared" si="29"/>
        <v>72.23</v>
      </c>
      <c r="D647" s="582"/>
      <c r="E647" s="472">
        <v>13607</v>
      </c>
      <c r="F647" s="456">
        <f t="shared" si="28"/>
        <v>3157</v>
      </c>
      <c r="G647" s="469">
        <f t="shared" si="27"/>
        <v>2261</v>
      </c>
      <c r="H647" s="470">
        <v>90</v>
      </c>
    </row>
    <row r="648" spans="1:8" x14ac:dyDescent="0.2">
      <c r="A648" s="447">
        <v>664</v>
      </c>
      <c r="B648" s="454"/>
      <c r="C648" s="449">
        <f t="shared" si="29"/>
        <v>72.25</v>
      </c>
      <c r="D648" s="582"/>
      <c r="E648" s="472">
        <v>13607</v>
      </c>
      <c r="F648" s="456">
        <f t="shared" si="28"/>
        <v>3156</v>
      </c>
      <c r="G648" s="469">
        <f t="shared" si="27"/>
        <v>2260</v>
      </c>
      <c r="H648" s="470">
        <v>90</v>
      </c>
    </row>
    <row r="649" spans="1:8" x14ac:dyDescent="0.2">
      <c r="A649" s="447">
        <v>665</v>
      </c>
      <c r="B649" s="454"/>
      <c r="C649" s="449">
        <f t="shared" si="29"/>
        <v>72.27</v>
      </c>
      <c r="D649" s="582"/>
      <c r="E649" s="472">
        <v>13607</v>
      </c>
      <c r="F649" s="456">
        <f t="shared" si="28"/>
        <v>3155</v>
      </c>
      <c r="G649" s="469">
        <f t="shared" si="27"/>
        <v>2259</v>
      </c>
      <c r="H649" s="470">
        <v>90</v>
      </c>
    </row>
    <row r="650" spans="1:8" x14ac:dyDescent="0.2">
      <c r="A650" s="447">
        <v>666</v>
      </c>
      <c r="B650" s="454"/>
      <c r="C650" s="449">
        <f t="shared" si="29"/>
        <v>72.3</v>
      </c>
      <c r="D650" s="582"/>
      <c r="E650" s="472">
        <v>13607</v>
      </c>
      <c r="F650" s="456">
        <f t="shared" si="28"/>
        <v>3154</v>
      </c>
      <c r="G650" s="469">
        <f t="shared" si="27"/>
        <v>2258</v>
      </c>
      <c r="H650" s="470">
        <v>90</v>
      </c>
    </row>
    <row r="651" spans="1:8" x14ac:dyDescent="0.2">
      <c r="A651" s="447">
        <v>667</v>
      </c>
      <c r="B651" s="454"/>
      <c r="C651" s="449">
        <f t="shared" si="29"/>
        <v>72.319999999999993</v>
      </c>
      <c r="D651" s="582"/>
      <c r="E651" s="472">
        <v>13607</v>
      </c>
      <c r="F651" s="456">
        <f t="shared" si="28"/>
        <v>3153</v>
      </c>
      <c r="G651" s="469">
        <f t="shared" si="27"/>
        <v>2258</v>
      </c>
      <c r="H651" s="470">
        <v>90</v>
      </c>
    </row>
    <row r="652" spans="1:8" x14ac:dyDescent="0.2">
      <c r="A652" s="447">
        <v>668</v>
      </c>
      <c r="B652" s="454"/>
      <c r="C652" s="449">
        <f t="shared" si="29"/>
        <v>72.34</v>
      </c>
      <c r="D652" s="582"/>
      <c r="E652" s="472">
        <v>13607</v>
      </c>
      <c r="F652" s="456">
        <f t="shared" si="28"/>
        <v>3152</v>
      </c>
      <c r="G652" s="469">
        <f t="shared" si="27"/>
        <v>2257</v>
      </c>
      <c r="H652" s="470">
        <v>90</v>
      </c>
    </row>
    <row r="653" spans="1:8" x14ac:dyDescent="0.2">
      <c r="A653" s="447">
        <v>669</v>
      </c>
      <c r="B653" s="454"/>
      <c r="C653" s="449">
        <f t="shared" si="29"/>
        <v>72.37</v>
      </c>
      <c r="D653" s="582"/>
      <c r="E653" s="472">
        <v>13607</v>
      </c>
      <c r="F653" s="456">
        <f t="shared" si="28"/>
        <v>3151</v>
      </c>
      <c r="G653" s="469">
        <f t="shared" ref="G653:G716" si="30">ROUND(12*(1/C653*E653),0)</f>
        <v>2256</v>
      </c>
      <c r="H653" s="470">
        <v>90</v>
      </c>
    </row>
    <row r="654" spans="1:8" x14ac:dyDescent="0.2">
      <c r="A654" s="447">
        <v>670</v>
      </c>
      <c r="B654" s="454"/>
      <c r="C654" s="449">
        <f t="shared" si="29"/>
        <v>72.39</v>
      </c>
      <c r="D654" s="582"/>
      <c r="E654" s="472">
        <v>13607</v>
      </c>
      <c r="F654" s="456">
        <f t="shared" ref="F654:F717" si="31">ROUND(12*1.3566*(1/C654*E654)+H654,0)</f>
        <v>3150</v>
      </c>
      <c r="G654" s="469">
        <f t="shared" si="30"/>
        <v>2256</v>
      </c>
      <c r="H654" s="470">
        <v>90</v>
      </c>
    </row>
    <row r="655" spans="1:8" x14ac:dyDescent="0.2">
      <c r="A655" s="447">
        <v>671</v>
      </c>
      <c r="B655" s="454"/>
      <c r="C655" s="449">
        <f t="shared" ref="C655:C718" si="32">ROUND(10.899*LN(A655)+A655/150-3,2)</f>
        <v>72.41</v>
      </c>
      <c r="D655" s="582"/>
      <c r="E655" s="472">
        <v>13607</v>
      </c>
      <c r="F655" s="456">
        <f t="shared" si="31"/>
        <v>3149</v>
      </c>
      <c r="G655" s="469">
        <f t="shared" si="30"/>
        <v>2255</v>
      </c>
      <c r="H655" s="470">
        <v>90</v>
      </c>
    </row>
    <row r="656" spans="1:8" x14ac:dyDescent="0.2">
      <c r="A656" s="447">
        <v>672</v>
      </c>
      <c r="B656" s="454"/>
      <c r="C656" s="449">
        <f t="shared" si="32"/>
        <v>72.44</v>
      </c>
      <c r="D656" s="582"/>
      <c r="E656" s="472">
        <v>13607</v>
      </c>
      <c r="F656" s="456">
        <f t="shared" si="31"/>
        <v>3148</v>
      </c>
      <c r="G656" s="469">
        <f t="shared" si="30"/>
        <v>2254</v>
      </c>
      <c r="H656" s="470">
        <v>90</v>
      </c>
    </row>
    <row r="657" spans="1:8" x14ac:dyDescent="0.2">
      <c r="A657" s="447">
        <v>673</v>
      </c>
      <c r="B657" s="454"/>
      <c r="C657" s="449">
        <f t="shared" si="32"/>
        <v>72.459999999999994</v>
      </c>
      <c r="D657" s="582"/>
      <c r="E657" s="472">
        <v>13607</v>
      </c>
      <c r="F657" s="456">
        <f t="shared" si="31"/>
        <v>3147</v>
      </c>
      <c r="G657" s="469">
        <f t="shared" si="30"/>
        <v>2253</v>
      </c>
      <c r="H657" s="470">
        <v>90</v>
      </c>
    </row>
    <row r="658" spans="1:8" x14ac:dyDescent="0.2">
      <c r="A658" s="447">
        <v>674</v>
      </c>
      <c r="B658" s="454"/>
      <c r="C658" s="449">
        <f t="shared" si="32"/>
        <v>72.48</v>
      </c>
      <c r="D658" s="582"/>
      <c r="E658" s="472">
        <v>13607</v>
      </c>
      <c r="F658" s="456">
        <f t="shared" si="31"/>
        <v>3146</v>
      </c>
      <c r="G658" s="469">
        <f t="shared" si="30"/>
        <v>2253</v>
      </c>
      <c r="H658" s="470">
        <v>90</v>
      </c>
    </row>
    <row r="659" spans="1:8" x14ac:dyDescent="0.2">
      <c r="A659" s="447">
        <v>675</v>
      </c>
      <c r="B659" s="454"/>
      <c r="C659" s="449">
        <f t="shared" si="32"/>
        <v>72.5</v>
      </c>
      <c r="D659" s="582"/>
      <c r="E659" s="472">
        <v>13607</v>
      </c>
      <c r="F659" s="456">
        <f t="shared" si="31"/>
        <v>3145</v>
      </c>
      <c r="G659" s="469">
        <f t="shared" si="30"/>
        <v>2252</v>
      </c>
      <c r="H659" s="470">
        <v>90</v>
      </c>
    </row>
    <row r="660" spans="1:8" x14ac:dyDescent="0.2">
      <c r="A660" s="447">
        <v>676</v>
      </c>
      <c r="B660" s="454"/>
      <c r="C660" s="449">
        <f t="shared" si="32"/>
        <v>72.53</v>
      </c>
      <c r="D660" s="582"/>
      <c r="E660" s="472">
        <v>13607</v>
      </c>
      <c r="F660" s="456">
        <f t="shared" si="31"/>
        <v>3144</v>
      </c>
      <c r="G660" s="469">
        <f t="shared" si="30"/>
        <v>2251</v>
      </c>
      <c r="H660" s="470">
        <v>90</v>
      </c>
    </row>
    <row r="661" spans="1:8" x14ac:dyDescent="0.2">
      <c r="A661" s="447">
        <v>677</v>
      </c>
      <c r="B661" s="454"/>
      <c r="C661" s="449">
        <f t="shared" si="32"/>
        <v>72.55</v>
      </c>
      <c r="D661" s="582"/>
      <c r="E661" s="472">
        <v>13607</v>
      </c>
      <c r="F661" s="456">
        <f t="shared" si="31"/>
        <v>3143</v>
      </c>
      <c r="G661" s="469">
        <f t="shared" si="30"/>
        <v>2251</v>
      </c>
      <c r="H661" s="470">
        <v>90</v>
      </c>
    </row>
    <row r="662" spans="1:8" x14ac:dyDescent="0.2">
      <c r="A662" s="447">
        <v>678</v>
      </c>
      <c r="B662" s="454"/>
      <c r="C662" s="449">
        <f t="shared" si="32"/>
        <v>72.569999999999993</v>
      </c>
      <c r="D662" s="582"/>
      <c r="E662" s="472">
        <v>13607</v>
      </c>
      <c r="F662" s="456">
        <f t="shared" si="31"/>
        <v>3142</v>
      </c>
      <c r="G662" s="469">
        <f t="shared" si="30"/>
        <v>2250</v>
      </c>
      <c r="H662" s="470">
        <v>90</v>
      </c>
    </row>
    <row r="663" spans="1:8" x14ac:dyDescent="0.2">
      <c r="A663" s="447">
        <v>679</v>
      </c>
      <c r="B663" s="454"/>
      <c r="C663" s="449">
        <f t="shared" si="32"/>
        <v>72.59</v>
      </c>
      <c r="D663" s="582"/>
      <c r="E663" s="472">
        <v>13607</v>
      </c>
      <c r="F663" s="456">
        <f t="shared" si="31"/>
        <v>3142</v>
      </c>
      <c r="G663" s="469">
        <f t="shared" si="30"/>
        <v>2249</v>
      </c>
      <c r="H663" s="470">
        <v>90</v>
      </c>
    </row>
    <row r="664" spans="1:8" x14ac:dyDescent="0.2">
      <c r="A664" s="447">
        <v>680</v>
      </c>
      <c r="B664" s="454"/>
      <c r="C664" s="449">
        <f t="shared" si="32"/>
        <v>72.62</v>
      </c>
      <c r="D664" s="582"/>
      <c r="E664" s="472">
        <v>13607</v>
      </c>
      <c r="F664" s="456">
        <f t="shared" si="31"/>
        <v>3140</v>
      </c>
      <c r="G664" s="469">
        <f t="shared" si="30"/>
        <v>2248</v>
      </c>
      <c r="H664" s="470">
        <v>90</v>
      </c>
    </row>
    <row r="665" spans="1:8" x14ac:dyDescent="0.2">
      <c r="A665" s="447">
        <v>681</v>
      </c>
      <c r="B665" s="454"/>
      <c r="C665" s="449">
        <f t="shared" si="32"/>
        <v>72.64</v>
      </c>
      <c r="D665" s="582"/>
      <c r="E665" s="472">
        <v>13607</v>
      </c>
      <c r="F665" s="456">
        <f t="shared" si="31"/>
        <v>3139</v>
      </c>
      <c r="G665" s="469">
        <f t="shared" si="30"/>
        <v>2248</v>
      </c>
      <c r="H665" s="470">
        <v>90</v>
      </c>
    </row>
    <row r="666" spans="1:8" x14ac:dyDescent="0.2">
      <c r="A666" s="447">
        <v>682</v>
      </c>
      <c r="B666" s="454"/>
      <c r="C666" s="449">
        <f t="shared" si="32"/>
        <v>72.66</v>
      </c>
      <c r="D666" s="582"/>
      <c r="E666" s="472">
        <v>13607</v>
      </c>
      <c r="F666" s="456">
        <f t="shared" si="31"/>
        <v>3139</v>
      </c>
      <c r="G666" s="469">
        <f t="shared" si="30"/>
        <v>2247</v>
      </c>
      <c r="H666" s="470">
        <v>90</v>
      </c>
    </row>
    <row r="667" spans="1:8" x14ac:dyDescent="0.2">
      <c r="A667" s="447">
        <v>683</v>
      </c>
      <c r="B667" s="454"/>
      <c r="C667" s="449">
        <f t="shared" si="32"/>
        <v>72.69</v>
      </c>
      <c r="D667" s="582"/>
      <c r="E667" s="472">
        <v>13607</v>
      </c>
      <c r="F667" s="456">
        <f t="shared" si="31"/>
        <v>3137</v>
      </c>
      <c r="G667" s="469">
        <f t="shared" si="30"/>
        <v>2246</v>
      </c>
      <c r="H667" s="470">
        <v>90</v>
      </c>
    </row>
    <row r="668" spans="1:8" x14ac:dyDescent="0.2">
      <c r="A668" s="447">
        <v>684</v>
      </c>
      <c r="B668" s="454"/>
      <c r="C668" s="449">
        <f t="shared" si="32"/>
        <v>72.709999999999994</v>
      </c>
      <c r="D668" s="582"/>
      <c r="E668" s="472">
        <v>13607</v>
      </c>
      <c r="F668" s="456">
        <f t="shared" si="31"/>
        <v>3137</v>
      </c>
      <c r="G668" s="469">
        <f t="shared" si="30"/>
        <v>2246</v>
      </c>
      <c r="H668" s="470">
        <v>90</v>
      </c>
    </row>
    <row r="669" spans="1:8" x14ac:dyDescent="0.2">
      <c r="A669" s="447">
        <v>685</v>
      </c>
      <c r="B669" s="454"/>
      <c r="C669" s="449">
        <f t="shared" si="32"/>
        <v>72.73</v>
      </c>
      <c r="D669" s="582"/>
      <c r="E669" s="472">
        <v>13607</v>
      </c>
      <c r="F669" s="456">
        <f t="shared" si="31"/>
        <v>3136</v>
      </c>
      <c r="G669" s="469">
        <f t="shared" si="30"/>
        <v>2245</v>
      </c>
      <c r="H669" s="470">
        <v>90</v>
      </c>
    </row>
    <row r="670" spans="1:8" x14ac:dyDescent="0.2">
      <c r="A670" s="447">
        <v>686</v>
      </c>
      <c r="B670" s="454"/>
      <c r="C670" s="449">
        <f t="shared" si="32"/>
        <v>72.75</v>
      </c>
      <c r="D670" s="582"/>
      <c r="E670" s="472">
        <v>13607</v>
      </c>
      <c r="F670" s="456">
        <f t="shared" si="31"/>
        <v>3135</v>
      </c>
      <c r="G670" s="469">
        <f t="shared" si="30"/>
        <v>2244</v>
      </c>
      <c r="H670" s="470">
        <v>90</v>
      </c>
    </row>
    <row r="671" spans="1:8" x14ac:dyDescent="0.2">
      <c r="A671" s="447">
        <v>687</v>
      </c>
      <c r="B671" s="454"/>
      <c r="C671" s="449">
        <f t="shared" si="32"/>
        <v>72.78</v>
      </c>
      <c r="D671" s="582"/>
      <c r="E671" s="472">
        <v>13607</v>
      </c>
      <c r="F671" s="456">
        <f t="shared" si="31"/>
        <v>3134</v>
      </c>
      <c r="G671" s="469">
        <f t="shared" si="30"/>
        <v>2244</v>
      </c>
      <c r="H671" s="470">
        <v>90</v>
      </c>
    </row>
    <row r="672" spans="1:8" x14ac:dyDescent="0.2">
      <c r="A672" s="447">
        <v>688</v>
      </c>
      <c r="B672" s="454"/>
      <c r="C672" s="449">
        <f t="shared" si="32"/>
        <v>72.8</v>
      </c>
      <c r="D672" s="582"/>
      <c r="E672" s="472">
        <v>13607</v>
      </c>
      <c r="F672" s="456">
        <f t="shared" si="31"/>
        <v>3133</v>
      </c>
      <c r="G672" s="469">
        <f t="shared" si="30"/>
        <v>2243</v>
      </c>
      <c r="H672" s="470">
        <v>90</v>
      </c>
    </row>
    <row r="673" spans="1:8" x14ac:dyDescent="0.2">
      <c r="A673" s="447">
        <v>689</v>
      </c>
      <c r="B673" s="454"/>
      <c r="C673" s="449">
        <f t="shared" si="32"/>
        <v>72.819999999999993</v>
      </c>
      <c r="D673" s="582"/>
      <c r="E673" s="472">
        <v>13607</v>
      </c>
      <c r="F673" s="456">
        <f t="shared" si="31"/>
        <v>3132</v>
      </c>
      <c r="G673" s="469">
        <f t="shared" si="30"/>
        <v>2242</v>
      </c>
      <c r="H673" s="470">
        <v>90</v>
      </c>
    </row>
    <row r="674" spans="1:8" x14ac:dyDescent="0.2">
      <c r="A674" s="447">
        <v>690</v>
      </c>
      <c r="B674" s="454"/>
      <c r="C674" s="449">
        <f t="shared" si="32"/>
        <v>72.84</v>
      </c>
      <c r="D674" s="582"/>
      <c r="E674" s="472">
        <v>13607</v>
      </c>
      <c r="F674" s="456">
        <f t="shared" si="31"/>
        <v>3131</v>
      </c>
      <c r="G674" s="469">
        <f t="shared" si="30"/>
        <v>2242</v>
      </c>
      <c r="H674" s="470">
        <v>90</v>
      </c>
    </row>
    <row r="675" spans="1:8" x14ac:dyDescent="0.2">
      <c r="A675" s="447">
        <v>691</v>
      </c>
      <c r="B675" s="454"/>
      <c r="C675" s="449">
        <f t="shared" si="32"/>
        <v>72.87</v>
      </c>
      <c r="D675" s="582"/>
      <c r="E675" s="472">
        <v>13607</v>
      </c>
      <c r="F675" s="456">
        <f t="shared" si="31"/>
        <v>3130</v>
      </c>
      <c r="G675" s="469">
        <f t="shared" si="30"/>
        <v>2241</v>
      </c>
      <c r="H675" s="470">
        <v>90</v>
      </c>
    </row>
    <row r="676" spans="1:8" x14ac:dyDescent="0.2">
      <c r="A676" s="447">
        <v>692</v>
      </c>
      <c r="B676" s="454"/>
      <c r="C676" s="449">
        <f t="shared" si="32"/>
        <v>72.89</v>
      </c>
      <c r="D676" s="582"/>
      <c r="E676" s="472">
        <v>13607</v>
      </c>
      <c r="F676" s="456">
        <f t="shared" si="31"/>
        <v>3129</v>
      </c>
      <c r="G676" s="469">
        <f t="shared" si="30"/>
        <v>2240</v>
      </c>
      <c r="H676" s="470">
        <v>90</v>
      </c>
    </row>
    <row r="677" spans="1:8" x14ac:dyDescent="0.2">
      <c r="A677" s="447">
        <v>693</v>
      </c>
      <c r="B677" s="454"/>
      <c r="C677" s="449">
        <f t="shared" si="32"/>
        <v>72.91</v>
      </c>
      <c r="D677" s="582"/>
      <c r="E677" s="472">
        <v>13607</v>
      </c>
      <c r="F677" s="456">
        <f t="shared" si="31"/>
        <v>3128</v>
      </c>
      <c r="G677" s="469">
        <f t="shared" si="30"/>
        <v>2240</v>
      </c>
      <c r="H677" s="470">
        <v>90</v>
      </c>
    </row>
    <row r="678" spans="1:8" x14ac:dyDescent="0.2">
      <c r="A678" s="447">
        <v>694</v>
      </c>
      <c r="B678" s="454"/>
      <c r="C678" s="449">
        <f t="shared" si="32"/>
        <v>72.930000000000007</v>
      </c>
      <c r="D678" s="582"/>
      <c r="E678" s="472">
        <v>13607</v>
      </c>
      <c r="F678" s="456">
        <f t="shared" si="31"/>
        <v>3127</v>
      </c>
      <c r="G678" s="469">
        <f t="shared" si="30"/>
        <v>2239</v>
      </c>
      <c r="H678" s="470">
        <v>90</v>
      </c>
    </row>
    <row r="679" spans="1:8" x14ac:dyDescent="0.2">
      <c r="A679" s="447">
        <v>695</v>
      </c>
      <c r="B679" s="454"/>
      <c r="C679" s="449">
        <f t="shared" si="32"/>
        <v>72.959999999999994</v>
      </c>
      <c r="D679" s="582"/>
      <c r="E679" s="472">
        <v>13607</v>
      </c>
      <c r="F679" s="456">
        <f t="shared" si="31"/>
        <v>3126</v>
      </c>
      <c r="G679" s="469">
        <f t="shared" si="30"/>
        <v>2238</v>
      </c>
      <c r="H679" s="470">
        <v>90</v>
      </c>
    </row>
    <row r="680" spans="1:8" x14ac:dyDescent="0.2">
      <c r="A680" s="447">
        <v>696</v>
      </c>
      <c r="B680" s="454"/>
      <c r="C680" s="449">
        <f t="shared" si="32"/>
        <v>72.98</v>
      </c>
      <c r="D680" s="582"/>
      <c r="E680" s="472">
        <v>13607</v>
      </c>
      <c r="F680" s="456">
        <f t="shared" si="31"/>
        <v>3125</v>
      </c>
      <c r="G680" s="469">
        <f t="shared" si="30"/>
        <v>2237</v>
      </c>
      <c r="H680" s="470">
        <v>90</v>
      </c>
    </row>
    <row r="681" spans="1:8" x14ac:dyDescent="0.2">
      <c r="A681" s="447">
        <v>697</v>
      </c>
      <c r="B681" s="454"/>
      <c r="C681" s="449">
        <f t="shared" si="32"/>
        <v>73</v>
      </c>
      <c r="D681" s="582"/>
      <c r="E681" s="472">
        <v>13607</v>
      </c>
      <c r="F681" s="456">
        <f t="shared" si="31"/>
        <v>3124</v>
      </c>
      <c r="G681" s="469">
        <f t="shared" si="30"/>
        <v>2237</v>
      </c>
      <c r="H681" s="470">
        <v>90</v>
      </c>
    </row>
    <row r="682" spans="1:8" x14ac:dyDescent="0.2">
      <c r="A682" s="447">
        <v>698</v>
      </c>
      <c r="B682" s="454"/>
      <c r="C682" s="449">
        <f t="shared" si="32"/>
        <v>73.02</v>
      </c>
      <c r="D682" s="582"/>
      <c r="E682" s="472">
        <v>13607</v>
      </c>
      <c r="F682" s="456">
        <f t="shared" si="31"/>
        <v>3124</v>
      </c>
      <c r="G682" s="469">
        <f t="shared" si="30"/>
        <v>2236</v>
      </c>
      <c r="H682" s="470">
        <v>90</v>
      </c>
    </row>
    <row r="683" spans="1:8" x14ac:dyDescent="0.2">
      <c r="A683" s="447">
        <v>699</v>
      </c>
      <c r="B683" s="454"/>
      <c r="C683" s="449">
        <f t="shared" si="32"/>
        <v>73.040000000000006</v>
      </c>
      <c r="D683" s="582"/>
      <c r="E683" s="472">
        <v>13607</v>
      </c>
      <c r="F683" s="456">
        <f t="shared" si="31"/>
        <v>3123</v>
      </c>
      <c r="G683" s="469">
        <f t="shared" si="30"/>
        <v>2236</v>
      </c>
      <c r="H683" s="470">
        <v>90</v>
      </c>
    </row>
    <row r="684" spans="1:8" x14ac:dyDescent="0.2">
      <c r="A684" s="447">
        <v>700</v>
      </c>
      <c r="B684" s="454"/>
      <c r="C684" s="449">
        <f t="shared" si="32"/>
        <v>73.069999999999993</v>
      </c>
      <c r="D684" s="582"/>
      <c r="E684" s="472">
        <v>13607</v>
      </c>
      <c r="F684" s="456">
        <f t="shared" si="31"/>
        <v>3121</v>
      </c>
      <c r="G684" s="469">
        <f t="shared" si="30"/>
        <v>2235</v>
      </c>
      <c r="H684" s="470">
        <v>90</v>
      </c>
    </row>
    <row r="685" spans="1:8" x14ac:dyDescent="0.2">
      <c r="A685" s="447">
        <v>701</v>
      </c>
      <c r="B685" s="454"/>
      <c r="C685" s="449">
        <f t="shared" si="32"/>
        <v>73.09</v>
      </c>
      <c r="D685" s="582"/>
      <c r="E685" s="472">
        <v>13607</v>
      </c>
      <c r="F685" s="456">
        <f t="shared" si="31"/>
        <v>3121</v>
      </c>
      <c r="G685" s="469">
        <f t="shared" si="30"/>
        <v>2234</v>
      </c>
      <c r="H685" s="470">
        <v>90</v>
      </c>
    </row>
    <row r="686" spans="1:8" x14ac:dyDescent="0.2">
      <c r="A686" s="447">
        <v>702</v>
      </c>
      <c r="B686" s="454"/>
      <c r="C686" s="449">
        <f t="shared" si="32"/>
        <v>73.11</v>
      </c>
      <c r="D686" s="582"/>
      <c r="E686" s="472">
        <v>13607</v>
      </c>
      <c r="F686" s="456">
        <f t="shared" si="31"/>
        <v>3120</v>
      </c>
      <c r="G686" s="469">
        <f t="shared" si="30"/>
        <v>2233</v>
      </c>
      <c r="H686" s="470">
        <v>90</v>
      </c>
    </row>
    <row r="687" spans="1:8" x14ac:dyDescent="0.2">
      <c r="A687" s="447">
        <v>703</v>
      </c>
      <c r="B687" s="454"/>
      <c r="C687" s="449">
        <f t="shared" si="32"/>
        <v>73.13</v>
      </c>
      <c r="D687" s="582"/>
      <c r="E687" s="472">
        <v>13607</v>
      </c>
      <c r="F687" s="456">
        <f t="shared" si="31"/>
        <v>3119</v>
      </c>
      <c r="G687" s="469">
        <f t="shared" si="30"/>
        <v>2233</v>
      </c>
      <c r="H687" s="470">
        <v>90</v>
      </c>
    </row>
    <row r="688" spans="1:8" x14ac:dyDescent="0.2">
      <c r="A688" s="447">
        <v>704</v>
      </c>
      <c r="B688" s="454"/>
      <c r="C688" s="449">
        <f t="shared" si="32"/>
        <v>73.16</v>
      </c>
      <c r="D688" s="582"/>
      <c r="E688" s="472">
        <v>13607</v>
      </c>
      <c r="F688" s="456">
        <f t="shared" si="31"/>
        <v>3118</v>
      </c>
      <c r="G688" s="469">
        <f t="shared" si="30"/>
        <v>2232</v>
      </c>
      <c r="H688" s="470">
        <v>90</v>
      </c>
    </row>
    <row r="689" spans="1:8" x14ac:dyDescent="0.2">
      <c r="A689" s="447">
        <v>705</v>
      </c>
      <c r="B689" s="454"/>
      <c r="C689" s="449">
        <f t="shared" si="32"/>
        <v>73.180000000000007</v>
      </c>
      <c r="D689" s="582"/>
      <c r="E689" s="472">
        <v>13607</v>
      </c>
      <c r="F689" s="456">
        <f t="shared" si="31"/>
        <v>3117</v>
      </c>
      <c r="G689" s="469">
        <f t="shared" si="30"/>
        <v>2231</v>
      </c>
      <c r="H689" s="470">
        <v>90</v>
      </c>
    </row>
    <row r="690" spans="1:8" x14ac:dyDescent="0.2">
      <c r="A690" s="447">
        <v>706</v>
      </c>
      <c r="B690" s="454"/>
      <c r="C690" s="449">
        <f t="shared" si="32"/>
        <v>73.2</v>
      </c>
      <c r="D690" s="582"/>
      <c r="E690" s="472">
        <v>13607</v>
      </c>
      <c r="F690" s="456">
        <f t="shared" si="31"/>
        <v>3116</v>
      </c>
      <c r="G690" s="469">
        <f t="shared" si="30"/>
        <v>2231</v>
      </c>
      <c r="H690" s="470">
        <v>90</v>
      </c>
    </row>
    <row r="691" spans="1:8" x14ac:dyDescent="0.2">
      <c r="A691" s="447">
        <v>707</v>
      </c>
      <c r="B691" s="454"/>
      <c r="C691" s="449">
        <f t="shared" si="32"/>
        <v>73.22</v>
      </c>
      <c r="D691" s="582"/>
      <c r="E691" s="472">
        <v>13607</v>
      </c>
      <c r="F691" s="456">
        <f t="shared" si="31"/>
        <v>3115</v>
      </c>
      <c r="G691" s="469">
        <f t="shared" si="30"/>
        <v>2230</v>
      </c>
      <c r="H691" s="470">
        <v>90</v>
      </c>
    </row>
    <row r="692" spans="1:8" x14ac:dyDescent="0.2">
      <c r="A692" s="447">
        <v>708</v>
      </c>
      <c r="B692" s="454"/>
      <c r="C692" s="449">
        <f t="shared" si="32"/>
        <v>73.239999999999995</v>
      </c>
      <c r="D692" s="582"/>
      <c r="E692" s="472">
        <v>13607</v>
      </c>
      <c r="F692" s="456">
        <f t="shared" si="31"/>
        <v>3114</v>
      </c>
      <c r="G692" s="469">
        <f t="shared" si="30"/>
        <v>2229</v>
      </c>
      <c r="H692" s="470">
        <v>90</v>
      </c>
    </row>
    <row r="693" spans="1:8" x14ac:dyDescent="0.2">
      <c r="A693" s="447">
        <v>709</v>
      </c>
      <c r="B693" s="454"/>
      <c r="C693" s="449">
        <f t="shared" si="32"/>
        <v>73.27</v>
      </c>
      <c r="D693" s="582"/>
      <c r="E693" s="472">
        <v>13607</v>
      </c>
      <c r="F693" s="456">
        <f t="shared" si="31"/>
        <v>3113</v>
      </c>
      <c r="G693" s="469">
        <f t="shared" si="30"/>
        <v>2229</v>
      </c>
      <c r="H693" s="470">
        <v>90</v>
      </c>
    </row>
    <row r="694" spans="1:8" x14ac:dyDescent="0.2">
      <c r="A694" s="447">
        <v>710</v>
      </c>
      <c r="B694" s="454"/>
      <c r="C694" s="449">
        <f t="shared" si="32"/>
        <v>73.290000000000006</v>
      </c>
      <c r="D694" s="582"/>
      <c r="E694" s="472">
        <v>13607</v>
      </c>
      <c r="F694" s="456">
        <f t="shared" si="31"/>
        <v>3112</v>
      </c>
      <c r="G694" s="469">
        <f t="shared" si="30"/>
        <v>2228</v>
      </c>
      <c r="H694" s="470">
        <v>90</v>
      </c>
    </row>
    <row r="695" spans="1:8" x14ac:dyDescent="0.2">
      <c r="A695" s="447">
        <v>711</v>
      </c>
      <c r="B695" s="454"/>
      <c r="C695" s="449">
        <f t="shared" si="32"/>
        <v>73.31</v>
      </c>
      <c r="D695" s="582"/>
      <c r="E695" s="472">
        <v>13607</v>
      </c>
      <c r="F695" s="456">
        <f t="shared" si="31"/>
        <v>3112</v>
      </c>
      <c r="G695" s="469">
        <f t="shared" si="30"/>
        <v>2227</v>
      </c>
      <c r="H695" s="470">
        <v>90</v>
      </c>
    </row>
    <row r="696" spans="1:8" x14ac:dyDescent="0.2">
      <c r="A696" s="447">
        <v>712</v>
      </c>
      <c r="B696" s="454"/>
      <c r="C696" s="449">
        <f t="shared" si="32"/>
        <v>73.33</v>
      </c>
      <c r="D696" s="582"/>
      <c r="E696" s="472">
        <v>13607</v>
      </c>
      <c r="F696" s="456">
        <f t="shared" si="31"/>
        <v>3111</v>
      </c>
      <c r="G696" s="469">
        <f t="shared" si="30"/>
        <v>2227</v>
      </c>
      <c r="H696" s="470">
        <v>90</v>
      </c>
    </row>
    <row r="697" spans="1:8" x14ac:dyDescent="0.2">
      <c r="A697" s="447">
        <v>713</v>
      </c>
      <c r="B697" s="454"/>
      <c r="C697" s="449">
        <f t="shared" si="32"/>
        <v>73.349999999999994</v>
      </c>
      <c r="D697" s="582"/>
      <c r="E697" s="472">
        <v>13607</v>
      </c>
      <c r="F697" s="456">
        <f t="shared" si="31"/>
        <v>3110</v>
      </c>
      <c r="G697" s="469">
        <f t="shared" si="30"/>
        <v>2226</v>
      </c>
      <c r="H697" s="470">
        <v>90</v>
      </c>
    </row>
    <row r="698" spans="1:8" x14ac:dyDescent="0.2">
      <c r="A698" s="447">
        <v>714</v>
      </c>
      <c r="B698" s="454"/>
      <c r="C698" s="449">
        <f t="shared" si="32"/>
        <v>73.38</v>
      </c>
      <c r="D698" s="582"/>
      <c r="E698" s="472">
        <v>13607</v>
      </c>
      <c r="F698" s="456">
        <f t="shared" si="31"/>
        <v>3109</v>
      </c>
      <c r="G698" s="469">
        <f t="shared" si="30"/>
        <v>2225</v>
      </c>
      <c r="H698" s="470">
        <v>90</v>
      </c>
    </row>
    <row r="699" spans="1:8" x14ac:dyDescent="0.2">
      <c r="A699" s="447">
        <v>715</v>
      </c>
      <c r="B699" s="454"/>
      <c r="C699" s="449">
        <f t="shared" si="32"/>
        <v>73.400000000000006</v>
      </c>
      <c r="D699" s="582"/>
      <c r="E699" s="472">
        <v>13607</v>
      </c>
      <c r="F699" s="456">
        <f t="shared" si="31"/>
        <v>3108</v>
      </c>
      <c r="G699" s="469">
        <f t="shared" si="30"/>
        <v>2225</v>
      </c>
      <c r="H699" s="470">
        <v>90</v>
      </c>
    </row>
    <row r="700" spans="1:8" x14ac:dyDescent="0.2">
      <c r="A700" s="447">
        <v>716</v>
      </c>
      <c r="B700" s="454"/>
      <c r="C700" s="449">
        <f t="shared" si="32"/>
        <v>73.42</v>
      </c>
      <c r="D700" s="582"/>
      <c r="E700" s="472">
        <v>13607</v>
      </c>
      <c r="F700" s="456">
        <f t="shared" si="31"/>
        <v>3107</v>
      </c>
      <c r="G700" s="469">
        <f t="shared" si="30"/>
        <v>2224</v>
      </c>
      <c r="H700" s="470">
        <v>90</v>
      </c>
    </row>
    <row r="701" spans="1:8" x14ac:dyDescent="0.2">
      <c r="A701" s="447">
        <v>717</v>
      </c>
      <c r="B701" s="454"/>
      <c r="C701" s="449">
        <f t="shared" si="32"/>
        <v>73.44</v>
      </c>
      <c r="D701" s="582"/>
      <c r="E701" s="472">
        <v>13607</v>
      </c>
      <c r="F701" s="456">
        <f t="shared" si="31"/>
        <v>3106</v>
      </c>
      <c r="G701" s="469">
        <f t="shared" si="30"/>
        <v>2223</v>
      </c>
      <c r="H701" s="470">
        <v>90</v>
      </c>
    </row>
    <row r="702" spans="1:8" x14ac:dyDescent="0.2">
      <c r="A702" s="447">
        <v>718</v>
      </c>
      <c r="B702" s="454"/>
      <c r="C702" s="449">
        <f t="shared" si="32"/>
        <v>73.459999999999994</v>
      </c>
      <c r="D702" s="582"/>
      <c r="E702" s="472">
        <v>13607</v>
      </c>
      <c r="F702" s="456">
        <f t="shared" si="31"/>
        <v>3105</v>
      </c>
      <c r="G702" s="469">
        <f t="shared" si="30"/>
        <v>2223</v>
      </c>
      <c r="H702" s="470">
        <v>90</v>
      </c>
    </row>
    <row r="703" spans="1:8" x14ac:dyDescent="0.2">
      <c r="A703" s="447">
        <v>719</v>
      </c>
      <c r="B703" s="454"/>
      <c r="C703" s="449">
        <f t="shared" si="32"/>
        <v>73.489999999999995</v>
      </c>
      <c r="D703" s="582"/>
      <c r="E703" s="472">
        <v>13607</v>
      </c>
      <c r="F703" s="456">
        <f t="shared" si="31"/>
        <v>3104</v>
      </c>
      <c r="G703" s="469">
        <f t="shared" si="30"/>
        <v>2222</v>
      </c>
      <c r="H703" s="470">
        <v>90</v>
      </c>
    </row>
    <row r="704" spans="1:8" x14ac:dyDescent="0.2">
      <c r="A704" s="447">
        <v>720</v>
      </c>
      <c r="B704" s="454"/>
      <c r="C704" s="449">
        <f t="shared" si="32"/>
        <v>73.510000000000005</v>
      </c>
      <c r="D704" s="582"/>
      <c r="E704" s="472">
        <v>13607</v>
      </c>
      <c r="F704" s="456">
        <f t="shared" si="31"/>
        <v>3103</v>
      </c>
      <c r="G704" s="469">
        <f t="shared" si="30"/>
        <v>2221</v>
      </c>
      <c r="H704" s="470">
        <v>90</v>
      </c>
    </row>
    <row r="705" spans="1:8" x14ac:dyDescent="0.2">
      <c r="A705" s="447">
        <v>721</v>
      </c>
      <c r="B705" s="454"/>
      <c r="C705" s="449">
        <f t="shared" si="32"/>
        <v>73.53</v>
      </c>
      <c r="D705" s="582"/>
      <c r="E705" s="472">
        <v>13607</v>
      </c>
      <c r="F705" s="456">
        <f t="shared" si="31"/>
        <v>3103</v>
      </c>
      <c r="G705" s="469">
        <f t="shared" si="30"/>
        <v>2221</v>
      </c>
      <c r="H705" s="470">
        <v>90</v>
      </c>
    </row>
    <row r="706" spans="1:8" x14ac:dyDescent="0.2">
      <c r="A706" s="447">
        <v>722</v>
      </c>
      <c r="B706" s="454"/>
      <c r="C706" s="449">
        <f t="shared" si="32"/>
        <v>73.55</v>
      </c>
      <c r="D706" s="582"/>
      <c r="E706" s="472">
        <v>13607</v>
      </c>
      <c r="F706" s="456">
        <f t="shared" si="31"/>
        <v>3102</v>
      </c>
      <c r="G706" s="469">
        <f t="shared" si="30"/>
        <v>2220</v>
      </c>
      <c r="H706" s="470">
        <v>90</v>
      </c>
    </row>
    <row r="707" spans="1:8" x14ac:dyDescent="0.2">
      <c r="A707" s="447">
        <v>723</v>
      </c>
      <c r="B707" s="454"/>
      <c r="C707" s="449">
        <f t="shared" si="32"/>
        <v>73.569999999999993</v>
      </c>
      <c r="D707" s="582"/>
      <c r="E707" s="472">
        <v>13607</v>
      </c>
      <c r="F707" s="456">
        <f t="shared" si="31"/>
        <v>3101</v>
      </c>
      <c r="G707" s="469">
        <f t="shared" si="30"/>
        <v>2219</v>
      </c>
      <c r="H707" s="470">
        <v>90</v>
      </c>
    </row>
    <row r="708" spans="1:8" x14ac:dyDescent="0.2">
      <c r="A708" s="447">
        <v>724</v>
      </c>
      <c r="B708" s="454"/>
      <c r="C708" s="449">
        <f t="shared" si="32"/>
        <v>73.59</v>
      </c>
      <c r="D708" s="582"/>
      <c r="E708" s="472">
        <v>13607</v>
      </c>
      <c r="F708" s="456">
        <f t="shared" si="31"/>
        <v>3100</v>
      </c>
      <c r="G708" s="469">
        <f t="shared" si="30"/>
        <v>2219</v>
      </c>
      <c r="H708" s="470">
        <v>90</v>
      </c>
    </row>
    <row r="709" spans="1:8" x14ac:dyDescent="0.2">
      <c r="A709" s="447">
        <v>725</v>
      </c>
      <c r="B709" s="454"/>
      <c r="C709" s="449">
        <f t="shared" si="32"/>
        <v>73.62</v>
      </c>
      <c r="D709" s="582"/>
      <c r="E709" s="472">
        <v>13607</v>
      </c>
      <c r="F709" s="456">
        <f t="shared" si="31"/>
        <v>3099</v>
      </c>
      <c r="G709" s="469">
        <f t="shared" si="30"/>
        <v>2218</v>
      </c>
      <c r="H709" s="470">
        <v>90</v>
      </c>
    </row>
    <row r="710" spans="1:8" x14ac:dyDescent="0.2">
      <c r="A710" s="447">
        <v>726</v>
      </c>
      <c r="B710" s="454"/>
      <c r="C710" s="449">
        <f t="shared" si="32"/>
        <v>73.64</v>
      </c>
      <c r="D710" s="582"/>
      <c r="E710" s="472">
        <v>13607</v>
      </c>
      <c r="F710" s="456">
        <f t="shared" si="31"/>
        <v>3098</v>
      </c>
      <c r="G710" s="469">
        <f t="shared" si="30"/>
        <v>2217</v>
      </c>
      <c r="H710" s="470">
        <v>90</v>
      </c>
    </row>
    <row r="711" spans="1:8" x14ac:dyDescent="0.2">
      <c r="A711" s="447">
        <v>727</v>
      </c>
      <c r="B711" s="454"/>
      <c r="C711" s="449">
        <f t="shared" si="32"/>
        <v>73.66</v>
      </c>
      <c r="D711" s="582"/>
      <c r="E711" s="472">
        <v>13607</v>
      </c>
      <c r="F711" s="456">
        <f t="shared" si="31"/>
        <v>3097</v>
      </c>
      <c r="G711" s="469">
        <f t="shared" si="30"/>
        <v>2217</v>
      </c>
      <c r="H711" s="470">
        <v>90</v>
      </c>
    </row>
    <row r="712" spans="1:8" x14ac:dyDescent="0.2">
      <c r="A712" s="447">
        <v>728</v>
      </c>
      <c r="B712" s="454"/>
      <c r="C712" s="449">
        <f t="shared" si="32"/>
        <v>73.680000000000007</v>
      </c>
      <c r="D712" s="582"/>
      <c r="E712" s="472">
        <v>13607</v>
      </c>
      <c r="F712" s="456">
        <f t="shared" si="31"/>
        <v>3096</v>
      </c>
      <c r="G712" s="469">
        <f t="shared" si="30"/>
        <v>2216</v>
      </c>
      <c r="H712" s="470">
        <v>90</v>
      </c>
    </row>
    <row r="713" spans="1:8" x14ac:dyDescent="0.2">
      <c r="A713" s="447">
        <v>729</v>
      </c>
      <c r="B713" s="454"/>
      <c r="C713" s="449">
        <f t="shared" si="32"/>
        <v>73.7</v>
      </c>
      <c r="D713" s="582"/>
      <c r="E713" s="472">
        <v>13607</v>
      </c>
      <c r="F713" s="456">
        <f t="shared" si="31"/>
        <v>3096</v>
      </c>
      <c r="G713" s="469">
        <f t="shared" si="30"/>
        <v>2216</v>
      </c>
      <c r="H713" s="470">
        <v>90</v>
      </c>
    </row>
    <row r="714" spans="1:8" x14ac:dyDescent="0.2">
      <c r="A714" s="447">
        <v>730</v>
      </c>
      <c r="B714" s="454"/>
      <c r="C714" s="449">
        <f t="shared" si="32"/>
        <v>73.72</v>
      </c>
      <c r="D714" s="582"/>
      <c r="E714" s="472">
        <v>13607</v>
      </c>
      <c r="F714" s="456">
        <f t="shared" si="31"/>
        <v>3095</v>
      </c>
      <c r="G714" s="469">
        <f t="shared" si="30"/>
        <v>2215</v>
      </c>
      <c r="H714" s="470">
        <v>90</v>
      </c>
    </row>
    <row r="715" spans="1:8" x14ac:dyDescent="0.2">
      <c r="A715" s="447">
        <v>731</v>
      </c>
      <c r="B715" s="454"/>
      <c r="C715" s="449">
        <f t="shared" si="32"/>
        <v>73.75</v>
      </c>
      <c r="D715" s="582"/>
      <c r="E715" s="472">
        <v>13607</v>
      </c>
      <c r="F715" s="456">
        <f t="shared" si="31"/>
        <v>3094</v>
      </c>
      <c r="G715" s="469">
        <f t="shared" si="30"/>
        <v>2214</v>
      </c>
      <c r="H715" s="470">
        <v>90</v>
      </c>
    </row>
    <row r="716" spans="1:8" x14ac:dyDescent="0.2">
      <c r="A716" s="447">
        <v>732</v>
      </c>
      <c r="B716" s="454"/>
      <c r="C716" s="449">
        <f t="shared" si="32"/>
        <v>73.77</v>
      </c>
      <c r="D716" s="582"/>
      <c r="E716" s="472">
        <v>13607</v>
      </c>
      <c r="F716" s="456">
        <f t="shared" si="31"/>
        <v>3093</v>
      </c>
      <c r="G716" s="469">
        <f t="shared" si="30"/>
        <v>2213</v>
      </c>
      <c r="H716" s="470">
        <v>90</v>
      </c>
    </row>
    <row r="717" spans="1:8" x14ac:dyDescent="0.2">
      <c r="A717" s="447">
        <v>733</v>
      </c>
      <c r="B717" s="454"/>
      <c r="C717" s="449">
        <f t="shared" si="32"/>
        <v>73.790000000000006</v>
      </c>
      <c r="D717" s="582"/>
      <c r="E717" s="472">
        <v>13607</v>
      </c>
      <c r="F717" s="456">
        <f t="shared" si="31"/>
        <v>3092</v>
      </c>
      <c r="G717" s="469">
        <f t="shared" ref="G717:G780" si="33">ROUND(12*(1/C717*E717),0)</f>
        <v>2213</v>
      </c>
      <c r="H717" s="470">
        <v>90</v>
      </c>
    </row>
    <row r="718" spans="1:8" x14ac:dyDescent="0.2">
      <c r="A718" s="447">
        <v>734</v>
      </c>
      <c r="B718" s="454"/>
      <c r="C718" s="449">
        <f t="shared" si="32"/>
        <v>73.81</v>
      </c>
      <c r="D718" s="582"/>
      <c r="E718" s="472">
        <v>13607</v>
      </c>
      <c r="F718" s="456">
        <f t="shared" ref="F718:F781" si="34">ROUND(12*1.3566*(1/C718*E718)+H718,0)</f>
        <v>3091</v>
      </c>
      <c r="G718" s="469">
        <f t="shared" si="33"/>
        <v>2212</v>
      </c>
      <c r="H718" s="470">
        <v>90</v>
      </c>
    </row>
    <row r="719" spans="1:8" x14ac:dyDescent="0.2">
      <c r="A719" s="447">
        <v>735</v>
      </c>
      <c r="B719" s="454"/>
      <c r="C719" s="449">
        <f t="shared" ref="C719:C782" si="35">ROUND(10.899*LN(A719)+A719/150-3,2)</f>
        <v>73.83</v>
      </c>
      <c r="D719" s="582"/>
      <c r="E719" s="472">
        <v>13607</v>
      </c>
      <c r="F719" s="456">
        <f t="shared" si="34"/>
        <v>3090</v>
      </c>
      <c r="G719" s="469">
        <f t="shared" si="33"/>
        <v>2212</v>
      </c>
      <c r="H719" s="470">
        <v>90</v>
      </c>
    </row>
    <row r="720" spans="1:8" x14ac:dyDescent="0.2">
      <c r="A720" s="447">
        <v>736</v>
      </c>
      <c r="B720" s="454"/>
      <c r="C720" s="449">
        <f t="shared" si="35"/>
        <v>73.849999999999994</v>
      </c>
      <c r="D720" s="582"/>
      <c r="E720" s="472">
        <v>13607</v>
      </c>
      <c r="F720" s="456">
        <f t="shared" si="34"/>
        <v>3089</v>
      </c>
      <c r="G720" s="469">
        <f t="shared" si="33"/>
        <v>2211</v>
      </c>
      <c r="H720" s="470">
        <v>90</v>
      </c>
    </row>
    <row r="721" spans="1:8" x14ac:dyDescent="0.2">
      <c r="A721" s="447">
        <v>737</v>
      </c>
      <c r="B721" s="454"/>
      <c r="C721" s="449">
        <f t="shared" si="35"/>
        <v>73.87</v>
      </c>
      <c r="D721" s="582"/>
      <c r="E721" s="472">
        <v>13607</v>
      </c>
      <c r="F721" s="456">
        <f t="shared" si="34"/>
        <v>3089</v>
      </c>
      <c r="G721" s="469">
        <f t="shared" si="33"/>
        <v>2210</v>
      </c>
      <c r="H721" s="470">
        <v>90</v>
      </c>
    </row>
    <row r="722" spans="1:8" x14ac:dyDescent="0.2">
      <c r="A722" s="447">
        <v>738</v>
      </c>
      <c r="B722" s="454"/>
      <c r="C722" s="449">
        <f t="shared" si="35"/>
        <v>73.900000000000006</v>
      </c>
      <c r="D722" s="582"/>
      <c r="E722" s="472">
        <v>13607</v>
      </c>
      <c r="F722" s="456">
        <f t="shared" si="34"/>
        <v>3087</v>
      </c>
      <c r="G722" s="469">
        <f t="shared" si="33"/>
        <v>2210</v>
      </c>
      <c r="H722" s="470">
        <v>90</v>
      </c>
    </row>
    <row r="723" spans="1:8" x14ac:dyDescent="0.2">
      <c r="A723" s="447">
        <v>739</v>
      </c>
      <c r="B723" s="454"/>
      <c r="C723" s="449">
        <f t="shared" si="35"/>
        <v>73.92</v>
      </c>
      <c r="D723" s="582"/>
      <c r="E723" s="472">
        <v>13607</v>
      </c>
      <c r="F723" s="456">
        <f t="shared" si="34"/>
        <v>3087</v>
      </c>
      <c r="G723" s="469">
        <f t="shared" si="33"/>
        <v>2209</v>
      </c>
      <c r="H723" s="470">
        <v>90</v>
      </c>
    </row>
    <row r="724" spans="1:8" x14ac:dyDescent="0.2">
      <c r="A724" s="447">
        <v>740</v>
      </c>
      <c r="B724" s="454"/>
      <c r="C724" s="449">
        <f t="shared" si="35"/>
        <v>73.94</v>
      </c>
      <c r="D724" s="582"/>
      <c r="E724" s="472">
        <v>13607</v>
      </c>
      <c r="F724" s="456">
        <f t="shared" si="34"/>
        <v>3086</v>
      </c>
      <c r="G724" s="469">
        <f t="shared" si="33"/>
        <v>2208</v>
      </c>
      <c r="H724" s="470">
        <v>90</v>
      </c>
    </row>
    <row r="725" spans="1:8" x14ac:dyDescent="0.2">
      <c r="A725" s="447">
        <v>741</v>
      </c>
      <c r="B725" s="454"/>
      <c r="C725" s="449">
        <f t="shared" si="35"/>
        <v>73.959999999999994</v>
      </c>
      <c r="D725" s="582"/>
      <c r="E725" s="472">
        <v>13607</v>
      </c>
      <c r="F725" s="456">
        <f t="shared" si="34"/>
        <v>3085</v>
      </c>
      <c r="G725" s="469">
        <f t="shared" si="33"/>
        <v>2208</v>
      </c>
      <c r="H725" s="470">
        <v>90</v>
      </c>
    </row>
    <row r="726" spans="1:8" x14ac:dyDescent="0.2">
      <c r="A726" s="447">
        <v>742</v>
      </c>
      <c r="B726" s="454"/>
      <c r="C726" s="449">
        <f t="shared" si="35"/>
        <v>73.98</v>
      </c>
      <c r="D726" s="582"/>
      <c r="E726" s="472">
        <v>13607</v>
      </c>
      <c r="F726" s="456">
        <f t="shared" si="34"/>
        <v>3084</v>
      </c>
      <c r="G726" s="469">
        <f t="shared" si="33"/>
        <v>2207</v>
      </c>
      <c r="H726" s="470">
        <v>90</v>
      </c>
    </row>
    <row r="727" spans="1:8" x14ac:dyDescent="0.2">
      <c r="A727" s="447">
        <v>743</v>
      </c>
      <c r="B727" s="454"/>
      <c r="C727" s="449">
        <f t="shared" si="35"/>
        <v>74</v>
      </c>
      <c r="D727" s="582"/>
      <c r="E727" s="472">
        <v>13607</v>
      </c>
      <c r="F727" s="456">
        <f t="shared" si="34"/>
        <v>3083</v>
      </c>
      <c r="G727" s="469">
        <f t="shared" si="33"/>
        <v>2207</v>
      </c>
      <c r="H727" s="470">
        <v>90</v>
      </c>
    </row>
    <row r="728" spans="1:8" x14ac:dyDescent="0.2">
      <c r="A728" s="447">
        <v>744</v>
      </c>
      <c r="B728" s="454"/>
      <c r="C728" s="449">
        <f t="shared" si="35"/>
        <v>74.02</v>
      </c>
      <c r="D728" s="582"/>
      <c r="E728" s="472">
        <v>13607</v>
      </c>
      <c r="F728" s="456">
        <f t="shared" si="34"/>
        <v>3083</v>
      </c>
      <c r="G728" s="469">
        <f t="shared" si="33"/>
        <v>2206</v>
      </c>
      <c r="H728" s="470">
        <v>90</v>
      </c>
    </row>
    <row r="729" spans="1:8" x14ac:dyDescent="0.2">
      <c r="A729" s="447">
        <v>745</v>
      </c>
      <c r="B729" s="454"/>
      <c r="C729" s="449">
        <f t="shared" si="35"/>
        <v>74.05</v>
      </c>
      <c r="D729" s="582"/>
      <c r="E729" s="472">
        <v>13607</v>
      </c>
      <c r="F729" s="456">
        <f t="shared" si="34"/>
        <v>3081</v>
      </c>
      <c r="G729" s="469">
        <f t="shared" si="33"/>
        <v>2205</v>
      </c>
      <c r="H729" s="470">
        <v>90</v>
      </c>
    </row>
    <row r="730" spans="1:8" x14ac:dyDescent="0.2">
      <c r="A730" s="447">
        <v>746</v>
      </c>
      <c r="B730" s="454"/>
      <c r="C730" s="449">
        <f t="shared" si="35"/>
        <v>74.069999999999993</v>
      </c>
      <c r="D730" s="582"/>
      <c r="E730" s="472">
        <v>13607</v>
      </c>
      <c r="F730" s="456">
        <f t="shared" si="34"/>
        <v>3081</v>
      </c>
      <c r="G730" s="469">
        <f t="shared" si="33"/>
        <v>2204</v>
      </c>
      <c r="H730" s="470">
        <v>90</v>
      </c>
    </row>
    <row r="731" spans="1:8" x14ac:dyDescent="0.2">
      <c r="A731" s="447">
        <v>747</v>
      </c>
      <c r="B731" s="454"/>
      <c r="C731" s="449">
        <f t="shared" si="35"/>
        <v>74.09</v>
      </c>
      <c r="D731" s="582"/>
      <c r="E731" s="472">
        <v>13607</v>
      </c>
      <c r="F731" s="456">
        <f t="shared" si="34"/>
        <v>3080</v>
      </c>
      <c r="G731" s="469">
        <f t="shared" si="33"/>
        <v>2204</v>
      </c>
      <c r="H731" s="470">
        <v>90</v>
      </c>
    </row>
    <row r="732" spans="1:8" x14ac:dyDescent="0.2">
      <c r="A732" s="447">
        <v>748</v>
      </c>
      <c r="B732" s="454"/>
      <c r="C732" s="449">
        <f t="shared" si="35"/>
        <v>74.11</v>
      </c>
      <c r="D732" s="582"/>
      <c r="E732" s="472">
        <v>13607</v>
      </c>
      <c r="F732" s="456">
        <f t="shared" si="34"/>
        <v>3079</v>
      </c>
      <c r="G732" s="469">
        <f t="shared" si="33"/>
        <v>2203</v>
      </c>
      <c r="H732" s="470">
        <v>90</v>
      </c>
    </row>
    <row r="733" spans="1:8" x14ac:dyDescent="0.2">
      <c r="A733" s="447">
        <v>749</v>
      </c>
      <c r="B733" s="454"/>
      <c r="C733" s="449">
        <f t="shared" si="35"/>
        <v>74.13</v>
      </c>
      <c r="D733" s="582"/>
      <c r="E733" s="472">
        <v>13607</v>
      </c>
      <c r="F733" s="456">
        <f t="shared" si="34"/>
        <v>3078</v>
      </c>
      <c r="G733" s="469">
        <f t="shared" si="33"/>
        <v>2203</v>
      </c>
      <c r="H733" s="470">
        <v>90</v>
      </c>
    </row>
    <row r="734" spans="1:8" x14ac:dyDescent="0.2">
      <c r="A734" s="447">
        <v>750</v>
      </c>
      <c r="B734" s="454"/>
      <c r="C734" s="449">
        <f t="shared" si="35"/>
        <v>74.150000000000006</v>
      </c>
      <c r="D734" s="582"/>
      <c r="E734" s="472">
        <v>13607</v>
      </c>
      <c r="F734" s="456">
        <f t="shared" si="34"/>
        <v>3077</v>
      </c>
      <c r="G734" s="469">
        <f t="shared" si="33"/>
        <v>2202</v>
      </c>
      <c r="H734" s="470">
        <v>90</v>
      </c>
    </row>
    <row r="735" spans="1:8" x14ac:dyDescent="0.2">
      <c r="A735" s="447">
        <v>751</v>
      </c>
      <c r="B735" s="454"/>
      <c r="C735" s="449">
        <f t="shared" si="35"/>
        <v>74.17</v>
      </c>
      <c r="D735" s="582"/>
      <c r="E735" s="472">
        <v>13607</v>
      </c>
      <c r="F735" s="456">
        <f t="shared" si="34"/>
        <v>3077</v>
      </c>
      <c r="G735" s="469">
        <f t="shared" si="33"/>
        <v>2201</v>
      </c>
      <c r="H735" s="470">
        <v>90</v>
      </c>
    </row>
    <row r="736" spans="1:8" x14ac:dyDescent="0.2">
      <c r="A736" s="447">
        <v>752</v>
      </c>
      <c r="B736" s="454"/>
      <c r="C736" s="449">
        <f t="shared" si="35"/>
        <v>74.19</v>
      </c>
      <c r="D736" s="582"/>
      <c r="E736" s="472">
        <v>13607</v>
      </c>
      <c r="F736" s="456">
        <f t="shared" si="34"/>
        <v>3076</v>
      </c>
      <c r="G736" s="469">
        <f t="shared" si="33"/>
        <v>2201</v>
      </c>
      <c r="H736" s="470">
        <v>90</v>
      </c>
    </row>
    <row r="737" spans="1:8" x14ac:dyDescent="0.2">
      <c r="A737" s="447">
        <v>753</v>
      </c>
      <c r="B737" s="454"/>
      <c r="C737" s="449">
        <f t="shared" si="35"/>
        <v>74.22</v>
      </c>
      <c r="D737" s="582"/>
      <c r="E737" s="472">
        <v>13607</v>
      </c>
      <c r="F737" s="456">
        <f t="shared" si="34"/>
        <v>3075</v>
      </c>
      <c r="G737" s="469">
        <f t="shared" si="33"/>
        <v>2200</v>
      </c>
      <c r="H737" s="470">
        <v>90</v>
      </c>
    </row>
    <row r="738" spans="1:8" x14ac:dyDescent="0.2">
      <c r="A738" s="447">
        <v>754</v>
      </c>
      <c r="B738" s="454"/>
      <c r="C738" s="449">
        <f t="shared" si="35"/>
        <v>74.239999999999995</v>
      </c>
      <c r="D738" s="582"/>
      <c r="E738" s="472">
        <v>13607</v>
      </c>
      <c r="F738" s="456">
        <f t="shared" si="34"/>
        <v>3074</v>
      </c>
      <c r="G738" s="469">
        <f t="shared" si="33"/>
        <v>2199</v>
      </c>
      <c r="H738" s="470">
        <v>90</v>
      </c>
    </row>
    <row r="739" spans="1:8" x14ac:dyDescent="0.2">
      <c r="A739" s="447">
        <v>755</v>
      </c>
      <c r="B739" s="454"/>
      <c r="C739" s="449">
        <f t="shared" si="35"/>
        <v>74.260000000000005</v>
      </c>
      <c r="D739" s="582"/>
      <c r="E739" s="472">
        <v>13607</v>
      </c>
      <c r="F739" s="456">
        <f t="shared" si="34"/>
        <v>3073</v>
      </c>
      <c r="G739" s="469">
        <f t="shared" si="33"/>
        <v>2199</v>
      </c>
      <c r="H739" s="470">
        <v>90</v>
      </c>
    </row>
    <row r="740" spans="1:8" x14ac:dyDescent="0.2">
      <c r="A740" s="447">
        <v>756</v>
      </c>
      <c r="B740" s="454"/>
      <c r="C740" s="449">
        <f t="shared" si="35"/>
        <v>74.28</v>
      </c>
      <c r="D740" s="582"/>
      <c r="E740" s="472">
        <v>13607</v>
      </c>
      <c r="F740" s="456">
        <f t="shared" si="34"/>
        <v>3072</v>
      </c>
      <c r="G740" s="469">
        <f t="shared" si="33"/>
        <v>2198</v>
      </c>
      <c r="H740" s="470">
        <v>90</v>
      </c>
    </row>
    <row r="741" spans="1:8" x14ac:dyDescent="0.2">
      <c r="A741" s="447">
        <v>757</v>
      </c>
      <c r="B741" s="454"/>
      <c r="C741" s="449">
        <f t="shared" si="35"/>
        <v>74.3</v>
      </c>
      <c r="D741" s="582"/>
      <c r="E741" s="472">
        <v>13607</v>
      </c>
      <c r="F741" s="456">
        <f t="shared" si="34"/>
        <v>3071</v>
      </c>
      <c r="G741" s="469">
        <f t="shared" si="33"/>
        <v>2198</v>
      </c>
      <c r="H741" s="470">
        <v>90</v>
      </c>
    </row>
    <row r="742" spans="1:8" x14ac:dyDescent="0.2">
      <c r="A742" s="447">
        <v>758</v>
      </c>
      <c r="B742" s="454"/>
      <c r="C742" s="449">
        <f t="shared" si="35"/>
        <v>74.319999999999993</v>
      </c>
      <c r="D742" s="582"/>
      <c r="E742" s="472">
        <v>13607</v>
      </c>
      <c r="F742" s="456">
        <f t="shared" si="34"/>
        <v>3071</v>
      </c>
      <c r="G742" s="469">
        <f t="shared" si="33"/>
        <v>2197</v>
      </c>
      <c r="H742" s="470">
        <v>90</v>
      </c>
    </row>
    <row r="743" spans="1:8" x14ac:dyDescent="0.2">
      <c r="A743" s="447">
        <v>759</v>
      </c>
      <c r="B743" s="454"/>
      <c r="C743" s="449">
        <f t="shared" si="35"/>
        <v>74.34</v>
      </c>
      <c r="D743" s="582"/>
      <c r="E743" s="472">
        <v>13607</v>
      </c>
      <c r="F743" s="456">
        <f t="shared" si="34"/>
        <v>3070</v>
      </c>
      <c r="G743" s="469">
        <f t="shared" si="33"/>
        <v>2196</v>
      </c>
      <c r="H743" s="470">
        <v>90</v>
      </c>
    </row>
    <row r="744" spans="1:8" x14ac:dyDescent="0.2">
      <c r="A744" s="447">
        <v>760</v>
      </c>
      <c r="B744" s="454"/>
      <c r="C744" s="449">
        <f t="shared" si="35"/>
        <v>74.36</v>
      </c>
      <c r="D744" s="582"/>
      <c r="E744" s="472">
        <v>13607</v>
      </c>
      <c r="F744" s="456">
        <f t="shared" si="34"/>
        <v>3069</v>
      </c>
      <c r="G744" s="469">
        <f t="shared" si="33"/>
        <v>2196</v>
      </c>
      <c r="H744" s="470">
        <v>90</v>
      </c>
    </row>
    <row r="745" spans="1:8" x14ac:dyDescent="0.2">
      <c r="A745" s="447">
        <v>761</v>
      </c>
      <c r="B745" s="454"/>
      <c r="C745" s="449">
        <f t="shared" si="35"/>
        <v>74.38</v>
      </c>
      <c r="D745" s="582"/>
      <c r="E745" s="472">
        <v>13607</v>
      </c>
      <c r="F745" s="456">
        <f t="shared" si="34"/>
        <v>3068</v>
      </c>
      <c r="G745" s="469">
        <f t="shared" si="33"/>
        <v>2195</v>
      </c>
      <c r="H745" s="470">
        <v>90</v>
      </c>
    </row>
    <row r="746" spans="1:8" x14ac:dyDescent="0.2">
      <c r="A746" s="447">
        <v>762</v>
      </c>
      <c r="B746" s="454"/>
      <c r="C746" s="449">
        <f t="shared" si="35"/>
        <v>74.41</v>
      </c>
      <c r="D746" s="582"/>
      <c r="E746" s="472">
        <v>13607</v>
      </c>
      <c r="F746" s="456">
        <f t="shared" si="34"/>
        <v>3067</v>
      </c>
      <c r="G746" s="469">
        <f t="shared" si="33"/>
        <v>2194</v>
      </c>
      <c r="H746" s="470">
        <v>90</v>
      </c>
    </row>
    <row r="747" spans="1:8" x14ac:dyDescent="0.2">
      <c r="A747" s="447">
        <v>763</v>
      </c>
      <c r="B747" s="454"/>
      <c r="C747" s="449">
        <f t="shared" si="35"/>
        <v>74.430000000000007</v>
      </c>
      <c r="D747" s="582"/>
      <c r="E747" s="472">
        <v>13607</v>
      </c>
      <c r="F747" s="456">
        <f t="shared" si="34"/>
        <v>3066</v>
      </c>
      <c r="G747" s="469">
        <f t="shared" si="33"/>
        <v>2194</v>
      </c>
      <c r="H747" s="470">
        <v>90</v>
      </c>
    </row>
    <row r="748" spans="1:8" x14ac:dyDescent="0.2">
      <c r="A748" s="447">
        <v>764</v>
      </c>
      <c r="B748" s="454"/>
      <c r="C748" s="449">
        <f t="shared" si="35"/>
        <v>74.45</v>
      </c>
      <c r="D748" s="582"/>
      <c r="E748" s="472">
        <v>13607</v>
      </c>
      <c r="F748" s="456">
        <f t="shared" si="34"/>
        <v>3065</v>
      </c>
      <c r="G748" s="469">
        <f t="shared" si="33"/>
        <v>2193</v>
      </c>
      <c r="H748" s="470">
        <v>90</v>
      </c>
    </row>
    <row r="749" spans="1:8" x14ac:dyDescent="0.2">
      <c r="A749" s="447">
        <v>765</v>
      </c>
      <c r="B749" s="454"/>
      <c r="C749" s="449">
        <f t="shared" si="35"/>
        <v>74.47</v>
      </c>
      <c r="D749" s="582"/>
      <c r="E749" s="472">
        <v>13607</v>
      </c>
      <c r="F749" s="456">
        <f t="shared" si="34"/>
        <v>3065</v>
      </c>
      <c r="G749" s="469">
        <f t="shared" si="33"/>
        <v>2193</v>
      </c>
      <c r="H749" s="470">
        <v>90</v>
      </c>
    </row>
    <row r="750" spans="1:8" x14ac:dyDescent="0.2">
      <c r="A750" s="447">
        <v>766</v>
      </c>
      <c r="B750" s="454"/>
      <c r="C750" s="449">
        <f t="shared" si="35"/>
        <v>74.489999999999995</v>
      </c>
      <c r="D750" s="582"/>
      <c r="E750" s="472">
        <v>13607</v>
      </c>
      <c r="F750" s="456">
        <f t="shared" si="34"/>
        <v>3064</v>
      </c>
      <c r="G750" s="469">
        <f t="shared" si="33"/>
        <v>2192</v>
      </c>
      <c r="H750" s="470">
        <v>90</v>
      </c>
    </row>
    <row r="751" spans="1:8" x14ac:dyDescent="0.2">
      <c r="A751" s="447">
        <v>767</v>
      </c>
      <c r="B751" s="454"/>
      <c r="C751" s="449">
        <f t="shared" si="35"/>
        <v>74.510000000000005</v>
      </c>
      <c r="D751" s="582"/>
      <c r="E751" s="472">
        <v>13607</v>
      </c>
      <c r="F751" s="456">
        <f t="shared" si="34"/>
        <v>3063</v>
      </c>
      <c r="G751" s="469">
        <f t="shared" si="33"/>
        <v>2191</v>
      </c>
      <c r="H751" s="470">
        <v>90</v>
      </c>
    </row>
    <row r="752" spans="1:8" x14ac:dyDescent="0.2">
      <c r="A752" s="447">
        <v>768</v>
      </c>
      <c r="B752" s="454"/>
      <c r="C752" s="449">
        <f t="shared" si="35"/>
        <v>74.53</v>
      </c>
      <c r="D752" s="582"/>
      <c r="E752" s="472">
        <v>13607</v>
      </c>
      <c r="F752" s="456">
        <f t="shared" si="34"/>
        <v>3062</v>
      </c>
      <c r="G752" s="469">
        <f t="shared" si="33"/>
        <v>2191</v>
      </c>
      <c r="H752" s="470">
        <v>90</v>
      </c>
    </row>
    <row r="753" spans="1:8" x14ac:dyDescent="0.2">
      <c r="A753" s="447">
        <v>769</v>
      </c>
      <c r="B753" s="454"/>
      <c r="C753" s="449">
        <f t="shared" si="35"/>
        <v>74.55</v>
      </c>
      <c r="D753" s="582"/>
      <c r="E753" s="472">
        <v>13607</v>
      </c>
      <c r="F753" s="456">
        <f t="shared" si="34"/>
        <v>3061</v>
      </c>
      <c r="G753" s="469">
        <f t="shared" si="33"/>
        <v>2190</v>
      </c>
      <c r="H753" s="470">
        <v>90</v>
      </c>
    </row>
    <row r="754" spans="1:8" x14ac:dyDescent="0.2">
      <c r="A754" s="447">
        <v>770</v>
      </c>
      <c r="B754" s="454"/>
      <c r="C754" s="449">
        <f t="shared" si="35"/>
        <v>74.569999999999993</v>
      </c>
      <c r="D754" s="582"/>
      <c r="E754" s="472">
        <v>13607</v>
      </c>
      <c r="F754" s="456">
        <f t="shared" si="34"/>
        <v>3061</v>
      </c>
      <c r="G754" s="469">
        <f t="shared" si="33"/>
        <v>2190</v>
      </c>
      <c r="H754" s="470">
        <v>90</v>
      </c>
    </row>
    <row r="755" spans="1:8" x14ac:dyDescent="0.2">
      <c r="A755" s="447">
        <v>771</v>
      </c>
      <c r="B755" s="454"/>
      <c r="C755" s="449">
        <f t="shared" si="35"/>
        <v>74.59</v>
      </c>
      <c r="D755" s="582"/>
      <c r="E755" s="472">
        <v>13607</v>
      </c>
      <c r="F755" s="456">
        <f t="shared" si="34"/>
        <v>3060</v>
      </c>
      <c r="G755" s="469">
        <f t="shared" si="33"/>
        <v>2189</v>
      </c>
      <c r="H755" s="470">
        <v>90</v>
      </c>
    </row>
    <row r="756" spans="1:8" x14ac:dyDescent="0.2">
      <c r="A756" s="447">
        <v>772</v>
      </c>
      <c r="B756" s="454"/>
      <c r="C756" s="449">
        <f t="shared" si="35"/>
        <v>74.61</v>
      </c>
      <c r="D756" s="582"/>
      <c r="E756" s="472">
        <v>13607</v>
      </c>
      <c r="F756" s="456">
        <f t="shared" si="34"/>
        <v>3059</v>
      </c>
      <c r="G756" s="469">
        <f t="shared" si="33"/>
        <v>2189</v>
      </c>
      <c r="H756" s="470">
        <v>90</v>
      </c>
    </row>
    <row r="757" spans="1:8" x14ac:dyDescent="0.2">
      <c r="A757" s="447">
        <v>773</v>
      </c>
      <c r="B757" s="454"/>
      <c r="C757" s="449">
        <f t="shared" si="35"/>
        <v>74.63</v>
      </c>
      <c r="D757" s="582"/>
      <c r="E757" s="472">
        <v>13607</v>
      </c>
      <c r="F757" s="456">
        <f t="shared" si="34"/>
        <v>3058</v>
      </c>
      <c r="G757" s="469">
        <f t="shared" si="33"/>
        <v>2188</v>
      </c>
      <c r="H757" s="470">
        <v>90</v>
      </c>
    </row>
    <row r="758" spans="1:8" x14ac:dyDescent="0.2">
      <c r="A758" s="447">
        <v>774</v>
      </c>
      <c r="B758" s="454"/>
      <c r="C758" s="449">
        <f t="shared" si="35"/>
        <v>74.66</v>
      </c>
      <c r="D758" s="582"/>
      <c r="E758" s="472">
        <v>13607</v>
      </c>
      <c r="F758" s="456">
        <f t="shared" si="34"/>
        <v>3057</v>
      </c>
      <c r="G758" s="469">
        <f t="shared" si="33"/>
        <v>2187</v>
      </c>
      <c r="H758" s="470">
        <v>90</v>
      </c>
    </row>
    <row r="759" spans="1:8" x14ac:dyDescent="0.2">
      <c r="A759" s="447">
        <v>775</v>
      </c>
      <c r="B759" s="454"/>
      <c r="C759" s="449">
        <f t="shared" si="35"/>
        <v>74.680000000000007</v>
      </c>
      <c r="D759" s="582"/>
      <c r="E759" s="472">
        <v>13607</v>
      </c>
      <c r="F759" s="456">
        <f t="shared" si="34"/>
        <v>3056</v>
      </c>
      <c r="G759" s="469">
        <f t="shared" si="33"/>
        <v>2186</v>
      </c>
      <c r="H759" s="470">
        <v>90</v>
      </c>
    </row>
    <row r="760" spans="1:8" x14ac:dyDescent="0.2">
      <c r="A760" s="447">
        <v>776</v>
      </c>
      <c r="B760" s="454"/>
      <c r="C760" s="449">
        <f t="shared" si="35"/>
        <v>74.7</v>
      </c>
      <c r="D760" s="582"/>
      <c r="E760" s="472">
        <v>13607</v>
      </c>
      <c r="F760" s="456">
        <f t="shared" si="34"/>
        <v>3055</v>
      </c>
      <c r="G760" s="469">
        <f t="shared" si="33"/>
        <v>2186</v>
      </c>
      <c r="H760" s="470">
        <v>90</v>
      </c>
    </row>
    <row r="761" spans="1:8" x14ac:dyDescent="0.2">
      <c r="A761" s="447">
        <v>777</v>
      </c>
      <c r="B761" s="454"/>
      <c r="C761" s="449">
        <f t="shared" si="35"/>
        <v>74.72</v>
      </c>
      <c r="D761" s="582"/>
      <c r="E761" s="472">
        <v>13607</v>
      </c>
      <c r="F761" s="456">
        <f t="shared" si="34"/>
        <v>3055</v>
      </c>
      <c r="G761" s="469">
        <f t="shared" si="33"/>
        <v>2185</v>
      </c>
      <c r="H761" s="470">
        <v>90</v>
      </c>
    </row>
    <row r="762" spans="1:8" x14ac:dyDescent="0.2">
      <c r="A762" s="447">
        <v>778</v>
      </c>
      <c r="B762" s="454"/>
      <c r="C762" s="449">
        <f t="shared" si="35"/>
        <v>74.739999999999995</v>
      </c>
      <c r="D762" s="582"/>
      <c r="E762" s="472">
        <v>13607</v>
      </c>
      <c r="F762" s="456">
        <f t="shared" si="34"/>
        <v>3054</v>
      </c>
      <c r="G762" s="469">
        <f t="shared" si="33"/>
        <v>2185</v>
      </c>
      <c r="H762" s="470">
        <v>90</v>
      </c>
    </row>
    <row r="763" spans="1:8" x14ac:dyDescent="0.2">
      <c r="A763" s="447">
        <v>779</v>
      </c>
      <c r="B763" s="454"/>
      <c r="C763" s="449">
        <f t="shared" si="35"/>
        <v>74.760000000000005</v>
      </c>
      <c r="D763" s="582"/>
      <c r="E763" s="472">
        <v>13607</v>
      </c>
      <c r="F763" s="456">
        <f t="shared" si="34"/>
        <v>3053</v>
      </c>
      <c r="G763" s="469">
        <f t="shared" si="33"/>
        <v>2184</v>
      </c>
      <c r="H763" s="470">
        <v>90</v>
      </c>
    </row>
    <row r="764" spans="1:8" x14ac:dyDescent="0.2">
      <c r="A764" s="447">
        <v>780</v>
      </c>
      <c r="B764" s="454"/>
      <c r="C764" s="449">
        <f t="shared" si="35"/>
        <v>74.78</v>
      </c>
      <c r="D764" s="582"/>
      <c r="E764" s="472">
        <v>13607</v>
      </c>
      <c r="F764" s="456">
        <f t="shared" si="34"/>
        <v>3052</v>
      </c>
      <c r="G764" s="469">
        <f t="shared" si="33"/>
        <v>2184</v>
      </c>
      <c r="H764" s="470">
        <v>90</v>
      </c>
    </row>
    <row r="765" spans="1:8" x14ac:dyDescent="0.2">
      <c r="A765" s="447">
        <v>781</v>
      </c>
      <c r="B765" s="454"/>
      <c r="C765" s="449">
        <f t="shared" si="35"/>
        <v>74.8</v>
      </c>
      <c r="D765" s="582"/>
      <c r="E765" s="472">
        <v>13607</v>
      </c>
      <c r="F765" s="456">
        <f t="shared" si="34"/>
        <v>3051</v>
      </c>
      <c r="G765" s="469">
        <f t="shared" si="33"/>
        <v>2183</v>
      </c>
      <c r="H765" s="470">
        <v>90</v>
      </c>
    </row>
    <row r="766" spans="1:8" x14ac:dyDescent="0.2">
      <c r="A766" s="447">
        <v>782</v>
      </c>
      <c r="B766" s="454"/>
      <c r="C766" s="449">
        <f t="shared" si="35"/>
        <v>74.819999999999993</v>
      </c>
      <c r="D766" s="582"/>
      <c r="E766" s="472">
        <v>13607</v>
      </c>
      <c r="F766" s="456">
        <f t="shared" si="34"/>
        <v>3051</v>
      </c>
      <c r="G766" s="469">
        <f t="shared" si="33"/>
        <v>2182</v>
      </c>
      <c r="H766" s="470">
        <v>90</v>
      </c>
    </row>
    <row r="767" spans="1:8" x14ac:dyDescent="0.2">
      <c r="A767" s="447">
        <v>783</v>
      </c>
      <c r="B767" s="454"/>
      <c r="C767" s="449">
        <f t="shared" si="35"/>
        <v>74.84</v>
      </c>
      <c r="D767" s="582"/>
      <c r="E767" s="472">
        <v>13607</v>
      </c>
      <c r="F767" s="456">
        <f t="shared" si="34"/>
        <v>3050</v>
      </c>
      <c r="G767" s="469">
        <f t="shared" si="33"/>
        <v>2182</v>
      </c>
      <c r="H767" s="470">
        <v>90</v>
      </c>
    </row>
    <row r="768" spans="1:8" x14ac:dyDescent="0.2">
      <c r="A768" s="447">
        <v>784</v>
      </c>
      <c r="B768" s="454"/>
      <c r="C768" s="449">
        <f t="shared" si="35"/>
        <v>74.86</v>
      </c>
      <c r="D768" s="582"/>
      <c r="E768" s="472">
        <v>13607</v>
      </c>
      <c r="F768" s="456">
        <f t="shared" si="34"/>
        <v>3049</v>
      </c>
      <c r="G768" s="469">
        <f t="shared" si="33"/>
        <v>2181</v>
      </c>
      <c r="H768" s="470">
        <v>90</v>
      </c>
    </row>
    <row r="769" spans="1:8" x14ac:dyDescent="0.2">
      <c r="A769" s="447">
        <v>785</v>
      </c>
      <c r="B769" s="454"/>
      <c r="C769" s="449">
        <f t="shared" si="35"/>
        <v>74.88</v>
      </c>
      <c r="D769" s="582"/>
      <c r="E769" s="472">
        <v>13607</v>
      </c>
      <c r="F769" s="456">
        <f t="shared" si="34"/>
        <v>3048</v>
      </c>
      <c r="G769" s="469">
        <f t="shared" si="33"/>
        <v>2181</v>
      </c>
      <c r="H769" s="470">
        <v>90</v>
      </c>
    </row>
    <row r="770" spans="1:8" x14ac:dyDescent="0.2">
      <c r="A770" s="447">
        <v>786</v>
      </c>
      <c r="B770" s="454"/>
      <c r="C770" s="449">
        <f t="shared" si="35"/>
        <v>74.900000000000006</v>
      </c>
      <c r="D770" s="582"/>
      <c r="E770" s="472">
        <v>13607</v>
      </c>
      <c r="F770" s="456">
        <f t="shared" si="34"/>
        <v>3047</v>
      </c>
      <c r="G770" s="469">
        <f t="shared" si="33"/>
        <v>2180</v>
      </c>
      <c r="H770" s="470">
        <v>90</v>
      </c>
    </row>
    <row r="771" spans="1:8" x14ac:dyDescent="0.2">
      <c r="A771" s="447">
        <v>787</v>
      </c>
      <c r="B771" s="454"/>
      <c r="C771" s="449">
        <f t="shared" si="35"/>
        <v>74.92</v>
      </c>
      <c r="D771" s="582"/>
      <c r="E771" s="472">
        <v>13607</v>
      </c>
      <c r="F771" s="456">
        <f t="shared" si="34"/>
        <v>3047</v>
      </c>
      <c r="G771" s="469">
        <f t="shared" si="33"/>
        <v>2179</v>
      </c>
      <c r="H771" s="470">
        <v>90</v>
      </c>
    </row>
    <row r="772" spans="1:8" x14ac:dyDescent="0.2">
      <c r="A772" s="447">
        <v>788</v>
      </c>
      <c r="B772" s="454"/>
      <c r="C772" s="449">
        <f t="shared" si="35"/>
        <v>74.94</v>
      </c>
      <c r="D772" s="582"/>
      <c r="E772" s="472">
        <v>13607</v>
      </c>
      <c r="F772" s="456">
        <f t="shared" si="34"/>
        <v>3046</v>
      </c>
      <c r="G772" s="469">
        <f t="shared" si="33"/>
        <v>2179</v>
      </c>
      <c r="H772" s="470">
        <v>90</v>
      </c>
    </row>
    <row r="773" spans="1:8" x14ac:dyDescent="0.2">
      <c r="A773" s="447">
        <v>789</v>
      </c>
      <c r="B773" s="454"/>
      <c r="C773" s="449">
        <f t="shared" si="35"/>
        <v>74.959999999999994</v>
      </c>
      <c r="D773" s="582"/>
      <c r="E773" s="472">
        <v>13607</v>
      </c>
      <c r="F773" s="456">
        <f t="shared" si="34"/>
        <v>3045</v>
      </c>
      <c r="G773" s="469">
        <f t="shared" si="33"/>
        <v>2178</v>
      </c>
      <c r="H773" s="470">
        <v>90</v>
      </c>
    </row>
    <row r="774" spans="1:8" x14ac:dyDescent="0.2">
      <c r="A774" s="447">
        <v>790</v>
      </c>
      <c r="B774" s="454"/>
      <c r="C774" s="449">
        <f t="shared" si="35"/>
        <v>74.989999999999995</v>
      </c>
      <c r="D774" s="582"/>
      <c r="E774" s="472">
        <v>13607</v>
      </c>
      <c r="F774" s="456">
        <f t="shared" si="34"/>
        <v>3044</v>
      </c>
      <c r="G774" s="469">
        <f t="shared" si="33"/>
        <v>2177</v>
      </c>
      <c r="H774" s="470">
        <v>90</v>
      </c>
    </row>
    <row r="775" spans="1:8" x14ac:dyDescent="0.2">
      <c r="A775" s="447">
        <v>791</v>
      </c>
      <c r="B775" s="454"/>
      <c r="C775" s="449">
        <f t="shared" si="35"/>
        <v>75.010000000000005</v>
      </c>
      <c r="D775" s="582"/>
      <c r="E775" s="472">
        <v>13607</v>
      </c>
      <c r="F775" s="456">
        <f t="shared" si="34"/>
        <v>3043</v>
      </c>
      <c r="G775" s="469">
        <f t="shared" si="33"/>
        <v>2177</v>
      </c>
      <c r="H775" s="470">
        <v>90</v>
      </c>
    </row>
    <row r="776" spans="1:8" x14ac:dyDescent="0.2">
      <c r="A776" s="447">
        <v>792</v>
      </c>
      <c r="B776" s="454"/>
      <c r="C776" s="449">
        <f t="shared" si="35"/>
        <v>75.03</v>
      </c>
      <c r="D776" s="582"/>
      <c r="E776" s="472">
        <v>13607</v>
      </c>
      <c r="F776" s="456">
        <f t="shared" si="34"/>
        <v>3042</v>
      </c>
      <c r="G776" s="469">
        <f t="shared" si="33"/>
        <v>2176</v>
      </c>
      <c r="H776" s="470">
        <v>90</v>
      </c>
    </row>
    <row r="777" spans="1:8" x14ac:dyDescent="0.2">
      <c r="A777" s="447">
        <v>793</v>
      </c>
      <c r="B777" s="454"/>
      <c r="C777" s="449">
        <f t="shared" si="35"/>
        <v>75.05</v>
      </c>
      <c r="D777" s="582"/>
      <c r="E777" s="472">
        <v>13607</v>
      </c>
      <c r="F777" s="456">
        <f t="shared" si="34"/>
        <v>3042</v>
      </c>
      <c r="G777" s="469">
        <f t="shared" si="33"/>
        <v>2176</v>
      </c>
      <c r="H777" s="470">
        <v>90</v>
      </c>
    </row>
    <row r="778" spans="1:8" x14ac:dyDescent="0.2">
      <c r="A778" s="447">
        <v>794</v>
      </c>
      <c r="B778" s="454"/>
      <c r="C778" s="449">
        <f t="shared" si="35"/>
        <v>75.069999999999993</v>
      </c>
      <c r="D778" s="582"/>
      <c r="E778" s="472">
        <v>13607</v>
      </c>
      <c r="F778" s="456">
        <f t="shared" si="34"/>
        <v>3041</v>
      </c>
      <c r="G778" s="469">
        <f t="shared" si="33"/>
        <v>2175</v>
      </c>
      <c r="H778" s="470">
        <v>90</v>
      </c>
    </row>
    <row r="779" spans="1:8" x14ac:dyDescent="0.2">
      <c r="A779" s="447">
        <v>795</v>
      </c>
      <c r="B779" s="454"/>
      <c r="C779" s="449">
        <f t="shared" si="35"/>
        <v>75.09</v>
      </c>
      <c r="D779" s="582"/>
      <c r="E779" s="472">
        <v>13607</v>
      </c>
      <c r="F779" s="456">
        <f t="shared" si="34"/>
        <v>3040</v>
      </c>
      <c r="G779" s="469">
        <f t="shared" si="33"/>
        <v>2175</v>
      </c>
      <c r="H779" s="470">
        <v>90</v>
      </c>
    </row>
    <row r="780" spans="1:8" x14ac:dyDescent="0.2">
      <c r="A780" s="447">
        <v>796</v>
      </c>
      <c r="B780" s="454"/>
      <c r="C780" s="449">
        <f t="shared" si="35"/>
        <v>75.11</v>
      </c>
      <c r="D780" s="582"/>
      <c r="E780" s="472">
        <v>13607</v>
      </c>
      <c r="F780" s="456">
        <f t="shared" si="34"/>
        <v>3039</v>
      </c>
      <c r="G780" s="469">
        <f t="shared" si="33"/>
        <v>2174</v>
      </c>
      <c r="H780" s="470">
        <v>90</v>
      </c>
    </row>
    <row r="781" spans="1:8" x14ac:dyDescent="0.2">
      <c r="A781" s="447">
        <v>797</v>
      </c>
      <c r="B781" s="454"/>
      <c r="C781" s="449">
        <f t="shared" si="35"/>
        <v>75.13</v>
      </c>
      <c r="D781" s="582"/>
      <c r="E781" s="472">
        <v>13607</v>
      </c>
      <c r="F781" s="456">
        <f t="shared" si="34"/>
        <v>3038</v>
      </c>
      <c r="G781" s="469">
        <f t="shared" ref="G781:G844" si="36">ROUND(12*(1/C781*E781),0)</f>
        <v>2173</v>
      </c>
      <c r="H781" s="470">
        <v>90</v>
      </c>
    </row>
    <row r="782" spans="1:8" x14ac:dyDescent="0.2">
      <c r="A782" s="447">
        <v>798</v>
      </c>
      <c r="B782" s="454"/>
      <c r="C782" s="449">
        <f t="shared" si="35"/>
        <v>75.150000000000006</v>
      </c>
      <c r="D782" s="582"/>
      <c r="E782" s="472">
        <v>13607</v>
      </c>
      <c r="F782" s="456">
        <f t="shared" ref="F782:F845" si="37">ROUND(12*1.3566*(1/C782*E782)+H782,0)</f>
        <v>3038</v>
      </c>
      <c r="G782" s="469">
        <f t="shared" si="36"/>
        <v>2173</v>
      </c>
      <c r="H782" s="470">
        <v>90</v>
      </c>
    </row>
    <row r="783" spans="1:8" x14ac:dyDescent="0.2">
      <c r="A783" s="447">
        <v>799</v>
      </c>
      <c r="B783" s="454"/>
      <c r="C783" s="449">
        <f t="shared" ref="C783:C846" si="38">ROUND(10.899*LN(A783)+A783/150-3,2)</f>
        <v>75.17</v>
      </c>
      <c r="D783" s="582"/>
      <c r="E783" s="472">
        <v>13607</v>
      </c>
      <c r="F783" s="456">
        <f t="shared" si="37"/>
        <v>3037</v>
      </c>
      <c r="G783" s="469">
        <f t="shared" si="36"/>
        <v>2172</v>
      </c>
      <c r="H783" s="470">
        <v>90</v>
      </c>
    </row>
    <row r="784" spans="1:8" x14ac:dyDescent="0.2">
      <c r="A784" s="447">
        <v>800</v>
      </c>
      <c r="B784" s="454"/>
      <c r="C784" s="449">
        <f t="shared" si="38"/>
        <v>75.19</v>
      </c>
      <c r="D784" s="582"/>
      <c r="E784" s="472">
        <v>13607</v>
      </c>
      <c r="F784" s="456">
        <f t="shared" si="37"/>
        <v>3036</v>
      </c>
      <c r="G784" s="469">
        <f t="shared" si="36"/>
        <v>2172</v>
      </c>
      <c r="H784" s="470">
        <v>90</v>
      </c>
    </row>
    <row r="785" spans="1:8" x14ac:dyDescent="0.2">
      <c r="A785" s="447">
        <v>801</v>
      </c>
      <c r="B785" s="454"/>
      <c r="C785" s="449">
        <f t="shared" si="38"/>
        <v>75.209999999999994</v>
      </c>
      <c r="D785" s="582"/>
      <c r="E785" s="472">
        <v>13607</v>
      </c>
      <c r="F785" s="456">
        <f t="shared" si="37"/>
        <v>3035</v>
      </c>
      <c r="G785" s="469">
        <f t="shared" si="36"/>
        <v>2171</v>
      </c>
      <c r="H785" s="470">
        <v>90</v>
      </c>
    </row>
    <row r="786" spans="1:8" x14ac:dyDescent="0.2">
      <c r="A786" s="447">
        <v>802</v>
      </c>
      <c r="B786" s="454"/>
      <c r="C786" s="449">
        <f t="shared" si="38"/>
        <v>75.23</v>
      </c>
      <c r="D786" s="582"/>
      <c r="E786" s="472">
        <v>13607</v>
      </c>
      <c r="F786" s="456">
        <f t="shared" si="37"/>
        <v>3034</v>
      </c>
      <c r="G786" s="469">
        <f t="shared" si="36"/>
        <v>2170</v>
      </c>
      <c r="H786" s="470">
        <v>90</v>
      </c>
    </row>
    <row r="787" spans="1:8" x14ac:dyDescent="0.2">
      <c r="A787" s="447">
        <v>803</v>
      </c>
      <c r="B787" s="454"/>
      <c r="C787" s="449">
        <f t="shared" si="38"/>
        <v>75.25</v>
      </c>
      <c r="D787" s="582"/>
      <c r="E787" s="472">
        <v>13607</v>
      </c>
      <c r="F787" s="456">
        <f t="shared" si="37"/>
        <v>3034</v>
      </c>
      <c r="G787" s="469">
        <f t="shared" si="36"/>
        <v>2170</v>
      </c>
      <c r="H787" s="470">
        <v>90</v>
      </c>
    </row>
    <row r="788" spans="1:8" x14ac:dyDescent="0.2">
      <c r="A788" s="447">
        <v>804</v>
      </c>
      <c r="B788" s="454"/>
      <c r="C788" s="449">
        <f t="shared" si="38"/>
        <v>75.27</v>
      </c>
      <c r="D788" s="582"/>
      <c r="E788" s="472">
        <v>13607</v>
      </c>
      <c r="F788" s="456">
        <f t="shared" si="37"/>
        <v>3033</v>
      </c>
      <c r="G788" s="469">
        <f t="shared" si="36"/>
        <v>2169</v>
      </c>
      <c r="H788" s="470">
        <v>90</v>
      </c>
    </row>
    <row r="789" spans="1:8" x14ac:dyDescent="0.2">
      <c r="A789" s="447">
        <v>805</v>
      </c>
      <c r="B789" s="454"/>
      <c r="C789" s="449">
        <f t="shared" si="38"/>
        <v>75.290000000000006</v>
      </c>
      <c r="D789" s="582"/>
      <c r="E789" s="472">
        <v>13607</v>
      </c>
      <c r="F789" s="456">
        <f t="shared" si="37"/>
        <v>3032</v>
      </c>
      <c r="G789" s="469">
        <f t="shared" si="36"/>
        <v>2169</v>
      </c>
      <c r="H789" s="470">
        <v>90</v>
      </c>
    </row>
    <row r="790" spans="1:8" x14ac:dyDescent="0.2">
      <c r="A790" s="447">
        <v>806</v>
      </c>
      <c r="B790" s="454"/>
      <c r="C790" s="449">
        <f t="shared" si="38"/>
        <v>75.31</v>
      </c>
      <c r="D790" s="582"/>
      <c r="E790" s="472">
        <v>13607</v>
      </c>
      <c r="F790" s="456">
        <f t="shared" si="37"/>
        <v>3031</v>
      </c>
      <c r="G790" s="469">
        <f t="shared" si="36"/>
        <v>2168</v>
      </c>
      <c r="H790" s="470">
        <v>90</v>
      </c>
    </row>
    <row r="791" spans="1:8" x14ac:dyDescent="0.2">
      <c r="A791" s="447">
        <v>807</v>
      </c>
      <c r="B791" s="454"/>
      <c r="C791" s="449">
        <f t="shared" si="38"/>
        <v>75.33</v>
      </c>
      <c r="D791" s="582"/>
      <c r="E791" s="472">
        <v>13607</v>
      </c>
      <c r="F791" s="456">
        <f t="shared" si="37"/>
        <v>3031</v>
      </c>
      <c r="G791" s="469">
        <f t="shared" si="36"/>
        <v>2168</v>
      </c>
      <c r="H791" s="470">
        <v>90</v>
      </c>
    </row>
    <row r="792" spans="1:8" x14ac:dyDescent="0.2">
      <c r="A792" s="447">
        <v>808</v>
      </c>
      <c r="B792" s="454"/>
      <c r="C792" s="449">
        <f t="shared" si="38"/>
        <v>75.349999999999994</v>
      </c>
      <c r="D792" s="582"/>
      <c r="E792" s="472">
        <v>13607</v>
      </c>
      <c r="F792" s="456">
        <f t="shared" si="37"/>
        <v>3030</v>
      </c>
      <c r="G792" s="469">
        <f t="shared" si="36"/>
        <v>2167</v>
      </c>
      <c r="H792" s="470">
        <v>90</v>
      </c>
    </row>
    <row r="793" spans="1:8" x14ac:dyDescent="0.2">
      <c r="A793" s="447">
        <v>809</v>
      </c>
      <c r="B793" s="454"/>
      <c r="C793" s="449">
        <f t="shared" si="38"/>
        <v>75.37</v>
      </c>
      <c r="D793" s="582"/>
      <c r="E793" s="472">
        <v>13607</v>
      </c>
      <c r="F793" s="456">
        <f t="shared" si="37"/>
        <v>3029</v>
      </c>
      <c r="G793" s="469">
        <f t="shared" si="36"/>
        <v>2166</v>
      </c>
      <c r="H793" s="470">
        <v>90</v>
      </c>
    </row>
    <row r="794" spans="1:8" x14ac:dyDescent="0.2">
      <c r="A794" s="447">
        <v>810</v>
      </c>
      <c r="B794" s="454"/>
      <c r="C794" s="449">
        <f t="shared" si="38"/>
        <v>75.39</v>
      </c>
      <c r="D794" s="582"/>
      <c r="E794" s="472">
        <v>13607</v>
      </c>
      <c r="F794" s="456">
        <f t="shared" si="37"/>
        <v>3028</v>
      </c>
      <c r="G794" s="469">
        <f t="shared" si="36"/>
        <v>2166</v>
      </c>
      <c r="H794" s="470">
        <v>90</v>
      </c>
    </row>
    <row r="795" spans="1:8" x14ac:dyDescent="0.2">
      <c r="A795" s="447">
        <v>811</v>
      </c>
      <c r="B795" s="454"/>
      <c r="C795" s="449">
        <f t="shared" si="38"/>
        <v>75.41</v>
      </c>
      <c r="D795" s="582"/>
      <c r="E795" s="472">
        <v>13607</v>
      </c>
      <c r="F795" s="456">
        <f t="shared" si="37"/>
        <v>3027</v>
      </c>
      <c r="G795" s="469">
        <f t="shared" si="36"/>
        <v>2165</v>
      </c>
      <c r="H795" s="470">
        <v>90</v>
      </c>
    </row>
    <row r="796" spans="1:8" x14ac:dyDescent="0.2">
      <c r="A796" s="447">
        <v>812</v>
      </c>
      <c r="B796" s="454"/>
      <c r="C796" s="449">
        <f t="shared" si="38"/>
        <v>75.430000000000007</v>
      </c>
      <c r="D796" s="582"/>
      <c r="E796" s="472">
        <v>13607</v>
      </c>
      <c r="F796" s="456">
        <f t="shared" si="37"/>
        <v>3027</v>
      </c>
      <c r="G796" s="469">
        <f t="shared" si="36"/>
        <v>2165</v>
      </c>
      <c r="H796" s="470">
        <v>90</v>
      </c>
    </row>
    <row r="797" spans="1:8" x14ac:dyDescent="0.2">
      <c r="A797" s="447">
        <v>813</v>
      </c>
      <c r="B797" s="454"/>
      <c r="C797" s="449">
        <f t="shared" si="38"/>
        <v>75.45</v>
      </c>
      <c r="D797" s="582"/>
      <c r="E797" s="472">
        <v>13607</v>
      </c>
      <c r="F797" s="456">
        <f t="shared" si="37"/>
        <v>3026</v>
      </c>
      <c r="G797" s="469">
        <f t="shared" si="36"/>
        <v>2164</v>
      </c>
      <c r="H797" s="470">
        <v>90</v>
      </c>
    </row>
    <row r="798" spans="1:8" x14ac:dyDescent="0.2">
      <c r="A798" s="447">
        <v>814</v>
      </c>
      <c r="B798" s="454"/>
      <c r="C798" s="449">
        <f t="shared" si="38"/>
        <v>75.47</v>
      </c>
      <c r="D798" s="582"/>
      <c r="E798" s="472">
        <v>13607</v>
      </c>
      <c r="F798" s="456">
        <f t="shared" si="37"/>
        <v>3025</v>
      </c>
      <c r="G798" s="469">
        <f t="shared" si="36"/>
        <v>2164</v>
      </c>
      <c r="H798" s="470">
        <v>90</v>
      </c>
    </row>
    <row r="799" spans="1:8" x14ac:dyDescent="0.2">
      <c r="A799" s="447">
        <v>815</v>
      </c>
      <c r="B799" s="454"/>
      <c r="C799" s="449">
        <f t="shared" si="38"/>
        <v>75.489999999999995</v>
      </c>
      <c r="D799" s="582"/>
      <c r="E799" s="472">
        <v>13607</v>
      </c>
      <c r="F799" s="456">
        <f t="shared" si="37"/>
        <v>3024</v>
      </c>
      <c r="G799" s="469">
        <f t="shared" si="36"/>
        <v>2163</v>
      </c>
      <c r="H799" s="470">
        <v>90</v>
      </c>
    </row>
    <row r="800" spans="1:8" x14ac:dyDescent="0.2">
      <c r="A800" s="447">
        <v>816</v>
      </c>
      <c r="B800" s="454"/>
      <c r="C800" s="449">
        <f t="shared" si="38"/>
        <v>75.510000000000005</v>
      </c>
      <c r="D800" s="582"/>
      <c r="E800" s="472">
        <v>13607</v>
      </c>
      <c r="F800" s="456">
        <f t="shared" si="37"/>
        <v>3024</v>
      </c>
      <c r="G800" s="469">
        <f t="shared" si="36"/>
        <v>2162</v>
      </c>
      <c r="H800" s="470">
        <v>90</v>
      </c>
    </row>
    <row r="801" spans="1:8" x14ac:dyDescent="0.2">
      <c r="A801" s="447">
        <v>817</v>
      </c>
      <c r="B801" s="454"/>
      <c r="C801" s="449">
        <f t="shared" si="38"/>
        <v>75.53</v>
      </c>
      <c r="D801" s="582"/>
      <c r="E801" s="472">
        <v>13607</v>
      </c>
      <c r="F801" s="456">
        <f t="shared" si="37"/>
        <v>3023</v>
      </c>
      <c r="G801" s="469">
        <f t="shared" si="36"/>
        <v>2162</v>
      </c>
      <c r="H801" s="470">
        <v>90</v>
      </c>
    </row>
    <row r="802" spans="1:8" x14ac:dyDescent="0.2">
      <c r="A802" s="447">
        <v>818</v>
      </c>
      <c r="B802" s="454"/>
      <c r="C802" s="449">
        <f t="shared" si="38"/>
        <v>75.55</v>
      </c>
      <c r="D802" s="582"/>
      <c r="E802" s="472">
        <v>13607</v>
      </c>
      <c r="F802" s="456">
        <f t="shared" si="37"/>
        <v>3022</v>
      </c>
      <c r="G802" s="469">
        <f t="shared" si="36"/>
        <v>2161</v>
      </c>
      <c r="H802" s="470">
        <v>90</v>
      </c>
    </row>
    <row r="803" spans="1:8" x14ac:dyDescent="0.2">
      <c r="A803" s="447">
        <v>819</v>
      </c>
      <c r="B803" s="454"/>
      <c r="C803" s="449">
        <f t="shared" si="38"/>
        <v>75.569999999999993</v>
      </c>
      <c r="D803" s="582"/>
      <c r="E803" s="472">
        <v>13607</v>
      </c>
      <c r="F803" s="456">
        <f t="shared" si="37"/>
        <v>3021</v>
      </c>
      <c r="G803" s="469">
        <f t="shared" si="36"/>
        <v>2161</v>
      </c>
      <c r="H803" s="470">
        <v>90</v>
      </c>
    </row>
    <row r="804" spans="1:8" x14ac:dyDescent="0.2">
      <c r="A804" s="447">
        <v>820</v>
      </c>
      <c r="B804" s="454"/>
      <c r="C804" s="449">
        <f t="shared" si="38"/>
        <v>75.59</v>
      </c>
      <c r="D804" s="582"/>
      <c r="E804" s="472">
        <v>13607</v>
      </c>
      <c r="F804" s="456">
        <f t="shared" si="37"/>
        <v>3020</v>
      </c>
      <c r="G804" s="469">
        <f t="shared" si="36"/>
        <v>2160</v>
      </c>
      <c r="H804" s="470">
        <v>90</v>
      </c>
    </row>
    <row r="805" spans="1:8" x14ac:dyDescent="0.2">
      <c r="A805" s="447">
        <v>821</v>
      </c>
      <c r="B805" s="454"/>
      <c r="C805" s="449">
        <f t="shared" si="38"/>
        <v>75.61</v>
      </c>
      <c r="D805" s="582"/>
      <c r="E805" s="472">
        <v>13607</v>
      </c>
      <c r="F805" s="456">
        <f t="shared" si="37"/>
        <v>3020</v>
      </c>
      <c r="G805" s="469">
        <f t="shared" si="36"/>
        <v>2160</v>
      </c>
      <c r="H805" s="470">
        <v>90</v>
      </c>
    </row>
    <row r="806" spans="1:8" x14ac:dyDescent="0.2">
      <c r="A806" s="447">
        <v>822</v>
      </c>
      <c r="B806" s="454"/>
      <c r="C806" s="449">
        <f t="shared" si="38"/>
        <v>75.63</v>
      </c>
      <c r="D806" s="582"/>
      <c r="E806" s="472">
        <v>13607</v>
      </c>
      <c r="F806" s="456">
        <f t="shared" si="37"/>
        <v>3019</v>
      </c>
      <c r="G806" s="469">
        <f t="shared" si="36"/>
        <v>2159</v>
      </c>
      <c r="H806" s="470">
        <v>90</v>
      </c>
    </row>
    <row r="807" spans="1:8" x14ac:dyDescent="0.2">
      <c r="A807" s="447">
        <v>823</v>
      </c>
      <c r="B807" s="454"/>
      <c r="C807" s="449">
        <f t="shared" si="38"/>
        <v>75.650000000000006</v>
      </c>
      <c r="D807" s="582"/>
      <c r="E807" s="472">
        <v>13607</v>
      </c>
      <c r="F807" s="456">
        <f t="shared" si="37"/>
        <v>3018</v>
      </c>
      <c r="G807" s="469">
        <f t="shared" si="36"/>
        <v>2158</v>
      </c>
      <c r="H807" s="470">
        <v>90</v>
      </c>
    </row>
    <row r="808" spans="1:8" x14ac:dyDescent="0.2">
      <c r="A808" s="447">
        <v>824</v>
      </c>
      <c r="B808" s="454"/>
      <c r="C808" s="449">
        <f t="shared" si="38"/>
        <v>75.67</v>
      </c>
      <c r="D808" s="582"/>
      <c r="E808" s="472">
        <v>13607</v>
      </c>
      <c r="F808" s="456">
        <f t="shared" si="37"/>
        <v>3017</v>
      </c>
      <c r="G808" s="469">
        <f t="shared" si="36"/>
        <v>2158</v>
      </c>
      <c r="H808" s="470">
        <v>90</v>
      </c>
    </row>
    <row r="809" spans="1:8" x14ac:dyDescent="0.2">
      <c r="A809" s="447">
        <v>825</v>
      </c>
      <c r="B809" s="454"/>
      <c r="C809" s="449">
        <f t="shared" si="38"/>
        <v>75.69</v>
      </c>
      <c r="D809" s="582"/>
      <c r="E809" s="472">
        <v>13607</v>
      </c>
      <c r="F809" s="456">
        <f t="shared" si="37"/>
        <v>3017</v>
      </c>
      <c r="G809" s="469">
        <f t="shared" si="36"/>
        <v>2157</v>
      </c>
      <c r="H809" s="470">
        <v>90</v>
      </c>
    </row>
    <row r="810" spans="1:8" x14ac:dyDescent="0.2">
      <c r="A810" s="447">
        <v>826</v>
      </c>
      <c r="B810" s="454"/>
      <c r="C810" s="449">
        <f t="shared" si="38"/>
        <v>75.709999999999994</v>
      </c>
      <c r="D810" s="582"/>
      <c r="E810" s="472">
        <v>13607</v>
      </c>
      <c r="F810" s="456">
        <f t="shared" si="37"/>
        <v>3016</v>
      </c>
      <c r="G810" s="469">
        <f t="shared" si="36"/>
        <v>2157</v>
      </c>
      <c r="H810" s="470">
        <v>90</v>
      </c>
    </row>
    <row r="811" spans="1:8" x14ac:dyDescent="0.2">
      <c r="A811" s="447">
        <v>827</v>
      </c>
      <c r="B811" s="454"/>
      <c r="C811" s="449">
        <f t="shared" si="38"/>
        <v>75.73</v>
      </c>
      <c r="D811" s="582"/>
      <c r="E811" s="472">
        <v>13607</v>
      </c>
      <c r="F811" s="456">
        <f t="shared" si="37"/>
        <v>3015</v>
      </c>
      <c r="G811" s="469">
        <f t="shared" si="36"/>
        <v>2156</v>
      </c>
      <c r="H811" s="470">
        <v>90</v>
      </c>
    </row>
    <row r="812" spans="1:8" x14ac:dyDescent="0.2">
      <c r="A812" s="447">
        <v>828</v>
      </c>
      <c r="B812" s="454"/>
      <c r="C812" s="449">
        <f t="shared" si="38"/>
        <v>75.75</v>
      </c>
      <c r="D812" s="582"/>
      <c r="E812" s="472">
        <v>13607</v>
      </c>
      <c r="F812" s="456">
        <f t="shared" si="37"/>
        <v>3014</v>
      </c>
      <c r="G812" s="469">
        <f t="shared" si="36"/>
        <v>2156</v>
      </c>
      <c r="H812" s="470">
        <v>90</v>
      </c>
    </row>
    <row r="813" spans="1:8" x14ac:dyDescent="0.2">
      <c r="A813" s="447">
        <v>829</v>
      </c>
      <c r="B813" s="454"/>
      <c r="C813" s="449">
        <f t="shared" si="38"/>
        <v>75.77</v>
      </c>
      <c r="D813" s="582"/>
      <c r="E813" s="472">
        <v>13607</v>
      </c>
      <c r="F813" s="456">
        <f t="shared" si="37"/>
        <v>3013</v>
      </c>
      <c r="G813" s="469">
        <f t="shared" si="36"/>
        <v>2155</v>
      </c>
      <c r="H813" s="470">
        <v>90</v>
      </c>
    </row>
    <row r="814" spans="1:8" x14ac:dyDescent="0.2">
      <c r="A814" s="447">
        <v>830</v>
      </c>
      <c r="B814" s="454"/>
      <c r="C814" s="449">
        <f t="shared" si="38"/>
        <v>75.790000000000006</v>
      </c>
      <c r="D814" s="582"/>
      <c r="E814" s="472">
        <v>13607</v>
      </c>
      <c r="F814" s="456">
        <f t="shared" si="37"/>
        <v>3013</v>
      </c>
      <c r="G814" s="469">
        <f t="shared" si="36"/>
        <v>2154</v>
      </c>
      <c r="H814" s="470">
        <v>90</v>
      </c>
    </row>
    <row r="815" spans="1:8" x14ac:dyDescent="0.2">
      <c r="A815" s="447">
        <v>831</v>
      </c>
      <c r="B815" s="454"/>
      <c r="C815" s="449">
        <f t="shared" si="38"/>
        <v>75.81</v>
      </c>
      <c r="D815" s="582"/>
      <c r="E815" s="472">
        <v>13607</v>
      </c>
      <c r="F815" s="456">
        <f t="shared" si="37"/>
        <v>3012</v>
      </c>
      <c r="G815" s="469">
        <f t="shared" si="36"/>
        <v>2154</v>
      </c>
      <c r="H815" s="470">
        <v>90</v>
      </c>
    </row>
    <row r="816" spans="1:8" x14ac:dyDescent="0.2">
      <c r="A816" s="447">
        <v>832</v>
      </c>
      <c r="B816" s="454"/>
      <c r="C816" s="449">
        <f t="shared" si="38"/>
        <v>75.83</v>
      </c>
      <c r="D816" s="582"/>
      <c r="E816" s="472">
        <v>13607</v>
      </c>
      <c r="F816" s="456">
        <f t="shared" si="37"/>
        <v>3011</v>
      </c>
      <c r="G816" s="469">
        <f t="shared" si="36"/>
        <v>2153</v>
      </c>
      <c r="H816" s="470">
        <v>90</v>
      </c>
    </row>
    <row r="817" spans="1:8" x14ac:dyDescent="0.2">
      <c r="A817" s="447">
        <v>833</v>
      </c>
      <c r="B817" s="454"/>
      <c r="C817" s="449">
        <f t="shared" si="38"/>
        <v>75.849999999999994</v>
      </c>
      <c r="D817" s="582"/>
      <c r="E817" s="472">
        <v>13607</v>
      </c>
      <c r="F817" s="456">
        <f t="shared" si="37"/>
        <v>3010</v>
      </c>
      <c r="G817" s="469">
        <f t="shared" si="36"/>
        <v>2153</v>
      </c>
      <c r="H817" s="470">
        <v>90</v>
      </c>
    </row>
    <row r="818" spans="1:8" x14ac:dyDescent="0.2">
      <c r="A818" s="447">
        <v>834</v>
      </c>
      <c r="B818" s="454"/>
      <c r="C818" s="449">
        <f t="shared" si="38"/>
        <v>75.87</v>
      </c>
      <c r="D818" s="582"/>
      <c r="E818" s="472">
        <v>13607</v>
      </c>
      <c r="F818" s="456">
        <f t="shared" si="37"/>
        <v>3010</v>
      </c>
      <c r="G818" s="469">
        <f t="shared" si="36"/>
        <v>2152</v>
      </c>
      <c r="H818" s="470">
        <v>90</v>
      </c>
    </row>
    <row r="819" spans="1:8" x14ac:dyDescent="0.2">
      <c r="A819" s="447">
        <v>835</v>
      </c>
      <c r="B819" s="454"/>
      <c r="C819" s="449">
        <f t="shared" si="38"/>
        <v>75.89</v>
      </c>
      <c r="D819" s="582"/>
      <c r="E819" s="472">
        <v>13607</v>
      </c>
      <c r="F819" s="456">
        <f t="shared" si="37"/>
        <v>3009</v>
      </c>
      <c r="G819" s="469">
        <f t="shared" si="36"/>
        <v>2152</v>
      </c>
      <c r="H819" s="470">
        <v>90</v>
      </c>
    </row>
    <row r="820" spans="1:8" x14ac:dyDescent="0.2">
      <c r="A820" s="447">
        <v>836</v>
      </c>
      <c r="B820" s="454"/>
      <c r="C820" s="449">
        <f t="shared" si="38"/>
        <v>75.91</v>
      </c>
      <c r="D820" s="582"/>
      <c r="E820" s="472">
        <v>13607</v>
      </c>
      <c r="F820" s="456">
        <f t="shared" si="37"/>
        <v>3008</v>
      </c>
      <c r="G820" s="469">
        <f t="shared" si="36"/>
        <v>2151</v>
      </c>
      <c r="H820" s="470">
        <v>90</v>
      </c>
    </row>
    <row r="821" spans="1:8" x14ac:dyDescent="0.2">
      <c r="A821" s="447">
        <v>837</v>
      </c>
      <c r="B821" s="454"/>
      <c r="C821" s="449">
        <f t="shared" si="38"/>
        <v>75.930000000000007</v>
      </c>
      <c r="D821" s="582"/>
      <c r="E821" s="472">
        <v>13607</v>
      </c>
      <c r="F821" s="456">
        <f t="shared" si="37"/>
        <v>3007</v>
      </c>
      <c r="G821" s="469">
        <f t="shared" si="36"/>
        <v>2150</v>
      </c>
      <c r="H821" s="470">
        <v>90</v>
      </c>
    </row>
    <row r="822" spans="1:8" x14ac:dyDescent="0.2">
      <c r="A822" s="447">
        <v>838</v>
      </c>
      <c r="B822" s="454"/>
      <c r="C822" s="449">
        <f t="shared" si="38"/>
        <v>75.95</v>
      </c>
      <c r="D822" s="582"/>
      <c r="E822" s="472">
        <v>13607</v>
      </c>
      <c r="F822" s="456">
        <f t="shared" si="37"/>
        <v>3007</v>
      </c>
      <c r="G822" s="469">
        <f t="shared" si="36"/>
        <v>2150</v>
      </c>
      <c r="H822" s="470">
        <v>90</v>
      </c>
    </row>
    <row r="823" spans="1:8" x14ac:dyDescent="0.2">
      <c r="A823" s="447">
        <v>839</v>
      </c>
      <c r="B823" s="454"/>
      <c r="C823" s="449">
        <f t="shared" si="38"/>
        <v>75.97</v>
      </c>
      <c r="D823" s="582"/>
      <c r="E823" s="472">
        <v>13607</v>
      </c>
      <c r="F823" s="456">
        <f t="shared" si="37"/>
        <v>3006</v>
      </c>
      <c r="G823" s="469">
        <f t="shared" si="36"/>
        <v>2149</v>
      </c>
      <c r="H823" s="470">
        <v>90</v>
      </c>
    </row>
    <row r="824" spans="1:8" x14ac:dyDescent="0.2">
      <c r="A824" s="447">
        <v>840</v>
      </c>
      <c r="B824" s="454"/>
      <c r="C824" s="449">
        <f t="shared" si="38"/>
        <v>75.989999999999995</v>
      </c>
      <c r="D824" s="582"/>
      <c r="E824" s="472">
        <v>13607</v>
      </c>
      <c r="F824" s="456">
        <f t="shared" si="37"/>
        <v>3005</v>
      </c>
      <c r="G824" s="469">
        <f t="shared" si="36"/>
        <v>2149</v>
      </c>
      <c r="H824" s="470">
        <v>90</v>
      </c>
    </row>
    <row r="825" spans="1:8" x14ac:dyDescent="0.2">
      <c r="A825" s="447">
        <v>841</v>
      </c>
      <c r="B825" s="454"/>
      <c r="C825" s="449">
        <f t="shared" si="38"/>
        <v>76.010000000000005</v>
      </c>
      <c r="D825" s="582"/>
      <c r="E825" s="472">
        <v>13607</v>
      </c>
      <c r="F825" s="456">
        <f t="shared" si="37"/>
        <v>3004</v>
      </c>
      <c r="G825" s="469">
        <f t="shared" si="36"/>
        <v>2148</v>
      </c>
      <c r="H825" s="470">
        <v>90</v>
      </c>
    </row>
    <row r="826" spans="1:8" x14ac:dyDescent="0.2">
      <c r="A826" s="447">
        <v>842</v>
      </c>
      <c r="B826" s="454"/>
      <c r="C826" s="449">
        <f t="shared" si="38"/>
        <v>76.03</v>
      </c>
      <c r="D826" s="582"/>
      <c r="E826" s="472">
        <v>13607</v>
      </c>
      <c r="F826" s="456">
        <f t="shared" si="37"/>
        <v>3003</v>
      </c>
      <c r="G826" s="469">
        <f t="shared" si="36"/>
        <v>2148</v>
      </c>
      <c r="H826" s="470">
        <v>90</v>
      </c>
    </row>
    <row r="827" spans="1:8" x14ac:dyDescent="0.2">
      <c r="A827" s="447">
        <v>843</v>
      </c>
      <c r="B827" s="454"/>
      <c r="C827" s="449">
        <f t="shared" si="38"/>
        <v>76.05</v>
      </c>
      <c r="D827" s="582"/>
      <c r="E827" s="472">
        <v>13607</v>
      </c>
      <c r="F827" s="456">
        <f t="shared" si="37"/>
        <v>3003</v>
      </c>
      <c r="G827" s="469">
        <f t="shared" si="36"/>
        <v>2147</v>
      </c>
      <c r="H827" s="470">
        <v>90</v>
      </c>
    </row>
    <row r="828" spans="1:8" x14ac:dyDescent="0.2">
      <c r="A828" s="447">
        <v>844</v>
      </c>
      <c r="B828" s="454"/>
      <c r="C828" s="449">
        <f t="shared" si="38"/>
        <v>76.069999999999993</v>
      </c>
      <c r="D828" s="582"/>
      <c r="E828" s="472">
        <v>13607</v>
      </c>
      <c r="F828" s="456">
        <f t="shared" si="37"/>
        <v>3002</v>
      </c>
      <c r="G828" s="469">
        <f t="shared" si="36"/>
        <v>2146</v>
      </c>
      <c r="H828" s="470">
        <v>90</v>
      </c>
    </row>
    <row r="829" spans="1:8" x14ac:dyDescent="0.2">
      <c r="A829" s="447">
        <v>845</v>
      </c>
      <c r="B829" s="454"/>
      <c r="C829" s="449">
        <f t="shared" si="38"/>
        <v>76.09</v>
      </c>
      <c r="D829" s="582"/>
      <c r="E829" s="472">
        <v>13607</v>
      </c>
      <c r="F829" s="456">
        <f t="shared" si="37"/>
        <v>3001</v>
      </c>
      <c r="G829" s="469">
        <f t="shared" si="36"/>
        <v>2146</v>
      </c>
      <c r="H829" s="470">
        <v>90</v>
      </c>
    </row>
    <row r="830" spans="1:8" x14ac:dyDescent="0.2">
      <c r="A830" s="447">
        <v>846</v>
      </c>
      <c r="B830" s="454"/>
      <c r="C830" s="449">
        <f t="shared" si="38"/>
        <v>76.099999999999994</v>
      </c>
      <c r="D830" s="582"/>
      <c r="E830" s="472">
        <v>13607</v>
      </c>
      <c r="F830" s="456">
        <f t="shared" si="37"/>
        <v>3001</v>
      </c>
      <c r="G830" s="469">
        <f t="shared" si="36"/>
        <v>2146</v>
      </c>
      <c r="H830" s="470">
        <v>90</v>
      </c>
    </row>
    <row r="831" spans="1:8" x14ac:dyDescent="0.2">
      <c r="A831" s="447">
        <v>847</v>
      </c>
      <c r="B831" s="454"/>
      <c r="C831" s="449">
        <f t="shared" si="38"/>
        <v>76.12</v>
      </c>
      <c r="D831" s="582"/>
      <c r="E831" s="472">
        <v>13607</v>
      </c>
      <c r="F831" s="456">
        <f t="shared" si="37"/>
        <v>3000</v>
      </c>
      <c r="G831" s="469">
        <f t="shared" si="36"/>
        <v>2145</v>
      </c>
      <c r="H831" s="470">
        <v>90</v>
      </c>
    </row>
    <row r="832" spans="1:8" x14ac:dyDescent="0.2">
      <c r="A832" s="447">
        <v>848</v>
      </c>
      <c r="B832" s="454"/>
      <c r="C832" s="449">
        <f t="shared" si="38"/>
        <v>76.14</v>
      </c>
      <c r="D832" s="582"/>
      <c r="E832" s="472">
        <v>13607</v>
      </c>
      <c r="F832" s="456">
        <f t="shared" si="37"/>
        <v>2999</v>
      </c>
      <c r="G832" s="469">
        <f t="shared" si="36"/>
        <v>2145</v>
      </c>
      <c r="H832" s="470">
        <v>90</v>
      </c>
    </row>
    <row r="833" spans="1:8" x14ac:dyDescent="0.2">
      <c r="A833" s="447">
        <v>849</v>
      </c>
      <c r="B833" s="454"/>
      <c r="C833" s="449">
        <f t="shared" si="38"/>
        <v>76.16</v>
      </c>
      <c r="D833" s="582"/>
      <c r="E833" s="472">
        <v>13607</v>
      </c>
      <c r="F833" s="456">
        <f t="shared" si="37"/>
        <v>2998</v>
      </c>
      <c r="G833" s="469">
        <f t="shared" si="36"/>
        <v>2144</v>
      </c>
      <c r="H833" s="470">
        <v>90</v>
      </c>
    </row>
    <row r="834" spans="1:8" x14ac:dyDescent="0.2">
      <c r="A834" s="447">
        <v>850</v>
      </c>
      <c r="B834" s="454"/>
      <c r="C834" s="449">
        <f t="shared" si="38"/>
        <v>76.180000000000007</v>
      </c>
      <c r="D834" s="582"/>
      <c r="E834" s="472">
        <v>13607</v>
      </c>
      <c r="F834" s="456">
        <f t="shared" si="37"/>
        <v>2998</v>
      </c>
      <c r="G834" s="469">
        <f t="shared" si="36"/>
        <v>2143</v>
      </c>
      <c r="H834" s="470">
        <v>90</v>
      </c>
    </row>
    <row r="835" spans="1:8" x14ac:dyDescent="0.2">
      <c r="A835" s="447">
        <v>851</v>
      </c>
      <c r="B835" s="454"/>
      <c r="C835" s="449">
        <f t="shared" si="38"/>
        <v>76.2</v>
      </c>
      <c r="D835" s="582"/>
      <c r="E835" s="472">
        <v>13607</v>
      </c>
      <c r="F835" s="456">
        <f t="shared" si="37"/>
        <v>2997</v>
      </c>
      <c r="G835" s="469">
        <f t="shared" si="36"/>
        <v>2143</v>
      </c>
      <c r="H835" s="470">
        <v>90</v>
      </c>
    </row>
    <row r="836" spans="1:8" x14ac:dyDescent="0.2">
      <c r="A836" s="447">
        <v>852</v>
      </c>
      <c r="B836" s="454"/>
      <c r="C836" s="449">
        <f t="shared" si="38"/>
        <v>76.22</v>
      </c>
      <c r="D836" s="582"/>
      <c r="E836" s="472">
        <v>13607</v>
      </c>
      <c r="F836" s="456">
        <f t="shared" si="37"/>
        <v>2996</v>
      </c>
      <c r="G836" s="469">
        <f t="shared" si="36"/>
        <v>2142</v>
      </c>
      <c r="H836" s="470">
        <v>90</v>
      </c>
    </row>
    <row r="837" spans="1:8" x14ac:dyDescent="0.2">
      <c r="A837" s="447">
        <v>853</v>
      </c>
      <c r="B837" s="454"/>
      <c r="C837" s="449">
        <f t="shared" si="38"/>
        <v>76.239999999999995</v>
      </c>
      <c r="D837" s="582"/>
      <c r="E837" s="472">
        <v>13607</v>
      </c>
      <c r="F837" s="456">
        <f t="shared" si="37"/>
        <v>2995</v>
      </c>
      <c r="G837" s="469">
        <f t="shared" si="36"/>
        <v>2142</v>
      </c>
      <c r="H837" s="470">
        <v>90</v>
      </c>
    </row>
    <row r="838" spans="1:8" x14ac:dyDescent="0.2">
      <c r="A838" s="447">
        <v>854</v>
      </c>
      <c r="B838" s="454"/>
      <c r="C838" s="449">
        <f t="shared" si="38"/>
        <v>76.260000000000005</v>
      </c>
      <c r="D838" s="582"/>
      <c r="E838" s="472">
        <v>13607</v>
      </c>
      <c r="F838" s="456">
        <f t="shared" si="37"/>
        <v>2995</v>
      </c>
      <c r="G838" s="469">
        <f t="shared" si="36"/>
        <v>2141</v>
      </c>
      <c r="H838" s="470">
        <v>90</v>
      </c>
    </row>
    <row r="839" spans="1:8" x14ac:dyDescent="0.2">
      <c r="A839" s="447">
        <v>855</v>
      </c>
      <c r="B839" s="454"/>
      <c r="C839" s="449">
        <f t="shared" si="38"/>
        <v>76.28</v>
      </c>
      <c r="D839" s="582"/>
      <c r="E839" s="472">
        <v>13607</v>
      </c>
      <c r="F839" s="456">
        <f t="shared" si="37"/>
        <v>2994</v>
      </c>
      <c r="G839" s="469">
        <f t="shared" si="36"/>
        <v>2141</v>
      </c>
      <c r="H839" s="470">
        <v>90</v>
      </c>
    </row>
    <row r="840" spans="1:8" x14ac:dyDescent="0.2">
      <c r="A840" s="447">
        <v>856</v>
      </c>
      <c r="B840" s="454"/>
      <c r="C840" s="449">
        <f t="shared" si="38"/>
        <v>76.3</v>
      </c>
      <c r="D840" s="582"/>
      <c r="E840" s="472">
        <v>13607</v>
      </c>
      <c r="F840" s="456">
        <f t="shared" si="37"/>
        <v>2993</v>
      </c>
      <c r="G840" s="469">
        <f t="shared" si="36"/>
        <v>2140</v>
      </c>
      <c r="H840" s="470">
        <v>90</v>
      </c>
    </row>
    <row r="841" spans="1:8" x14ac:dyDescent="0.2">
      <c r="A841" s="447">
        <v>857</v>
      </c>
      <c r="B841" s="454"/>
      <c r="C841" s="449">
        <f t="shared" si="38"/>
        <v>76.319999999999993</v>
      </c>
      <c r="D841" s="582"/>
      <c r="E841" s="472">
        <v>13607</v>
      </c>
      <c r="F841" s="456">
        <f t="shared" si="37"/>
        <v>2992</v>
      </c>
      <c r="G841" s="469">
        <f t="shared" si="36"/>
        <v>2139</v>
      </c>
      <c r="H841" s="470">
        <v>90</v>
      </c>
    </row>
    <row r="842" spans="1:8" x14ac:dyDescent="0.2">
      <c r="A842" s="447">
        <v>858</v>
      </c>
      <c r="B842" s="454"/>
      <c r="C842" s="449">
        <f t="shared" si="38"/>
        <v>76.34</v>
      </c>
      <c r="D842" s="582"/>
      <c r="E842" s="472">
        <v>13607</v>
      </c>
      <c r="F842" s="456">
        <f t="shared" si="37"/>
        <v>2992</v>
      </c>
      <c r="G842" s="469">
        <f t="shared" si="36"/>
        <v>2139</v>
      </c>
      <c r="H842" s="470">
        <v>90</v>
      </c>
    </row>
    <row r="843" spans="1:8" x14ac:dyDescent="0.2">
      <c r="A843" s="447">
        <v>859</v>
      </c>
      <c r="B843" s="454"/>
      <c r="C843" s="449">
        <f t="shared" si="38"/>
        <v>76.36</v>
      </c>
      <c r="D843" s="582"/>
      <c r="E843" s="472">
        <v>13607</v>
      </c>
      <c r="F843" s="456">
        <f t="shared" si="37"/>
        <v>2991</v>
      </c>
      <c r="G843" s="469">
        <f t="shared" si="36"/>
        <v>2138</v>
      </c>
      <c r="H843" s="470">
        <v>90</v>
      </c>
    </row>
    <row r="844" spans="1:8" x14ac:dyDescent="0.2">
      <c r="A844" s="447">
        <v>860</v>
      </c>
      <c r="B844" s="454"/>
      <c r="C844" s="449">
        <f t="shared" si="38"/>
        <v>76.38</v>
      </c>
      <c r="D844" s="582"/>
      <c r="E844" s="472">
        <v>13607</v>
      </c>
      <c r="F844" s="456">
        <f t="shared" si="37"/>
        <v>2990</v>
      </c>
      <c r="G844" s="469">
        <f t="shared" si="36"/>
        <v>2138</v>
      </c>
      <c r="H844" s="470">
        <v>90</v>
      </c>
    </row>
    <row r="845" spans="1:8" x14ac:dyDescent="0.2">
      <c r="A845" s="447">
        <v>861</v>
      </c>
      <c r="B845" s="454"/>
      <c r="C845" s="449">
        <f t="shared" si="38"/>
        <v>76.400000000000006</v>
      </c>
      <c r="D845" s="582"/>
      <c r="E845" s="472">
        <v>13607</v>
      </c>
      <c r="F845" s="456">
        <f t="shared" si="37"/>
        <v>2989</v>
      </c>
      <c r="G845" s="469">
        <f t="shared" ref="G845:G908" si="39">ROUND(12*(1/C845*E845),0)</f>
        <v>2137</v>
      </c>
      <c r="H845" s="470">
        <v>90</v>
      </c>
    </row>
    <row r="846" spans="1:8" x14ac:dyDescent="0.2">
      <c r="A846" s="447">
        <v>862</v>
      </c>
      <c r="B846" s="454"/>
      <c r="C846" s="449">
        <f t="shared" si="38"/>
        <v>76.42</v>
      </c>
      <c r="D846" s="582"/>
      <c r="E846" s="472">
        <v>13607</v>
      </c>
      <c r="F846" s="456">
        <f t="shared" ref="F846:F909" si="40">ROUND(12*1.3566*(1/C846*E846)+H846,0)</f>
        <v>2989</v>
      </c>
      <c r="G846" s="469">
        <f t="shared" si="39"/>
        <v>2137</v>
      </c>
      <c r="H846" s="470">
        <v>90</v>
      </c>
    </row>
    <row r="847" spans="1:8" x14ac:dyDescent="0.2">
      <c r="A847" s="447">
        <v>863</v>
      </c>
      <c r="B847" s="454"/>
      <c r="C847" s="449">
        <f t="shared" ref="C847:C910" si="41">ROUND(10.899*LN(A847)+A847/150-3,2)</f>
        <v>76.44</v>
      </c>
      <c r="D847" s="582"/>
      <c r="E847" s="472">
        <v>13607</v>
      </c>
      <c r="F847" s="456">
        <f t="shared" si="40"/>
        <v>2988</v>
      </c>
      <c r="G847" s="469">
        <f t="shared" si="39"/>
        <v>2136</v>
      </c>
      <c r="H847" s="470">
        <v>90</v>
      </c>
    </row>
    <row r="848" spans="1:8" x14ac:dyDescent="0.2">
      <c r="A848" s="447">
        <v>864</v>
      </c>
      <c r="B848" s="454"/>
      <c r="C848" s="449">
        <f t="shared" si="41"/>
        <v>76.45</v>
      </c>
      <c r="D848" s="582"/>
      <c r="E848" s="472">
        <v>13607</v>
      </c>
      <c r="F848" s="456">
        <f t="shared" si="40"/>
        <v>2987</v>
      </c>
      <c r="G848" s="469">
        <f t="shared" si="39"/>
        <v>2136</v>
      </c>
      <c r="H848" s="470">
        <v>90</v>
      </c>
    </row>
    <row r="849" spans="1:8" x14ac:dyDescent="0.2">
      <c r="A849" s="447">
        <v>865</v>
      </c>
      <c r="B849" s="454"/>
      <c r="C849" s="449">
        <f t="shared" si="41"/>
        <v>76.47</v>
      </c>
      <c r="D849" s="582"/>
      <c r="E849" s="472">
        <v>13607</v>
      </c>
      <c r="F849" s="456">
        <f t="shared" si="40"/>
        <v>2987</v>
      </c>
      <c r="G849" s="469">
        <f t="shared" si="39"/>
        <v>2135</v>
      </c>
      <c r="H849" s="470">
        <v>90</v>
      </c>
    </row>
    <row r="850" spans="1:8" x14ac:dyDescent="0.2">
      <c r="A850" s="447">
        <v>866</v>
      </c>
      <c r="B850" s="454"/>
      <c r="C850" s="449">
        <f t="shared" si="41"/>
        <v>76.489999999999995</v>
      </c>
      <c r="D850" s="582"/>
      <c r="E850" s="472">
        <v>13607</v>
      </c>
      <c r="F850" s="456">
        <f t="shared" si="40"/>
        <v>2986</v>
      </c>
      <c r="G850" s="469">
        <f t="shared" si="39"/>
        <v>2135</v>
      </c>
      <c r="H850" s="470">
        <v>90</v>
      </c>
    </row>
    <row r="851" spans="1:8" x14ac:dyDescent="0.2">
      <c r="A851" s="447">
        <v>867</v>
      </c>
      <c r="B851" s="454"/>
      <c r="C851" s="449">
        <f t="shared" si="41"/>
        <v>76.510000000000005</v>
      </c>
      <c r="D851" s="582"/>
      <c r="E851" s="472">
        <v>13607</v>
      </c>
      <c r="F851" s="456">
        <f t="shared" si="40"/>
        <v>2985</v>
      </c>
      <c r="G851" s="469">
        <f t="shared" si="39"/>
        <v>2134</v>
      </c>
      <c r="H851" s="470">
        <v>90</v>
      </c>
    </row>
    <row r="852" spans="1:8" x14ac:dyDescent="0.2">
      <c r="A852" s="447">
        <v>868</v>
      </c>
      <c r="B852" s="454"/>
      <c r="C852" s="449">
        <f t="shared" si="41"/>
        <v>76.53</v>
      </c>
      <c r="D852" s="582"/>
      <c r="E852" s="472">
        <v>13607</v>
      </c>
      <c r="F852" s="456">
        <f t="shared" si="40"/>
        <v>2984</v>
      </c>
      <c r="G852" s="469">
        <f t="shared" si="39"/>
        <v>2134</v>
      </c>
      <c r="H852" s="470">
        <v>90</v>
      </c>
    </row>
    <row r="853" spans="1:8" x14ac:dyDescent="0.2">
      <c r="A853" s="447">
        <v>869</v>
      </c>
      <c r="B853" s="454"/>
      <c r="C853" s="449">
        <f t="shared" si="41"/>
        <v>76.55</v>
      </c>
      <c r="D853" s="582"/>
      <c r="E853" s="472">
        <v>13607</v>
      </c>
      <c r="F853" s="456">
        <f t="shared" si="40"/>
        <v>2984</v>
      </c>
      <c r="G853" s="469">
        <f t="shared" si="39"/>
        <v>2133</v>
      </c>
      <c r="H853" s="470">
        <v>90</v>
      </c>
    </row>
    <row r="854" spans="1:8" x14ac:dyDescent="0.2">
      <c r="A854" s="447">
        <v>870</v>
      </c>
      <c r="B854" s="454"/>
      <c r="C854" s="449">
        <f t="shared" si="41"/>
        <v>76.569999999999993</v>
      </c>
      <c r="D854" s="582"/>
      <c r="E854" s="472">
        <v>13607</v>
      </c>
      <c r="F854" s="456">
        <f t="shared" si="40"/>
        <v>2983</v>
      </c>
      <c r="G854" s="469">
        <f t="shared" si="39"/>
        <v>2132</v>
      </c>
      <c r="H854" s="470">
        <v>90</v>
      </c>
    </row>
    <row r="855" spans="1:8" x14ac:dyDescent="0.2">
      <c r="A855" s="447">
        <v>871</v>
      </c>
      <c r="B855" s="454"/>
      <c r="C855" s="449">
        <f t="shared" si="41"/>
        <v>76.59</v>
      </c>
      <c r="D855" s="582"/>
      <c r="E855" s="472">
        <v>13607</v>
      </c>
      <c r="F855" s="456">
        <f t="shared" si="40"/>
        <v>2982</v>
      </c>
      <c r="G855" s="469">
        <f t="shared" si="39"/>
        <v>2132</v>
      </c>
      <c r="H855" s="470">
        <v>90</v>
      </c>
    </row>
    <row r="856" spans="1:8" x14ac:dyDescent="0.2">
      <c r="A856" s="447">
        <v>872</v>
      </c>
      <c r="B856" s="454"/>
      <c r="C856" s="449">
        <f t="shared" si="41"/>
        <v>76.61</v>
      </c>
      <c r="D856" s="582"/>
      <c r="E856" s="472">
        <v>13607</v>
      </c>
      <c r="F856" s="456">
        <f t="shared" si="40"/>
        <v>2981</v>
      </c>
      <c r="G856" s="469">
        <f t="shared" si="39"/>
        <v>2131</v>
      </c>
      <c r="H856" s="470">
        <v>90</v>
      </c>
    </row>
    <row r="857" spans="1:8" x14ac:dyDescent="0.2">
      <c r="A857" s="447">
        <v>873</v>
      </c>
      <c r="B857" s="454"/>
      <c r="C857" s="449">
        <f t="shared" si="41"/>
        <v>76.63</v>
      </c>
      <c r="D857" s="582"/>
      <c r="E857" s="472">
        <v>13607</v>
      </c>
      <c r="F857" s="456">
        <f t="shared" si="40"/>
        <v>2981</v>
      </c>
      <c r="G857" s="469">
        <f t="shared" si="39"/>
        <v>2131</v>
      </c>
      <c r="H857" s="470">
        <v>90</v>
      </c>
    </row>
    <row r="858" spans="1:8" x14ac:dyDescent="0.2">
      <c r="A858" s="447">
        <v>874</v>
      </c>
      <c r="B858" s="454"/>
      <c r="C858" s="449">
        <f t="shared" si="41"/>
        <v>76.650000000000006</v>
      </c>
      <c r="D858" s="582"/>
      <c r="E858" s="472">
        <v>13607</v>
      </c>
      <c r="F858" s="456">
        <f t="shared" si="40"/>
        <v>2980</v>
      </c>
      <c r="G858" s="469">
        <f t="shared" si="39"/>
        <v>2130</v>
      </c>
      <c r="H858" s="470">
        <v>90</v>
      </c>
    </row>
    <row r="859" spans="1:8" x14ac:dyDescent="0.2">
      <c r="A859" s="447">
        <v>875</v>
      </c>
      <c r="B859" s="454"/>
      <c r="C859" s="449">
        <f t="shared" si="41"/>
        <v>76.67</v>
      </c>
      <c r="D859" s="582"/>
      <c r="E859" s="472">
        <v>13607</v>
      </c>
      <c r="F859" s="456">
        <f t="shared" si="40"/>
        <v>2979</v>
      </c>
      <c r="G859" s="469">
        <f t="shared" si="39"/>
        <v>2130</v>
      </c>
      <c r="H859" s="470">
        <v>90</v>
      </c>
    </row>
    <row r="860" spans="1:8" x14ac:dyDescent="0.2">
      <c r="A860" s="447">
        <v>876</v>
      </c>
      <c r="B860" s="454"/>
      <c r="C860" s="449">
        <f t="shared" si="41"/>
        <v>76.680000000000007</v>
      </c>
      <c r="D860" s="582"/>
      <c r="E860" s="472">
        <v>13607</v>
      </c>
      <c r="F860" s="456">
        <f t="shared" si="40"/>
        <v>2979</v>
      </c>
      <c r="G860" s="469">
        <f t="shared" si="39"/>
        <v>2129</v>
      </c>
      <c r="H860" s="470">
        <v>90</v>
      </c>
    </row>
    <row r="861" spans="1:8" x14ac:dyDescent="0.2">
      <c r="A861" s="447">
        <v>877</v>
      </c>
      <c r="B861" s="454"/>
      <c r="C861" s="449">
        <f t="shared" si="41"/>
        <v>76.7</v>
      </c>
      <c r="D861" s="582"/>
      <c r="E861" s="472">
        <v>13607</v>
      </c>
      <c r="F861" s="456">
        <f t="shared" si="40"/>
        <v>2978</v>
      </c>
      <c r="G861" s="469">
        <f t="shared" si="39"/>
        <v>2129</v>
      </c>
      <c r="H861" s="470">
        <v>90</v>
      </c>
    </row>
    <row r="862" spans="1:8" x14ac:dyDescent="0.2">
      <c r="A862" s="447">
        <v>878</v>
      </c>
      <c r="B862" s="454"/>
      <c r="C862" s="449">
        <f t="shared" si="41"/>
        <v>76.72</v>
      </c>
      <c r="D862" s="582"/>
      <c r="E862" s="472">
        <v>13607</v>
      </c>
      <c r="F862" s="456">
        <f t="shared" si="40"/>
        <v>2977</v>
      </c>
      <c r="G862" s="469">
        <f t="shared" si="39"/>
        <v>2128</v>
      </c>
      <c r="H862" s="470">
        <v>90</v>
      </c>
    </row>
    <row r="863" spans="1:8" x14ac:dyDescent="0.2">
      <c r="A863" s="447">
        <v>879</v>
      </c>
      <c r="B863" s="454"/>
      <c r="C863" s="449">
        <f t="shared" si="41"/>
        <v>76.739999999999995</v>
      </c>
      <c r="D863" s="582"/>
      <c r="E863" s="472">
        <v>13607</v>
      </c>
      <c r="F863" s="456">
        <f t="shared" si="40"/>
        <v>2977</v>
      </c>
      <c r="G863" s="469">
        <f t="shared" si="39"/>
        <v>2128</v>
      </c>
      <c r="H863" s="470">
        <v>90</v>
      </c>
    </row>
    <row r="864" spans="1:8" x14ac:dyDescent="0.2">
      <c r="A864" s="447">
        <v>880</v>
      </c>
      <c r="B864" s="454"/>
      <c r="C864" s="449">
        <f t="shared" si="41"/>
        <v>76.760000000000005</v>
      </c>
      <c r="D864" s="582"/>
      <c r="E864" s="472">
        <v>13607</v>
      </c>
      <c r="F864" s="456">
        <f t="shared" si="40"/>
        <v>2976</v>
      </c>
      <c r="G864" s="469">
        <f t="shared" si="39"/>
        <v>2127</v>
      </c>
      <c r="H864" s="470">
        <v>90</v>
      </c>
    </row>
    <row r="865" spans="1:8" x14ac:dyDescent="0.2">
      <c r="A865" s="447">
        <v>881</v>
      </c>
      <c r="B865" s="454"/>
      <c r="C865" s="449">
        <f t="shared" si="41"/>
        <v>76.78</v>
      </c>
      <c r="D865" s="582"/>
      <c r="E865" s="472">
        <v>13607</v>
      </c>
      <c r="F865" s="456">
        <f t="shared" si="40"/>
        <v>2975</v>
      </c>
      <c r="G865" s="469">
        <f t="shared" si="39"/>
        <v>2127</v>
      </c>
      <c r="H865" s="470">
        <v>90</v>
      </c>
    </row>
    <row r="866" spans="1:8" x14ac:dyDescent="0.2">
      <c r="A866" s="447">
        <v>882</v>
      </c>
      <c r="B866" s="454"/>
      <c r="C866" s="449">
        <f t="shared" si="41"/>
        <v>76.8</v>
      </c>
      <c r="D866" s="582"/>
      <c r="E866" s="472">
        <v>13607</v>
      </c>
      <c r="F866" s="456">
        <f t="shared" si="40"/>
        <v>2974</v>
      </c>
      <c r="G866" s="469">
        <f t="shared" si="39"/>
        <v>2126</v>
      </c>
      <c r="H866" s="470">
        <v>90</v>
      </c>
    </row>
    <row r="867" spans="1:8" x14ac:dyDescent="0.2">
      <c r="A867" s="447">
        <v>883</v>
      </c>
      <c r="B867" s="454"/>
      <c r="C867" s="449">
        <f t="shared" si="41"/>
        <v>76.819999999999993</v>
      </c>
      <c r="D867" s="582"/>
      <c r="E867" s="472">
        <v>13607</v>
      </c>
      <c r="F867" s="456">
        <f t="shared" si="40"/>
        <v>2974</v>
      </c>
      <c r="G867" s="469">
        <f t="shared" si="39"/>
        <v>2126</v>
      </c>
      <c r="H867" s="470">
        <v>90</v>
      </c>
    </row>
    <row r="868" spans="1:8" x14ac:dyDescent="0.2">
      <c r="A868" s="447">
        <v>884</v>
      </c>
      <c r="B868" s="454"/>
      <c r="C868" s="449">
        <f t="shared" si="41"/>
        <v>76.84</v>
      </c>
      <c r="D868" s="582"/>
      <c r="E868" s="472">
        <v>13607</v>
      </c>
      <c r="F868" s="456">
        <f t="shared" si="40"/>
        <v>2973</v>
      </c>
      <c r="G868" s="469">
        <f t="shared" si="39"/>
        <v>2125</v>
      </c>
      <c r="H868" s="470">
        <v>90</v>
      </c>
    </row>
    <row r="869" spans="1:8" x14ac:dyDescent="0.2">
      <c r="A869" s="447">
        <v>885</v>
      </c>
      <c r="B869" s="454"/>
      <c r="C869" s="449">
        <f t="shared" si="41"/>
        <v>76.86</v>
      </c>
      <c r="D869" s="582"/>
      <c r="E869" s="472">
        <v>13607</v>
      </c>
      <c r="F869" s="456">
        <f t="shared" si="40"/>
        <v>2972</v>
      </c>
      <c r="G869" s="469">
        <f t="shared" si="39"/>
        <v>2124</v>
      </c>
      <c r="H869" s="470">
        <v>90</v>
      </c>
    </row>
    <row r="870" spans="1:8" x14ac:dyDescent="0.2">
      <c r="A870" s="447">
        <v>886</v>
      </c>
      <c r="B870" s="454"/>
      <c r="C870" s="449">
        <f t="shared" si="41"/>
        <v>76.88</v>
      </c>
      <c r="D870" s="582"/>
      <c r="E870" s="472">
        <v>13607</v>
      </c>
      <c r="F870" s="456">
        <f t="shared" si="40"/>
        <v>2971</v>
      </c>
      <c r="G870" s="469">
        <f t="shared" si="39"/>
        <v>2124</v>
      </c>
      <c r="H870" s="470">
        <v>90</v>
      </c>
    </row>
    <row r="871" spans="1:8" x14ac:dyDescent="0.2">
      <c r="A871" s="447">
        <v>887</v>
      </c>
      <c r="B871" s="454"/>
      <c r="C871" s="449">
        <f t="shared" si="41"/>
        <v>76.89</v>
      </c>
      <c r="D871" s="582"/>
      <c r="E871" s="472">
        <v>13607</v>
      </c>
      <c r="F871" s="456">
        <f t="shared" si="40"/>
        <v>2971</v>
      </c>
      <c r="G871" s="469">
        <f t="shared" si="39"/>
        <v>2124</v>
      </c>
      <c r="H871" s="470">
        <v>90</v>
      </c>
    </row>
    <row r="872" spans="1:8" x14ac:dyDescent="0.2">
      <c r="A872" s="447">
        <v>888</v>
      </c>
      <c r="B872" s="454"/>
      <c r="C872" s="449">
        <f t="shared" si="41"/>
        <v>76.91</v>
      </c>
      <c r="D872" s="582"/>
      <c r="E872" s="472">
        <v>13607</v>
      </c>
      <c r="F872" s="456">
        <f t="shared" si="40"/>
        <v>2970</v>
      </c>
      <c r="G872" s="469">
        <f t="shared" si="39"/>
        <v>2123</v>
      </c>
      <c r="H872" s="470">
        <v>90</v>
      </c>
    </row>
    <row r="873" spans="1:8" x14ac:dyDescent="0.2">
      <c r="A873" s="447">
        <v>889</v>
      </c>
      <c r="B873" s="454"/>
      <c r="C873" s="449">
        <f t="shared" si="41"/>
        <v>76.930000000000007</v>
      </c>
      <c r="D873" s="582"/>
      <c r="E873" s="472">
        <v>13607</v>
      </c>
      <c r="F873" s="456">
        <f t="shared" si="40"/>
        <v>2969</v>
      </c>
      <c r="G873" s="469">
        <f t="shared" si="39"/>
        <v>2123</v>
      </c>
      <c r="H873" s="470">
        <v>90</v>
      </c>
    </row>
    <row r="874" spans="1:8" x14ac:dyDescent="0.2">
      <c r="A874" s="447">
        <v>890</v>
      </c>
      <c r="B874" s="454"/>
      <c r="C874" s="449">
        <f t="shared" si="41"/>
        <v>76.95</v>
      </c>
      <c r="D874" s="582"/>
      <c r="E874" s="472">
        <v>13607</v>
      </c>
      <c r="F874" s="456">
        <f t="shared" si="40"/>
        <v>2969</v>
      </c>
      <c r="G874" s="469">
        <f t="shared" si="39"/>
        <v>2122</v>
      </c>
      <c r="H874" s="470">
        <v>90</v>
      </c>
    </row>
    <row r="875" spans="1:8" x14ac:dyDescent="0.2">
      <c r="A875" s="447">
        <v>891</v>
      </c>
      <c r="B875" s="454"/>
      <c r="C875" s="449">
        <f t="shared" si="41"/>
        <v>76.97</v>
      </c>
      <c r="D875" s="582"/>
      <c r="E875" s="472">
        <v>13607</v>
      </c>
      <c r="F875" s="456">
        <f t="shared" si="40"/>
        <v>2968</v>
      </c>
      <c r="G875" s="469">
        <f t="shared" si="39"/>
        <v>2121</v>
      </c>
      <c r="H875" s="470">
        <v>90</v>
      </c>
    </row>
    <row r="876" spans="1:8" x14ac:dyDescent="0.2">
      <c r="A876" s="447">
        <v>892</v>
      </c>
      <c r="B876" s="454"/>
      <c r="C876" s="449">
        <f t="shared" si="41"/>
        <v>76.989999999999995</v>
      </c>
      <c r="D876" s="582"/>
      <c r="E876" s="472">
        <v>13607</v>
      </c>
      <c r="F876" s="456">
        <f t="shared" si="40"/>
        <v>2967</v>
      </c>
      <c r="G876" s="469">
        <f t="shared" si="39"/>
        <v>2121</v>
      </c>
      <c r="H876" s="470">
        <v>90</v>
      </c>
    </row>
    <row r="877" spans="1:8" x14ac:dyDescent="0.2">
      <c r="A877" s="447">
        <v>893</v>
      </c>
      <c r="B877" s="454"/>
      <c r="C877" s="449">
        <f t="shared" si="41"/>
        <v>77.010000000000005</v>
      </c>
      <c r="D877" s="582"/>
      <c r="E877" s="472">
        <v>13607</v>
      </c>
      <c r="F877" s="456">
        <f t="shared" si="40"/>
        <v>2966</v>
      </c>
      <c r="G877" s="469">
        <f t="shared" si="39"/>
        <v>2120</v>
      </c>
      <c r="H877" s="470">
        <v>90</v>
      </c>
    </row>
    <row r="878" spans="1:8" x14ac:dyDescent="0.2">
      <c r="A878" s="447">
        <v>894</v>
      </c>
      <c r="B878" s="454"/>
      <c r="C878" s="449">
        <f t="shared" si="41"/>
        <v>77.03</v>
      </c>
      <c r="D878" s="582"/>
      <c r="E878" s="472">
        <v>13607</v>
      </c>
      <c r="F878" s="456">
        <f t="shared" si="40"/>
        <v>2966</v>
      </c>
      <c r="G878" s="469">
        <f t="shared" si="39"/>
        <v>2120</v>
      </c>
      <c r="H878" s="470">
        <v>90</v>
      </c>
    </row>
    <row r="879" spans="1:8" x14ac:dyDescent="0.2">
      <c r="A879" s="447">
        <v>895</v>
      </c>
      <c r="B879" s="454"/>
      <c r="C879" s="449">
        <f t="shared" si="41"/>
        <v>77.05</v>
      </c>
      <c r="D879" s="582"/>
      <c r="E879" s="472">
        <v>13607</v>
      </c>
      <c r="F879" s="456">
        <f t="shared" si="40"/>
        <v>2965</v>
      </c>
      <c r="G879" s="469">
        <f t="shared" si="39"/>
        <v>2119</v>
      </c>
      <c r="H879" s="470">
        <v>90</v>
      </c>
    </row>
    <row r="880" spans="1:8" x14ac:dyDescent="0.2">
      <c r="A880" s="447">
        <v>896</v>
      </c>
      <c r="B880" s="454"/>
      <c r="C880" s="449">
        <f t="shared" si="41"/>
        <v>77.06</v>
      </c>
      <c r="D880" s="582"/>
      <c r="E880" s="472">
        <v>13607</v>
      </c>
      <c r="F880" s="456">
        <f t="shared" si="40"/>
        <v>2965</v>
      </c>
      <c r="G880" s="469">
        <f t="shared" si="39"/>
        <v>2119</v>
      </c>
      <c r="H880" s="470">
        <v>90</v>
      </c>
    </row>
    <row r="881" spans="1:8" x14ac:dyDescent="0.2">
      <c r="A881" s="447">
        <v>897</v>
      </c>
      <c r="B881" s="454"/>
      <c r="C881" s="449">
        <f t="shared" si="41"/>
        <v>77.08</v>
      </c>
      <c r="D881" s="582"/>
      <c r="E881" s="472">
        <v>13607</v>
      </c>
      <c r="F881" s="456">
        <f t="shared" si="40"/>
        <v>2964</v>
      </c>
      <c r="G881" s="469">
        <f t="shared" si="39"/>
        <v>2118</v>
      </c>
      <c r="H881" s="470">
        <v>90</v>
      </c>
    </row>
    <row r="882" spans="1:8" x14ac:dyDescent="0.2">
      <c r="A882" s="447">
        <v>898</v>
      </c>
      <c r="B882" s="454"/>
      <c r="C882" s="449">
        <f t="shared" si="41"/>
        <v>77.099999999999994</v>
      </c>
      <c r="D882" s="582"/>
      <c r="E882" s="472">
        <v>13607</v>
      </c>
      <c r="F882" s="456">
        <f t="shared" si="40"/>
        <v>2963</v>
      </c>
      <c r="G882" s="469">
        <f t="shared" si="39"/>
        <v>2118</v>
      </c>
      <c r="H882" s="470">
        <v>90</v>
      </c>
    </row>
    <row r="883" spans="1:8" x14ac:dyDescent="0.2">
      <c r="A883" s="447">
        <v>899</v>
      </c>
      <c r="B883" s="454"/>
      <c r="C883" s="449">
        <f t="shared" si="41"/>
        <v>77.12</v>
      </c>
      <c r="D883" s="582"/>
      <c r="E883" s="472">
        <v>13607</v>
      </c>
      <c r="F883" s="456">
        <f t="shared" si="40"/>
        <v>2962</v>
      </c>
      <c r="G883" s="469">
        <f t="shared" si="39"/>
        <v>2117</v>
      </c>
      <c r="H883" s="470">
        <v>90</v>
      </c>
    </row>
    <row r="884" spans="1:8" x14ac:dyDescent="0.2">
      <c r="A884" s="447">
        <v>900</v>
      </c>
      <c r="B884" s="454"/>
      <c r="C884" s="449">
        <f t="shared" si="41"/>
        <v>77.14</v>
      </c>
      <c r="D884" s="582"/>
      <c r="E884" s="472">
        <v>13607</v>
      </c>
      <c r="F884" s="456">
        <f t="shared" si="40"/>
        <v>2962</v>
      </c>
      <c r="G884" s="469">
        <f t="shared" si="39"/>
        <v>2117</v>
      </c>
      <c r="H884" s="470">
        <v>90</v>
      </c>
    </row>
    <row r="885" spans="1:8" x14ac:dyDescent="0.2">
      <c r="A885" s="447">
        <v>901</v>
      </c>
      <c r="B885" s="454"/>
      <c r="C885" s="449">
        <f t="shared" si="41"/>
        <v>77.16</v>
      </c>
      <c r="D885" s="582"/>
      <c r="E885" s="472">
        <v>13607</v>
      </c>
      <c r="F885" s="456">
        <f t="shared" si="40"/>
        <v>2961</v>
      </c>
      <c r="G885" s="469">
        <f t="shared" si="39"/>
        <v>2116</v>
      </c>
      <c r="H885" s="470">
        <v>90</v>
      </c>
    </row>
    <row r="886" spans="1:8" x14ac:dyDescent="0.2">
      <c r="A886" s="447">
        <v>902</v>
      </c>
      <c r="B886" s="454"/>
      <c r="C886" s="449">
        <f t="shared" si="41"/>
        <v>77.180000000000007</v>
      </c>
      <c r="D886" s="582"/>
      <c r="E886" s="472">
        <v>13607</v>
      </c>
      <c r="F886" s="456">
        <f t="shared" si="40"/>
        <v>2960</v>
      </c>
      <c r="G886" s="469">
        <f t="shared" si="39"/>
        <v>2116</v>
      </c>
      <c r="H886" s="470">
        <v>90</v>
      </c>
    </row>
    <row r="887" spans="1:8" x14ac:dyDescent="0.2">
      <c r="A887" s="447">
        <v>903</v>
      </c>
      <c r="B887" s="454"/>
      <c r="C887" s="449">
        <f t="shared" si="41"/>
        <v>77.2</v>
      </c>
      <c r="D887" s="582"/>
      <c r="E887" s="472">
        <v>13607</v>
      </c>
      <c r="F887" s="456">
        <f t="shared" si="40"/>
        <v>2959</v>
      </c>
      <c r="G887" s="469">
        <f t="shared" si="39"/>
        <v>2115</v>
      </c>
      <c r="H887" s="470">
        <v>90</v>
      </c>
    </row>
    <row r="888" spans="1:8" x14ac:dyDescent="0.2">
      <c r="A888" s="447">
        <v>904</v>
      </c>
      <c r="B888" s="454"/>
      <c r="C888" s="449">
        <f t="shared" si="41"/>
        <v>77.209999999999994</v>
      </c>
      <c r="D888" s="582"/>
      <c r="E888" s="472">
        <v>13607</v>
      </c>
      <c r="F888" s="456">
        <f t="shared" si="40"/>
        <v>2959</v>
      </c>
      <c r="G888" s="469">
        <f t="shared" si="39"/>
        <v>2115</v>
      </c>
      <c r="H888" s="470">
        <v>90</v>
      </c>
    </row>
    <row r="889" spans="1:8" x14ac:dyDescent="0.2">
      <c r="A889" s="447">
        <v>905</v>
      </c>
      <c r="B889" s="454"/>
      <c r="C889" s="449">
        <f t="shared" si="41"/>
        <v>77.23</v>
      </c>
      <c r="D889" s="582"/>
      <c r="E889" s="472">
        <v>13607</v>
      </c>
      <c r="F889" s="456">
        <f t="shared" si="40"/>
        <v>2958</v>
      </c>
      <c r="G889" s="469">
        <f t="shared" si="39"/>
        <v>2114</v>
      </c>
      <c r="H889" s="470">
        <v>90</v>
      </c>
    </row>
    <row r="890" spans="1:8" x14ac:dyDescent="0.2">
      <c r="A890" s="447">
        <v>906</v>
      </c>
      <c r="B890" s="454"/>
      <c r="C890" s="449">
        <f t="shared" si="41"/>
        <v>77.25</v>
      </c>
      <c r="D890" s="582"/>
      <c r="E890" s="472">
        <v>13607</v>
      </c>
      <c r="F890" s="456">
        <f t="shared" si="40"/>
        <v>2957</v>
      </c>
      <c r="G890" s="469">
        <f t="shared" si="39"/>
        <v>2114</v>
      </c>
      <c r="H890" s="470">
        <v>90</v>
      </c>
    </row>
    <row r="891" spans="1:8" x14ac:dyDescent="0.2">
      <c r="A891" s="447">
        <v>907</v>
      </c>
      <c r="B891" s="454"/>
      <c r="C891" s="449">
        <f t="shared" si="41"/>
        <v>77.27</v>
      </c>
      <c r="D891" s="582"/>
      <c r="E891" s="472">
        <v>13607</v>
      </c>
      <c r="F891" s="456">
        <f t="shared" si="40"/>
        <v>2957</v>
      </c>
      <c r="G891" s="469">
        <f t="shared" si="39"/>
        <v>2113</v>
      </c>
      <c r="H891" s="470">
        <v>90</v>
      </c>
    </row>
    <row r="892" spans="1:8" x14ac:dyDescent="0.2">
      <c r="A892" s="447">
        <v>908</v>
      </c>
      <c r="B892" s="454"/>
      <c r="C892" s="449">
        <f t="shared" si="41"/>
        <v>77.290000000000006</v>
      </c>
      <c r="D892" s="582"/>
      <c r="E892" s="472">
        <v>13607</v>
      </c>
      <c r="F892" s="456">
        <f t="shared" si="40"/>
        <v>2956</v>
      </c>
      <c r="G892" s="469">
        <f t="shared" si="39"/>
        <v>2113</v>
      </c>
      <c r="H892" s="470">
        <v>90</v>
      </c>
    </row>
    <row r="893" spans="1:8" x14ac:dyDescent="0.2">
      <c r="A893" s="447">
        <v>909</v>
      </c>
      <c r="B893" s="454"/>
      <c r="C893" s="449">
        <f t="shared" si="41"/>
        <v>77.31</v>
      </c>
      <c r="D893" s="582"/>
      <c r="E893" s="472">
        <v>13607</v>
      </c>
      <c r="F893" s="456">
        <f t="shared" si="40"/>
        <v>2955</v>
      </c>
      <c r="G893" s="469">
        <f t="shared" si="39"/>
        <v>2112</v>
      </c>
      <c r="H893" s="470">
        <v>90</v>
      </c>
    </row>
    <row r="894" spans="1:8" x14ac:dyDescent="0.2">
      <c r="A894" s="447">
        <v>910</v>
      </c>
      <c r="B894" s="454"/>
      <c r="C894" s="449">
        <f t="shared" si="41"/>
        <v>77.33</v>
      </c>
      <c r="D894" s="582"/>
      <c r="E894" s="472">
        <v>13607</v>
      </c>
      <c r="F894" s="456">
        <f t="shared" si="40"/>
        <v>2954</v>
      </c>
      <c r="G894" s="469">
        <f t="shared" si="39"/>
        <v>2112</v>
      </c>
      <c r="H894" s="470">
        <v>90</v>
      </c>
    </row>
    <row r="895" spans="1:8" x14ac:dyDescent="0.2">
      <c r="A895" s="447">
        <v>911</v>
      </c>
      <c r="B895" s="454"/>
      <c r="C895" s="449">
        <f t="shared" si="41"/>
        <v>77.349999999999994</v>
      </c>
      <c r="D895" s="582"/>
      <c r="E895" s="472">
        <v>13607</v>
      </c>
      <c r="F895" s="456">
        <f t="shared" si="40"/>
        <v>2954</v>
      </c>
      <c r="G895" s="469">
        <f t="shared" si="39"/>
        <v>2111</v>
      </c>
      <c r="H895" s="470">
        <v>90</v>
      </c>
    </row>
    <row r="896" spans="1:8" x14ac:dyDescent="0.2">
      <c r="A896" s="447">
        <v>912</v>
      </c>
      <c r="B896" s="454"/>
      <c r="C896" s="449">
        <f t="shared" si="41"/>
        <v>77.36</v>
      </c>
      <c r="D896" s="582"/>
      <c r="E896" s="472">
        <v>13607</v>
      </c>
      <c r="F896" s="456">
        <f t="shared" si="40"/>
        <v>2953</v>
      </c>
      <c r="G896" s="469">
        <f t="shared" si="39"/>
        <v>2111</v>
      </c>
      <c r="H896" s="470">
        <v>90</v>
      </c>
    </row>
    <row r="897" spans="1:8" x14ac:dyDescent="0.2">
      <c r="A897" s="447">
        <v>913</v>
      </c>
      <c r="B897" s="454"/>
      <c r="C897" s="449">
        <f t="shared" si="41"/>
        <v>77.38</v>
      </c>
      <c r="D897" s="582"/>
      <c r="E897" s="472">
        <v>13607</v>
      </c>
      <c r="F897" s="456">
        <f t="shared" si="40"/>
        <v>2953</v>
      </c>
      <c r="G897" s="469">
        <f t="shared" si="39"/>
        <v>2110</v>
      </c>
      <c r="H897" s="470">
        <v>90</v>
      </c>
    </row>
    <row r="898" spans="1:8" x14ac:dyDescent="0.2">
      <c r="A898" s="447">
        <v>914</v>
      </c>
      <c r="B898" s="454"/>
      <c r="C898" s="449">
        <f t="shared" si="41"/>
        <v>77.400000000000006</v>
      </c>
      <c r="D898" s="582"/>
      <c r="E898" s="472">
        <v>13607</v>
      </c>
      <c r="F898" s="456">
        <f t="shared" si="40"/>
        <v>2952</v>
      </c>
      <c r="G898" s="469">
        <f t="shared" si="39"/>
        <v>2110</v>
      </c>
      <c r="H898" s="470">
        <v>90</v>
      </c>
    </row>
    <row r="899" spans="1:8" x14ac:dyDescent="0.2">
      <c r="A899" s="447">
        <v>915</v>
      </c>
      <c r="B899" s="454"/>
      <c r="C899" s="449">
        <f t="shared" si="41"/>
        <v>77.42</v>
      </c>
      <c r="D899" s="582"/>
      <c r="E899" s="472">
        <v>13607</v>
      </c>
      <c r="F899" s="456">
        <f t="shared" si="40"/>
        <v>2951</v>
      </c>
      <c r="G899" s="469">
        <f t="shared" si="39"/>
        <v>2109</v>
      </c>
      <c r="H899" s="470">
        <v>90</v>
      </c>
    </row>
    <row r="900" spans="1:8" x14ac:dyDescent="0.2">
      <c r="A900" s="447">
        <v>916</v>
      </c>
      <c r="B900" s="454"/>
      <c r="C900" s="449">
        <f t="shared" si="41"/>
        <v>77.44</v>
      </c>
      <c r="D900" s="582"/>
      <c r="E900" s="472">
        <v>13607</v>
      </c>
      <c r="F900" s="456">
        <f t="shared" si="40"/>
        <v>2950</v>
      </c>
      <c r="G900" s="469">
        <f t="shared" si="39"/>
        <v>2109</v>
      </c>
      <c r="H900" s="470">
        <v>90</v>
      </c>
    </row>
    <row r="901" spans="1:8" x14ac:dyDescent="0.2">
      <c r="A901" s="447">
        <v>917</v>
      </c>
      <c r="B901" s="454"/>
      <c r="C901" s="449">
        <f t="shared" si="41"/>
        <v>77.459999999999994</v>
      </c>
      <c r="D901" s="582"/>
      <c r="E901" s="472">
        <v>13607</v>
      </c>
      <c r="F901" s="456">
        <f t="shared" si="40"/>
        <v>2950</v>
      </c>
      <c r="G901" s="469">
        <f t="shared" si="39"/>
        <v>2108</v>
      </c>
      <c r="H901" s="470">
        <v>90</v>
      </c>
    </row>
    <row r="902" spans="1:8" x14ac:dyDescent="0.2">
      <c r="A902" s="447">
        <v>918</v>
      </c>
      <c r="B902" s="454"/>
      <c r="C902" s="449">
        <f t="shared" si="41"/>
        <v>77.48</v>
      </c>
      <c r="D902" s="582"/>
      <c r="E902" s="472">
        <v>13607</v>
      </c>
      <c r="F902" s="456">
        <f t="shared" si="40"/>
        <v>2949</v>
      </c>
      <c r="G902" s="469">
        <f t="shared" si="39"/>
        <v>2107</v>
      </c>
      <c r="H902" s="470">
        <v>90</v>
      </c>
    </row>
    <row r="903" spans="1:8" x14ac:dyDescent="0.2">
      <c r="A903" s="447">
        <v>919</v>
      </c>
      <c r="B903" s="454"/>
      <c r="C903" s="449">
        <f t="shared" si="41"/>
        <v>77.489999999999995</v>
      </c>
      <c r="D903" s="582"/>
      <c r="E903" s="472">
        <v>13607</v>
      </c>
      <c r="F903" s="456">
        <f t="shared" si="40"/>
        <v>2949</v>
      </c>
      <c r="G903" s="469">
        <f t="shared" si="39"/>
        <v>2107</v>
      </c>
      <c r="H903" s="470">
        <v>90</v>
      </c>
    </row>
    <row r="904" spans="1:8" x14ac:dyDescent="0.2">
      <c r="A904" s="447">
        <v>920</v>
      </c>
      <c r="B904" s="454"/>
      <c r="C904" s="449">
        <f t="shared" si="41"/>
        <v>77.510000000000005</v>
      </c>
      <c r="D904" s="582"/>
      <c r="E904" s="472">
        <v>13607</v>
      </c>
      <c r="F904" s="456">
        <f t="shared" si="40"/>
        <v>2948</v>
      </c>
      <c r="G904" s="469">
        <f t="shared" si="39"/>
        <v>2107</v>
      </c>
      <c r="H904" s="470">
        <v>90</v>
      </c>
    </row>
    <row r="905" spans="1:8" x14ac:dyDescent="0.2">
      <c r="A905" s="447">
        <v>921</v>
      </c>
      <c r="B905" s="454"/>
      <c r="C905" s="449">
        <f t="shared" si="41"/>
        <v>77.53</v>
      </c>
      <c r="D905" s="582"/>
      <c r="E905" s="472">
        <v>13607</v>
      </c>
      <c r="F905" s="456">
        <f t="shared" si="40"/>
        <v>2947</v>
      </c>
      <c r="G905" s="469">
        <f t="shared" si="39"/>
        <v>2106</v>
      </c>
      <c r="H905" s="470">
        <v>90</v>
      </c>
    </row>
    <row r="906" spans="1:8" x14ac:dyDescent="0.2">
      <c r="A906" s="447">
        <v>922</v>
      </c>
      <c r="B906" s="454"/>
      <c r="C906" s="449">
        <f t="shared" si="41"/>
        <v>77.55</v>
      </c>
      <c r="D906" s="582"/>
      <c r="E906" s="472">
        <v>13607</v>
      </c>
      <c r="F906" s="456">
        <f t="shared" si="40"/>
        <v>2946</v>
      </c>
      <c r="G906" s="469">
        <f t="shared" si="39"/>
        <v>2106</v>
      </c>
      <c r="H906" s="470">
        <v>90</v>
      </c>
    </row>
    <row r="907" spans="1:8" x14ac:dyDescent="0.2">
      <c r="A907" s="447">
        <v>923</v>
      </c>
      <c r="B907" s="454"/>
      <c r="C907" s="449">
        <f t="shared" si="41"/>
        <v>77.569999999999993</v>
      </c>
      <c r="D907" s="582"/>
      <c r="E907" s="472">
        <v>13607</v>
      </c>
      <c r="F907" s="456">
        <f t="shared" si="40"/>
        <v>2946</v>
      </c>
      <c r="G907" s="469">
        <f t="shared" si="39"/>
        <v>2105</v>
      </c>
      <c r="H907" s="470">
        <v>90</v>
      </c>
    </row>
    <row r="908" spans="1:8" x14ac:dyDescent="0.2">
      <c r="A908" s="447">
        <v>924</v>
      </c>
      <c r="B908" s="454"/>
      <c r="C908" s="449">
        <f t="shared" si="41"/>
        <v>77.59</v>
      </c>
      <c r="D908" s="582"/>
      <c r="E908" s="472">
        <v>13607</v>
      </c>
      <c r="F908" s="456">
        <f t="shared" si="40"/>
        <v>2945</v>
      </c>
      <c r="G908" s="469">
        <f t="shared" si="39"/>
        <v>2104</v>
      </c>
      <c r="H908" s="470">
        <v>90</v>
      </c>
    </row>
    <row r="909" spans="1:8" x14ac:dyDescent="0.2">
      <c r="A909" s="447">
        <v>925</v>
      </c>
      <c r="B909" s="454"/>
      <c r="C909" s="449">
        <f t="shared" si="41"/>
        <v>77.599999999999994</v>
      </c>
      <c r="D909" s="582"/>
      <c r="E909" s="472">
        <v>13607</v>
      </c>
      <c r="F909" s="456">
        <f t="shared" si="40"/>
        <v>2945</v>
      </c>
      <c r="G909" s="469">
        <f t="shared" ref="G909:G972" si="42">ROUND(12*(1/C909*E909),0)</f>
        <v>2104</v>
      </c>
      <c r="H909" s="470">
        <v>90</v>
      </c>
    </row>
    <row r="910" spans="1:8" x14ac:dyDescent="0.2">
      <c r="A910" s="447">
        <v>926</v>
      </c>
      <c r="B910" s="454"/>
      <c r="C910" s="449">
        <f t="shared" si="41"/>
        <v>77.62</v>
      </c>
      <c r="D910" s="582"/>
      <c r="E910" s="472">
        <v>13607</v>
      </c>
      <c r="F910" s="456">
        <f t="shared" ref="F910:F973" si="43">ROUND(12*1.3566*(1/C910*E910)+H910,0)</f>
        <v>2944</v>
      </c>
      <c r="G910" s="469">
        <f t="shared" si="42"/>
        <v>2104</v>
      </c>
      <c r="H910" s="470">
        <v>90</v>
      </c>
    </row>
    <row r="911" spans="1:8" x14ac:dyDescent="0.2">
      <c r="A911" s="447">
        <v>927</v>
      </c>
      <c r="B911" s="454"/>
      <c r="C911" s="449">
        <f t="shared" ref="C911:C974" si="44">ROUND(10.899*LN(A911)+A911/150-3,2)</f>
        <v>77.64</v>
      </c>
      <c r="D911" s="582"/>
      <c r="E911" s="472">
        <v>13607</v>
      </c>
      <c r="F911" s="456">
        <f t="shared" si="43"/>
        <v>2943</v>
      </c>
      <c r="G911" s="469">
        <f t="shared" si="42"/>
        <v>2103</v>
      </c>
      <c r="H911" s="470">
        <v>90</v>
      </c>
    </row>
    <row r="912" spans="1:8" x14ac:dyDescent="0.2">
      <c r="A912" s="447">
        <v>928</v>
      </c>
      <c r="B912" s="454"/>
      <c r="C912" s="449">
        <f t="shared" si="44"/>
        <v>77.66</v>
      </c>
      <c r="D912" s="582"/>
      <c r="E912" s="472">
        <v>13607</v>
      </c>
      <c r="F912" s="456">
        <f t="shared" si="43"/>
        <v>2942</v>
      </c>
      <c r="G912" s="469">
        <f t="shared" si="42"/>
        <v>2103</v>
      </c>
      <c r="H912" s="470">
        <v>90</v>
      </c>
    </row>
    <row r="913" spans="1:8" x14ac:dyDescent="0.2">
      <c r="A913" s="447">
        <v>929</v>
      </c>
      <c r="B913" s="454"/>
      <c r="C913" s="449">
        <f t="shared" si="44"/>
        <v>77.680000000000007</v>
      </c>
      <c r="D913" s="582"/>
      <c r="E913" s="472">
        <v>13607</v>
      </c>
      <c r="F913" s="456">
        <f t="shared" si="43"/>
        <v>2942</v>
      </c>
      <c r="G913" s="469">
        <f t="shared" si="42"/>
        <v>2102</v>
      </c>
      <c r="H913" s="470">
        <v>90</v>
      </c>
    </row>
    <row r="914" spans="1:8" x14ac:dyDescent="0.2">
      <c r="A914" s="447">
        <v>930</v>
      </c>
      <c r="B914" s="454"/>
      <c r="C914" s="449">
        <f t="shared" si="44"/>
        <v>77.7</v>
      </c>
      <c r="D914" s="582"/>
      <c r="E914" s="472">
        <v>13607</v>
      </c>
      <c r="F914" s="456">
        <f t="shared" si="43"/>
        <v>2941</v>
      </c>
      <c r="G914" s="469">
        <f t="shared" si="42"/>
        <v>2101</v>
      </c>
      <c r="H914" s="470">
        <v>90</v>
      </c>
    </row>
    <row r="915" spans="1:8" x14ac:dyDescent="0.2">
      <c r="A915" s="447">
        <v>931</v>
      </c>
      <c r="B915" s="454"/>
      <c r="C915" s="449">
        <f t="shared" si="44"/>
        <v>77.72</v>
      </c>
      <c r="D915" s="582"/>
      <c r="E915" s="472">
        <v>13607</v>
      </c>
      <c r="F915" s="456">
        <f t="shared" si="43"/>
        <v>2940</v>
      </c>
      <c r="G915" s="469">
        <f t="shared" si="42"/>
        <v>2101</v>
      </c>
      <c r="H915" s="470">
        <v>90</v>
      </c>
    </row>
    <row r="916" spans="1:8" x14ac:dyDescent="0.2">
      <c r="A916" s="447">
        <v>932</v>
      </c>
      <c r="B916" s="454"/>
      <c r="C916" s="449">
        <f t="shared" si="44"/>
        <v>77.73</v>
      </c>
      <c r="D916" s="582"/>
      <c r="E916" s="472">
        <v>13607</v>
      </c>
      <c r="F916" s="456">
        <f t="shared" si="43"/>
        <v>2940</v>
      </c>
      <c r="G916" s="469">
        <f t="shared" si="42"/>
        <v>2101</v>
      </c>
      <c r="H916" s="470">
        <v>90</v>
      </c>
    </row>
    <row r="917" spans="1:8" x14ac:dyDescent="0.2">
      <c r="A917" s="447">
        <v>933</v>
      </c>
      <c r="B917" s="454"/>
      <c r="C917" s="449">
        <f t="shared" si="44"/>
        <v>77.75</v>
      </c>
      <c r="D917" s="582"/>
      <c r="E917" s="472">
        <v>13607</v>
      </c>
      <c r="F917" s="456">
        <f t="shared" si="43"/>
        <v>2939</v>
      </c>
      <c r="G917" s="469">
        <f t="shared" si="42"/>
        <v>2100</v>
      </c>
      <c r="H917" s="470">
        <v>90</v>
      </c>
    </row>
    <row r="918" spans="1:8" x14ac:dyDescent="0.2">
      <c r="A918" s="447">
        <v>934</v>
      </c>
      <c r="B918" s="454"/>
      <c r="C918" s="449">
        <f t="shared" si="44"/>
        <v>77.77</v>
      </c>
      <c r="D918" s="582"/>
      <c r="E918" s="472">
        <v>13607</v>
      </c>
      <c r="F918" s="456">
        <f t="shared" si="43"/>
        <v>2938</v>
      </c>
      <c r="G918" s="469">
        <f t="shared" si="42"/>
        <v>2100</v>
      </c>
      <c r="H918" s="470">
        <v>90</v>
      </c>
    </row>
    <row r="919" spans="1:8" x14ac:dyDescent="0.2">
      <c r="A919" s="447">
        <v>935</v>
      </c>
      <c r="B919" s="454"/>
      <c r="C919" s="449">
        <f t="shared" si="44"/>
        <v>77.790000000000006</v>
      </c>
      <c r="D919" s="582"/>
      <c r="E919" s="472">
        <v>13607</v>
      </c>
      <c r="F919" s="456">
        <f t="shared" si="43"/>
        <v>2938</v>
      </c>
      <c r="G919" s="469">
        <f t="shared" si="42"/>
        <v>2099</v>
      </c>
      <c r="H919" s="470">
        <v>90</v>
      </c>
    </row>
    <row r="920" spans="1:8" x14ac:dyDescent="0.2">
      <c r="A920" s="447">
        <v>936</v>
      </c>
      <c r="B920" s="454"/>
      <c r="C920" s="449">
        <f t="shared" si="44"/>
        <v>77.81</v>
      </c>
      <c r="D920" s="582"/>
      <c r="E920" s="472">
        <v>13607</v>
      </c>
      <c r="F920" s="456">
        <f t="shared" si="43"/>
        <v>2937</v>
      </c>
      <c r="G920" s="469">
        <f t="shared" si="42"/>
        <v>2098</v>
      </c>
      <c r="H920" s="470">
        <v>90</v>
      </c>
    </row>
    <row r="921" spans="1:8" x14ac:dyDescent="0.2">
      <c r="A921" s="447">
        <v>937</v>
      </c>
      <c r="B921" s="454"/>
      <c r="C921" s="449">
        <f t="shared" si="44"/>
        <v>77.83</v>
      </c>
      <c r="D921" s="582"/>
      <c r="E921" s="472">
        <v>13607</v>
      </c>
      <c r="F921" s="456">
        <f t="shared" si="43"/>
        <v>2936</v>
      </c>
      <c r="G921" s="469">
        <f t="shared" si="42"/>
        <v>2098</v>
      </c>
      <c r="H921" s="470">
        <v>90</v>
      </c>
    </row>
    <row r="922" spans="1:8" x14ac:dyDescent="0.2">
      <c r="A922" s="447">
        <v>938</v>
      </c>
      <c r="B922" s="454"/>
      <c r="C922" s="449">
        <f t="shared" si="44"/>
        <v>77.84</v>
      </c>
      <c r="D922" s="582"/>
      <c r="E922" s="472">
        <v>13607</v>
      </c>
      <c r="F922" s="456">
        <f t="shared" si="43"/>
        <v>2936</v>
      </c>
      <c r="G922" s="469">
        <f t="shared" si="42"/>
        <v>2098</v>
      </c>
      <c r="H922" s="470">
        <v>90</v>
      </c>
    </row>
    <row r="923" spans="1:8" x14ac:dyDescent="0.2">
      <c r="A923" s="447">
        <v>939</v>
      </c>
      <c r="B923" s="454"/>
      <c r="C923" s="449">
        <f t="shared" si="44"/>
        <v>77.86</v>
      </c>
      <c r="D923" s="582"/>
      <c r="E923" s="472">
        <v>13607</v>
      </c>
      <c r="F923" s="456">
        <f t="shared" si="43"/>
        <v>2935</v>
      </c>
      <c r="G923" s="469">
        <f t="shared" si="42"/>
        <v>2097</v>
      </c>
      <c r="H923" s="470">
        <v>90</v>
      </c>
    </row>
    <row r="924" spans="1:8" x14ac:dyDescent="0.2">
      <c r="A924" s="447">
        <v>940</v>
      </c>
      <c r="B924" s="454"/>
      <c r="C924" s="449">
        <f t="shared" si="44"/>
        <v>77.88</v>
      </c>
      <c r="D924" s="582"/>
      <c r="E924" s="472">
        <v>13607</v>
      </c>
      <c r="F924" s="456">
        <f t="shared" si="43"/>
        <v>2934</v>
      </c>
      <c r="G924" s="469">
        <f t="shared" si="42"/>
        <v>2097</v>
      </c>
      <c r="H924" s="470">
        <v>90</v>
      </c>
    </row>
    <row r="925" spans="1:8" x14ac:dyDescent="0.2">
      <c r="A925" s="447">
        <v>941</v>
      </c>
      <c r="B925" s="454"/>
      <c r="C925" s="449">
        <f t="shared" si="44"/>
        <v>77.900000000000006</v>
      </c>
      <c r="D925" s="582"/>
      <c r="E925" s="472">
        <v>13607</v>
      </c>
      <c r="F925" s="456">
        <f t="shared" si="43"/>
        <v>2934</v>
      </c>
      <c r="G925" s="469">
        <f t="shared" si="42"/>
        <v>2096</v>
      </c>
      <c r="H925" s="470">
        <v>90</v>
      </c>
    </row>
    <row r="926" spans="1:8" x14ac:dyDescent="0.2">
      <c r="A926" s="447">
        <v>942</v>
      </c>
      <c r="B926" s="454"/>
      <c r="C926" s="449">
        <f t="shared" si="44"/>
        <v>77.92</v>
      </c>
      <c r="D926" s="582"/>
      <c r="E926" s="472">
        <v>13607</v>
      </c>
      <c r="F926" s="456">
        <f t="shared" si="43"/>
        <v>2933</v>
      </c>
      <c r="G926" s="469">
        <f t="shared" si="42"/>
        <v>2096</v>
      </c>
      <c r="H926" s="470">
        <v>90</v>
      </c>
    </row>
    <row r="927" spans="1:8" x14ac:dyDescent="0.2">
      <c r="A927" s="447">
        <v>943</v>
      </c>
      <c r="B927" s="454"/>
      <c r="C927" s="449">
        <f t="shared" si="44"/>
        <v>77.930000000000007</v>
      </c>
      <c r="D927" s="582"/>
      <c r="E927" s="472">
        <v>13607</v>
      </c>
      <c r="F927" s="456">
        <f t="shared" si="43"/>
        <v>2932</v>
      </c>
      <c r="G927" s="469">
        <f t="shared" si="42"/>
        <v>2095</v>
      </c>
      <c r="H927" s="470">
        <v>90</v>
      </c>
    </row>
    <row r="928" spans="1:8" x14ac:dyDescent="0.2">
      <c r="A928" s="447">
        <v>944</v>
      </c>
      <c r="B928" s="454"/>
      <c r="C928" s="449">
        <f t="shared" si="44"/>
        <v>77.95</v>
      </c>
      <c r="D928" s="582"/>
      <c r="E928" s="472">
        <v>13607</v>
      </c>
      <c r="F928" s="456">
        <f t="shared" si="43"/>
        <v>2932</v>
      </c>
      <c r="G928" s="469">
        <f t="shared" si="42"/>
        <v>2095</v>
      </c>
      <c r="H928" s="470">
        <v>90</v>
      </c>
    </row>
    <row r="929" spans="1:8" x14ac:dyDescent="0.2">
      <c r="A929" s="447">
        <v>945</v>
      </c>
      <c r="B929" s="454"/>
      <c r="C929" s="449">
        <f t="shared" si="44"/>
        <v>77.97</v>
      </c>
      <c r="D929" s="582"/>
      <c r="E929" s="472">
        <v>13607</v>
      </c>
      <c r="F929" s="456">
        <f t="shared" si="43"/>
        <v>2931</v>
      </c>
      <c r="G929" s="469">
        <f t="shared" si="42"/>
        <v>2094</v>
      </c>
      <c r="H929" s="470">
        <v>90</v>
      </c>
    </row>
    <row r="930" spans="1:8" x14ac:dyDescent="0.2">
      <c r="A930" s="447">
        <v>946</v>
      </c>
      <c r="B930" s="454"/>
      <c r="C930" s="449">
        <f t="shared" si="44"/>
        <v>77.989999999999995</v>
      </c>
      <c r="D930" s="582"/>
      <c r="E930" s="472">
        <v>13607</v>
      </c>
      <c r="F930" s="456">
        <f t="shared" si="43"/>
        <v>2930</v>
      </c>
      <c r="G930" s="469">
        <f t="shared" si="42"/>
        <v>2094</v>
      </c>
      <c r="H930" s="470">
        <v>90</v>
      </c>
    </row>
    <row r="931" spans="1:8" x14ac:dyDescent="0.2">
      <c r="A931" s="447">
        <v>947</v>
      </c>
      <c r="B931" s="454"/>
      <c r="C931" s="449">
        <f t="shared" si="44"/>
        <v>78.010000000000005</v>
      </c>
      <c r="D931" s="582"/>
      <c r="E931" s="472">
        <v>13607</v>
      </c>
      <c r="F931" s="456">
        <f t="shared" si="43"/>
        <v>2930</v>
      </c>
      <c r="G931" s="469">
        <f t="shared" si="42"/>
        <v>2093</v>
      </c>
      <c r="H931" s="470">
        <v>90</v>
      </c>
    </row>
    <row r="932" spans="1:8" x14ac:dyDescent="0.2">
      <c r="A932" s="447">
        <v>948</v>
      </c>
      <c r="B932" s="454"/>
      <c r="C932" s="449">
        <f t="shared" si="44"/>
        <v>78.03</v>
      </c>
      <c r="D932" s="582"/>
      <c r="E932" s="472">
        <v>13607</v>
      </c>
      <c r="F932" s="456">
        <f t="shared" si="43"/>
        <v>2929</v>
      </c>
      <c r="G932" s="469">
        <f t="shared" si="42"/>
        <v>2093</v>
      </c>
      <c r="H932" s="470">
        <v>90</v>
      </c>
    </row>
    <row r="933" spans="1:8" x14ac:dyDescent="0.2">
      <c r="A933" s="447">
        <v>949</v>
      </c>
      <c r="B933" s="454"/>
      <c r="C933" s="449">
        <f t="shared" si="44"/>
        <v>78.040000000000006</v>
      </c>
      <c r="D933" s="582"/>
      <c r="E933" s="472">
        <v>13607</v>
      </c>
      <c r="F933" s="456">
        <f t="shared" si="43"/>
        <v>2928</v>
      </c>
      <c r="G933" s="469">
        <f t="shared" si="42"/>
        <v>2092</v>
      </c>
      <c r="H933" s="470">
        <v>90</v>
      </c>
    </row>
    <row r="934" spans="1:8" x14ac:dyDescent="0.2">
      <c r="A934" s="447">
        <v>950</v>
      </c>
      <c r="B934" s="454"/>
      <c r="C934" s="449">
        <f t="shared" si="44"/>
        <v>78.06</v>
      </c>
      <c r="D934" s="582"/>
      <c r="E934" s="472">
        <v>13607</v>
      </c>
      <c r="F934" s="456">
        <f t="shared" si="43"/>
        <v>2928</v>
      </c>
      <c r="G934" s="469">
        <f t="shared" si="42"/>
        <v>2092</v>
      </c>
      <c r="H934" s="470">
        <v>90</v>
      </c>
    </row>
    <row r="935" spans="1:8" x14ac:dyDescent="0.2">
      <c r="A935" s="447">
        <v>951</v>
      </c>
      <c r="B935" s="454"/>
      <c r="C935" s="449">
        <f t="shared" si="44"/>
        <v>78.08</v>
      </c>
      <c r="D935" s="582"/>
      <c r="E935" s="472">
        <v>13607</v>
      </c>
      <c r="F935" s="456">
        <f t="shared" si="43"/>
        <v>2927</v>
      </c>
      <c r="G935" s="469">
        <f t="shared" si="42"/>
        <v>2091</v>
      </c>
      <c r="H935" s="470">
        <v>90</v>
      </c>
    </row>
    <row r="936" spans="1:8" x14ac:dyDescent="0.2">
      <c r="A936" s="447">
        <v>952</v>
      </c>
      <c r="B936" s="454"/>
      <c r="C936" s="449">
        <f t="shared" si="44"/>
        <v>78.099999999999994</v>
      </c>
      <c r="D936" s="582"/>
      <c r="E936" s="472">
        <v>13607</v>
      </c>
      <c r="F936" s="456">
        <f t="shared" si="43"/>
        <v>2926</v>
      </c>
      <c r="G936" s="469">
        <f t="shared" si="42"/>
        <v>2091</v>
      </c>
      <c r="H936" s="470">
        <v>90</v>
      </c>
    </row>
    <row r="937" spans="1:8" x14ac:dyDescent="0.2">
      <c r="A937" s="447">
        <v>953</v>
      </c>
      <c r="B937" s="454"/>
      <c r="C937" s="449">
        <f t="shared" si="44"/>
        <v>78.12</v>
      </c>
      <c r="D937" s="582"/>
      <c r="E937" s="472">
        <v>13607</v>
      </c>
      <c r="F937" s="456">
        <f t="shared" si="43"/>
        <v>2926</v>
      </c>
      <c r="G937" s="469">
        <f t="shared" si="42"/>
        <v>2090</v>
      </c>
      <c r="H937" s="470">
        <v>90</v>
      </c>
    </row>
    <row r="938" spans="1:8" x14ac:dyDescent="0.2">
      <c r="A938" s="447">
        <v>954</v>
      </c>
      <c r="B938" s="454"/>
      <c r="C938" s="449">
        <f t="shared" si="44"/>
        <v>78.13</v>
      </c>
      <c r="D938" s="582"/>
      <c r="E938" s="472">
        <v>13607</v>
      </c>
      <c r="F938" s="456">
        <f t="shared" si="43"/>
        <v>2925</v>
      </c>
      <c r="G938" s="469">
        <f t="shared" si="42"/>
        <v>2090</v>
      </c>
      <c r="H938" s="470">
        <v>90</v>
      </c>
    </row>
    <row r="939" spans="1:8" x14ac:dyDescent="0.2">
      <c r="A939" s="447">
        <v>955</v>
      </c>
      <c r="B939" s="454"/>
      <c r="C939" s="449">
        <f t="shared" si="44"/>
        <v>78.150000000000006</v>
      </c>
      <c r="D939" s="582"/>
      <c r="E939" s="472">
        <v>13607</v>
      </c>
      <c r="F939" s="456">
        <f t="shared" si="43"/>
        <v>2924</v>
      </c>
      <c r="G939" s="469">
        <f t="shared" si="42"/>
        <v>2089</v>
      </c>
      <c r="H939" s="470">
        <v>90</v>
      </c>
    </row>
    <row r="940" spans="1:8" x14ac:dyDescent="0.2">
      <c r="A940" s="447">
        <v>956</v>
      </c>
      <c r="B940" s="454"/>
      <c r="C940" s="449">
        <f t="shared" si="44"/>
        <v>78.17</v>
      </c>
      <c r="D940" s="582"/>
      <c r="E940" s="472">
        <v>13607</v>
      </c>
      <c r="F940" s="456">
        <f t="shared" si="43"/>
        <v>2924</v>
      </c>
      <c r="G940" s="469">
        <f t="shared" si="42"/>
        <v>2089</v>
      </c>
      <c r="H940" s="470">
        <v>90</v>
      </c>
    </row>
    <row r="941" spans="1:8" x14ac:dyDescent="0.2">
      <c r="A941" s="447">
        <v>957</v>
      </c>
      <c r="B941" s="454"/>
      <c r="C941" s="449">
        <f t="shared" si="44"/>
        <v>78.19</v>
      </c>
      <c r="D941" s="582"/>
      <c r="E941" s="472">
        <v>13607</v>
      </c>
      <c r="F941" s="456">
        <f t="shared" si="43"/>
        <v>2923</v>
      </c>
      <c r="G941" s="469">
        <f t="shared" si="42"/>
        <v>2088</v>
      </c>
      <c r="H941" s="470">
        <v>90</v>
      </c>
    </row>
    <row r="942" spans="1:8" x14ac:dyDescent="0.2">
      <c r="A942" s="447">
        <v>958</v>
      </c>
      <c r="B942" s="454"/>
      <c r="C942" s="449">
        <f t="shared" si="44"/>
        <v>78.209999999999994</v>
      </c>
      <c r="D942" s="582"/>
      <c r="E942" s="472">
        <v>13607</v>
      </c>
      <c r="F942" s="456">
        <f t="shared" si="43"/>
        <v>2922</v>
      </c>
      <c r="G942" s="469">
        <f t="shared" si="42"/>
        <v>2088</v>
      </c>
      <c r="H942" s="470">
        <v>90</v>
      </c>
    </row>
    <row r="943" spans="1:8" x14ac:dyDescent="0.2">
      <c r="A943" s="447">
        <v>959</v>
      </c>
      <c r="B943" s="454"/>
      <c r="C943" s="449">
        <f t="shared" si="44"/>
        <v>78.22</v>
      </c>
      <c r="D943" s="582"/>
      <c r="E943" s="472">
        <v>13607</v>
      </c>
      <c r="F943" s="456">
        <f t="shared" si="43"/>
        <v>2922</v>
      </c>
      <c r="G943" s="469">
        <f t="shared" si="42"/>
        <v>2087</v>
      </c>
      <c r="H943" s="470">
        <v>90</v>
      </c>
    </row>
    <row r="944" spans="1:8" x14ac:dyDescent="0.2">
      <c r="A944" s="447">
        <v>960</v>
      </c>
      <c r="B944" s="454"/>
      <c r="C944" s="449">
        <f t="shared" si="44"/>
        <v>78.239999999999995</v>
      </c>
      <c r="D944" s="582"/>
      <c r="E944" s="472">
        <v>13607</v>
      </c>
      <c r="F944" s="456">
        <f t="shared" si="43"/>
        <v>2921</v>
      </c>
      <c r="G944" s="469">
        <f t="shared" si="42"/>
        <v>2087</v>
      </c>
      <c r="H944" s="470">
        <v>90</v>
      </c>
    </row>
    <row r="945" spans="1:8" x14ac:dyDescent="0.2">
      <c r="A945" s="447">
        <v>961</v>
      </c>
      <c r="B945" s="454"/>
      <c r="C945" s="449">
        <f t="shared" si="44"/>
        <v>78.260000000000005</v>
      </c>
      <c r="D945" s="582"/>
      <c r="E945" s="472">
        <v>13607</v>
      </c>
      <c r="F945" s="456">
        <f t="shared" si="43"/>
        <v>2920</v>
      </c>
      <c r="G945" s="469">
        <f t="shared" si="42"/>
        <v>2086</v>
      </c>
      <c r="H945" s="470">
        <v>90</v>
      </c>
    </row>
    <row r="946" spans="1:8" x14ac:dyDescent="0.2">
      <c r="A946" s="447">
        <v>962</v>
      </c>
      <c r="B946" s="454"/>
      <c r="C946" s="449">
        <f t="shared" si="44"/>
        <v>78.28</v>
      </c>
      <c r="D946" s="582"/>
      <c r="E946" s="472">
        <v>13607</v>
      </c>
      <c r="F946" s="456">
        <f t="shared" si="43"/>
        <v>2920</v>
      </c>
      <c r="G946" s="469">
        <f t="shared" si="42"/>
        <v>2086</v>
      </c>
      <c r="H946" s="470">
        <v>90</v>
      </c>
    </row>
    <row r="947" spans="1:8" x14ac:dyDescent="0.2">
      <c r="A947" s="447">
        <v>963</v>
      </c>
      <c r="B947" s="454"/>
      <c r="C947" s="449">
        <f t="shared" si="44"/>
        <v>78.3</v>
      </c>
      <c r="D947" s="582"/>
      <c r="E947" s="472">
        <v>13607</v>
      </c>
      <c r="F947" s="456">
        <f t="shared" si="43"/>
        <v>2919</v>
      </c>
      <c r="G947" s="469">
        <f t="shared" si="42"/>
        <v>2085</v>
      </c>
      <c r="H947" s="470">
        <v>90</v>
      </c>
    </row>
    <row r="948" spans="1:8" x14ac:dyDescent="0.2">
      <c r="A948" s="447">
        <v>964</v>
      </c>
      <c r="B948" s="454"/>
      <c r="C948" s="449">
        <f t="shared" si="44"/>
        <v>78.31</v>
      </c>
      <c r="D948" s="582"/>
      <c r="E948" s="472">
        <v>13607</v>
      </c>
      <c r="F948" s="456">
        <f t="shared" si="43"/>
        <v>2919</v>
      </c>
      <c r="G948" s="469">
        <f t="shared" si="42"/>
        <v>2085</v>
      </c>
      <c r="H948" s="470">
        <v>90</v>
      </c>
    </row>
    <row r="949" spans="1:8" x14ac:dyDescent="0.2">
      <c r="A949" s="447">
        <v>965</v>
      </c>
      <c r="B949" s="454"/>
      <c r="C949" s="449">
        <f t="shared" si="44"/>
        <v>78.33</v>
      </c>
      <c r="D949" s="582"/>
      <c r="E949" s="472">
        <v>13607</v>
      </c>
      <c r="F949" s="456">
        <f t="shared" si="43"/>
        <v>2918</v>
      </c>
      <c r="G949" s="469">
        <f t="shared" si="42"/>
        <v>2085</v>
      </c>
      <c r="H949" s="470">
        <v>90</v>
      </c>
    </row>
    <row r="950" spans="1:8" x14ac:dyDescent="0.2">
      <c r="A950" s="447">
        <v>966</v>
      </c>
      <c r="B950" s="454"/>
      <c r="C950" s="449">
        <f t="shared" si="44"/>
        <v>78.349999999999994</v>
      </c>
      <c r="D950" s="582"/>
      <c r="E950" s="472">
        <v>13607</v>
      </c>
      <c r="F950" s="456">
        <f t="shared" si="43"/>
        <v>2917</v>
      </c>
      <c r="G950" s="469">
        <f t="shared" si="42"/>
        <v>2084</v>
      </c>
      <c r="H950" s="470">
        <v>90</v>
      </c>
    </row>
    <row r="951" spans="1:8" x14ac:dyDescent="0.2">
      <c r="A951" s="447">
        <v>967</v>
      </c>
      <c r="B951" s="454"/>
      <c r="C951" s="449">
        <f t="shared" si="44"/>
        <v>78.37</v>
      </c>
      <c r="D951" s="582"/>
      <c r="E951" s="472">
        <v>13607</v>
      </c>
      <c r="F951" s="456">
        <f t="shared" si="43"/>
        <v>2916</v>
      </c>
      <c r="G951" s="469">
        <f t="shared" si="42"/>
        <v>2084</v>
      </c>
      <c r="H951" s="470">
        <v>90</v>
      </c>
    </row>
    <row r="952" spans="1:8" x14ac:dyDescent="0.2">
      <c r="A952" s="447">
        <v>968</v>
      </c>
      <c r="B952" s="454"/>
      <c r="C952" s="449">
        <f t="shared" si="44"/>
        <v>78.39</v>
      </c>
      <c r="D952" s="582"/>
      <c r="E952" s="472">
        <v>13607</v>
      </c>
      <c r="F952" s="456">
        <f t="shared" si="43"/>
        <v>2916</v>
      </c>
      <c r="G952" s="469">
        <f t="shared" si="42"/>
        <v>2083</v>
      </c>
      <c r="H952" s="470">
        <v>90</v>
      </c>
    </row>
    <row r="953" spans="1:8" x14ac:dyDescent="0.2">
      <c r="A953" s="447">
        <v>969</v>
      </c>
      <c r="B953" s="454"/>
      <c r="C953" s="449">
        <f t="shared" si="44"/>
        <v>78.400000000000006</v>
      </c>
      <c r="D953" s="582"/>
      <c r="E953" s="472">
        <v>13607</v>
      </c>
      <c r="F953" s="456">
        <f t="shared" si="43"/>
        <v>2915</v>
      </c>
      <c r="G953" s="469">
        <f t="shared" si="42"/>
        <v>2083</v>
      </c>
      <c r="H953" s="470">
        <v>90</v>
      </c>
    </row>
    <row r="954" spans="1:8" x14ac:dyDescent="0.2">
      <c r="A954" s="447">
        <v>970</v>
      </c>
      <c r="B954" s="454"/>
      <c r="C954" s="449">
        <f t="shared" si="44"/>
        <v>78.42</v>
      </c>
      <c r="D954" s="582"/>
      <c r="E954" s="472">
        <v>13607</v>
      </c>
      <c r="F954" s="456">
        <f t="shared" si="43"/>
        <v>2915</v>
      </c>
      <c r="G954" s="469">
        <f t="shared" si="42"/>
        <v>2082</v>
      </c>
      <c r="H954" s="470">
        <v>90</v>
      </c>
    </row>
    <row r="955" spans="1:8" x14ac:dyDescent="0.2">
      <c r="A955" s="447">
        <v>971</v>
      </c>
      <c r="B955" s="454"/>
      <c r="C955" s="449">
        <f t="shared" si="44"/>
        <v>78.44</v>
      </c>
      <c r="D955" s="582"/>
      <c r="E955" s="472">
        <v>13607</v>
      </c>
      <c r="F955" s="456">
        <f t="shared" si="43"/>
        <v>2914</v>
      </c>
      <c r="G955" s="469">
        <f t="shared" si="42"/>
        <v>2082</v>
      </c>
      <c r="H955" s="470">
        <v>90</v>
      </c>
    </row>
    <row r="956" spans="1:8" x14ac:dyDescent="0.2">
      <c r="A956" s="447">
        <v>972</v>
      </c>
      <c r="B956" s="454"/>
      <c r="C956" s="449">
        <f t="shared" si="44"/>
        <v>78.459999999999994</v>
      </c>
      <c r="D956" s="582"/>
      <c r="E956" s="472">
        <v>13607</v>
      </c>
      <c r="F956" s="456">
        <f t="shared" si="43"/>
        <v>2913</v>
      </c>
      <c r="G956" s="469">
        <f t="shared" si="42"/>
        <v>2081</v>
      </c>
      <c r="H956" s="470">
        <v>90</v>
      </c>
    </row>
    <row r="957" spans="1:8" x14ac:dyDescent="0.2">
      <c r="A957" s="447">
        <v>973</v>
      </c>
      <c r="B957" s="454"/>
      <c r="C957" s="449">
        <f t="shared" si="44"/>
        <v>78.48</v>
      </c>
      <c r="D957" s="582"/>
      <c r="E957" s="472">
        <v>13607</v>
      </c>
      <c r="F957" s="456">
        <f t="shared" si="43"/>
        <v>2913</v>
      </c>
      <c r="G957" s="469">
        <f t="shared" si="42"/>
        <v>2081</v>
      </c>
      <c r="H957" s="470">
        <v>90</v>
      </c>
    </row>
    <row r="958" spans="1:8" x14ac:dyDescent="0.2">
      <c r="A958" s="447">
        <v>974</v>
      </c>
      <c r="B958" s="454"/>
      <c r="C958" s="449">
        <f t="shared" si="44"/>
        <v>78.489999999999995</v>
      </c>
      <c r="D958" s="582"/>
      <c r="E958" s="472">
        <v>13607</v>
      </c>
      <c r="F958" s="456">
        <f t="shared" si="43"/>
        <v>2912</v>
      </c>
      <c r="G958" s="469">
        <f t="shared" si="42"/>
        <v>2080</v>
      </c>
      <c r="H958" s="470">
        <v>90</v>
      </c>
    </row>
    <row r="959" spans="1:8" x14ac:dyDescent="0.2">
      <c r="A959" s="447">
        <v>975</v>
      </c>
      <c r="B959" s="454"/>
      <c r="C959" s="449">
        <f t="shared" si="44"/>
        <v>78.510000000000005</v>
      </c>
      <c r="D959" s="582"/>
      <c r="E959" s="472">
        <v>13607</v>
      </c>
      <c r="F959" s="456">
        <f t="shared" si="43"/>
        <v>2911</v>
      </c>
      <c r="G959" s="469">
        <f t="shared" si="42"/>
        <v>2080</v>
      </c>
      <c r="H959" s="470">
        <v>90</v>
      </c>
    </row>
    <row r="960" spans="1:8" x14ac:dyDescent="0.2">
      <c r="A960" s="447">
        <v>976</v>
      </c>
      <c r="B960" s="454"/>
      <c r="C960" s="449">
        <f t="shared" si="44"/>
        <v>78.53</v>
      </c>
      <c r="D960" s="582"/>
      <c r="E960" s="472">
        <v>13607</v>
      </c>
      <c r="F960" s="456">
        <f t="shared" si="43"/>
        <v>2911</v>
      </c>
      <c r="G960" s="469">
        <f t="shared" si="42"/>
        <v>2079</v>
      </c>
      <c r="H960" s="470">
        <v>90</v>
      </c>
    </row>
    <row r="961" spans="1:8" x14ac:dyDescent="0.2">
      <c r="A961" s="447">
        <v>977</v>
      </c>
      <c r="B961" s="454"/>
      <c r="C961" s="449">
        <f t="shared" si="44"/>
        <v>78.55</v>
      </c>
      <c r="D961" s="582"/>
      <c r="E961" s="472">
        <v>13607</v>
      </c>
      <c r="F961" s="456">
        <f t="shared" si="43"/>
        <v>2910</v>
      </c>
      <c r="G961" s="469">
        <f t="shared" si="42"/>
        <v>2079</v>
      </c>
      <c r="H961" s="470">
        <v>90</v>
      </c>
    </row>
    <row r="962" spans="1:8" x14ac:dyDescent="0.2">
      <c r="A962" s="447">
        <v>978</v>
      </c>
      <c r="B962" s="454"/>
      <c r="C962" s="449">
        <f t="shared" si="44"/>
        <v>78.569999999999993</v>
      </c>
      <c r="D962" s="582"/>
      <c r="E962" s="472">
        <v>13607</v>
      </c>
      <c r="F962" s="456">
        <f t="shared" si="43"/>
        <v>2909</v>
      </c>
      <c r="G962" s="469">
        <f t="shared" si="42"/>
        <v>2078</v>
      </c>
      <c r="H962" s="470">
        <v>90</v>
      </c>
    </row>
    <row r="963" spans="1:8" x14ac:dyDescent="0.2">
      <c r="A963" s="447">
        <v>979</v>
      </c>
      <c r="B963" s="454"/>
      <c r="C963" s="449">
        <f t="shared" si="44"/>
        <v>78.58</v>
      </c>
      <c r="D963" s="582"/>
      <c r="E963" s="472">
        <v>13607</v>
      </c>
      <c r="F963" s="456">
        <f t="shared" si="43"/>
        <v>2909</v>
      </c>
      <c r="G963" s="469">
        <f t="shared" si="42"/>
        <v>2078</v>
      </c>
      <c r="H963" s="470">
        <v>90</v>
      </c>
    </row>
    <row r="964" spans="1:8" x14ac:dyDescent="0.2">
      <c r="A964" s="447">
        <v>980</v>
      </c>
      <c r="B964" s="454"/>
      <c r="C964" s="449">
        <f t="shared" si="44"/>
        <v>78.599999999999994</v>
      </c>
      <c r="D964" s="582"/>
      <c r="E964" s="472">
        <v>13607</v>
      </c>
      <c r="F964" s="456">
        <f t="shared" si="43"/>
        <v>2908</v>
      </c>
      <c r="G964" s="469">
        <f t="shared" si="42"/>
        <v>2077</v>
      </c>
      <c r="H964" s="470">
        <v>90</v>
      </c>
    </row>
    <row r="965" spans="1:8" x14ac:dyDescent="0.2">
      <c r="A965" s="447">
        <v>981</v>
      </c>
      <c r="B965" s="454"/>
      <c r="C965" s="449">
        <f t="shared" si="44"/>
        <v>78.62</v>
      </c>
      <c r="D965" s="582"/>
      <c r="E965" s="472">
        <v>13607</v>
      </c>
      <c r="F965" s="456">
        <f t="shared" si="43"/>
        <v>2907</v>
      </c>
      <c r="G965" s="469">
        <f t="shared" si="42"/>
        <v>2077</v>
      </c>
      <c r="H965" s="470">
        <v>90</v>
      </c>
    </row>
    <row r="966" spans="1:8" x14ac:dyDescent="0.2">
      <c r="A966" s="447">
        <v>982</v>
      </c>
      <c r="B966" s="454"/>
      <c r="C966" s="449">
        <f t="shared" si="44"/>
        <v>78.64</v>
      </c>
      <c r="D966" s="582"/>
      <c r="E966" s="472">
        <v>13607</v>
      </c>
      <c r="F966" s="456">
        <f t="shared" si="43"/>
        <v>2907</v>
      </c>
      <c r="G966" s="469">
        <f t="shared" si="42"/>
        <v>2076</v>
      </c>
      <c r="H966" s="470">
        <v>90</v>
      </c>
    </row>
    <row r="967" spans="1:8" x14ac:dyDescent="0.2">
      <c r="A967" s="447">
        <v>983</v>
      </c>
      <c r="B967" s="454"/>
      <c r="C967" s="449">
        <f t="shared" si="44"/>
        <v>78.650000000000006</v>
      </c>
      <c r="D967" s="582"/>
      <c r="E967" s="472">
        <v>13607</v>
      </c>
      <c r="F967" s="456">
        <f t="shared" si="43"/>
        <v>2906</v>
      </c>
      <c r="G967" s="469">
        <f t="shared" si="42"/>
        <v>2076</v>
      </c>
      <c r="H967" s="470">
        <v>90</v>
      </c>
    </row>
    <row r="968" spans="1:8" x14ac:dyDescent="0.2">
      <c r="A968" s="447">
        <v>984</v>
      </c>
      <c r="B968" s="454"/>
      <c r="C968" s="449">
        <f t="shared" si="44"/>
        <v>78.67</v>
      </c>
      <c r="D968" s="582"/>
      <c r="E968" s="472">
        <v>13607</v>
      </c>
      <c r="F968" s="456">
        <f t="shared" si="43"/>
        <v>2906</v>
      </c>
      <c r="G968" s="469">
        <f t="shared" si="42"/>
        <v>2076</v>
      </c>
      <c r="H968" s="470">
        <v>90</v>
      </c>
    </row>
    <row r="969" spans="1:8" x14ac:dyDescent="0.2">
      <c r="A969" s="447">
        <v>985</v>
      </c>
      <c r="B969" s="454"/>
      <c r="C969" s="449">
        <f t="shared" si="44"/>
        <v>78.69</v>
      </c>
      <c r="D969" s="582"/>
      <c r="E969" s="472">
        <v>13607</v>
      </c>
      <c r="F969" s="456">
        <f t="shared" si="43"/>
        <v>2905</v>
      </c>
      <c r="G969" s="469">
        <f t="shared" si="42"/>
        <v>2075</v>
      </c>
      <c r="H969" s="470">
        <v>90</v>
      </c>
    </row>
    <row r="970" spans="1:8" x14ac:dyDescent="0.2">
      <c r="A970" s="447">
        <v>986</v>
      </c>
      <c r="B970" s="454"/>
      <c r="C970" s="449">
        <f t="shared" si="44"/>
        <v>78.709999999999994</v>
      </c>
      <c r="D970" s="582"/>
      <c r="E970" s="472">
        <v>13607</v>
      </c>
      <c r="F970" s="456">
        <f t="shared" si="43"/>
        <v>2904</v>
      </c>
      <c r="G970" s="469">
        <f t="shared" si="42"/>
        <v>2075</v>
      </c>
      <c r="H970" s="470">
        <v>90</v>
      </c>
    </row>
    <row r="971" spans="1:8" x14ac:dyDescent="0.2">
      <c r="A971" s="447">
        <v>987</v>
      </c>
      <c r="B971" s="454"/>
      <c r="C971" s="449">
        <f t="shared" si="44"/>
        <v>78.73</v>
      </c>
      <c r="D971" s="582"/>
      <c r="E971" s="472">
        <v>13607</v>
      </c>
      <c r="F971" s="456">
        <f t="shared" si="43"/>
        <v>2904</v>
      </c>
      <c r="G971" s="469">
        <f t="shared" si="42"/>
        <v>2074</v>
      </c>
      <c r="H971" s="470">
        <v>90</v>
      </c>
    </row>
    <row r="972" spans="1:8" x14ac:dyDescent="0.2">
      <c r="A972" s="447">
        <v>988</v>
      </c>
      <c r="B972" s="454"/>
      <c r="C972" s="449">
        <f t="shared" si="44"/>
        <v>78.739999999999995</v>
      </c>
      <c r="D972" s="582"/>
      <c r="E972" s="472">
        <v>13607</v>
      </c>
      <c r="F972" s="456">
        <f t="shared" si="43"/>
        <v>2903</v>
      </c>
      <c r="G972" s="469">
        <f t="shared" si="42"/>
        <v>2074</v>
      </c>
      <c r="H972" s="470">
        <v>90</v>
      </c>
    </row>
    <row r="973" spans="1:8" x14ac:dyDescent="0.2">
      <c r="A973" s="447">
        <v>989</v>
      </c>
      <c r="B973" s="454"/>
      <c r="C973" s="449">
        <f t="shared" si="44"/>
        <v>78.760000000000005</v>
      </c>
      <c r="D973" s="582"/>
      <c r="E973" s="472">
        <v>13607</v>
      </c>
      <c r="F973" s="456">
        <f t="shared" si="43"/>
        <v>2902</v>
      </c>
      <c r="G973" s="469">
        <f t="shared" ref="G973:G983" si="45">ROUND(12*(1/C973*E973),0)</f>
        <v>2073</v>
      </c>
      <c r="H973" s="470">
        <v>90</v>
      </c>
    </row>
    <row r="974" spans="1:8" x14ac:dyDescent="0.2">
      <c r="A974" s="447">
        <v>990</v>
      </c>
      <c r="B974" s="454"/>
      <c r="C974" s="449">
        <f t="shared" si="44"/>
        <v>78.78</v>
      </c>
      <c r="D974" s="582"/>
      <c r="E974" s="472">
        <v>13607</v>
      </c>
      <c r="F974" s="456">
        <f t="shared" ref="F974:F983" si="46">ROUND(12*1.3566*(1/C974*E974)+H974,0)</f>
        <v>2902</v>
      </c>
      <c r="G974" s="469">
        <f t="shared" si="45"/>
        <v>2073</v>
      </c>
      <c r="H974" s="470">
        <v>90</v>
      </c>
    </row>
    <row r="975" spans="1:8" x14ac:dyDescent="0.2">
      <c r="A975" s="447">
        <v>991</v>
      </c>
      <c r="B975" s="454"/>
      <c r="C975" s="449">
        <f t="shared" ref="C975:C983" si="47">ROUND(10.899*LN(A975)+A975/150-3,2)</f>
        <v>78.8</v>
      </c>
      <c r="D975" s="582"/>
      <c r="E975" s="472">
        <v>13607</v>
      </c>
      <c r="F975" s="456">
        <f t="shared" si="46"/>
        <v>2901</v>
      </c>
      <c r="G975" s="469">
        <f t="shared" si="45"/>
        <v>2072</v>
      </c>
      <c r="H975" s="470">
        <v>90</v>
      </c>
    </row>
    <row r="976" spans="1:8" x14ac:dyDescent="0.2">
      <c r="A976" s="447">
        <v>992</v>
      </c>
      <c r="B976" s="454"/>
      <c r="C976" s="449">
        <f t="shared" si="47"/>
        <v>78.81</v>
      </c>
      <c r="D976" s="582"/>
      <c r="E976" s="472">
        <v>13607</v>
      </c>
      <c r="F976" s="456">
        <f t="shared" si="46"/>
        <v>2901</v>
      </c>
      <c r="G976" s="469">
        <f t="shared" si="45"/>
        <v>2072</v>
      </c>
      <c r="H976" s="470">
        <v>90</v>
      </c>
    </row>
    <row r="977" spans="1:8" x14ac:dyDescent="0.2">
      <c r="A977" s="447">
        <v>993</v>
      </c>
      <c r="B977" s="454"/>
      <c r="C977" s="449">
        <f t="shared" si="47"/>
        <v>78.83</v>
      </c>
      <c r="D977" s="582"/>
      <c r="E977" s="472">
        <v>13607</v>
      </c>
      <c r="F977" s="456">
        <f t="shared" si="46"/>
        <v>2900</v>
      </c>
      <c r="G977" s="469">
        <f t="shared" si="45"/>
        <v>2071</v>
      </c>
      <c r="H977" s="470">
        <v>90</v>
      </c>
    </row>
    <row r="978" spans="1:8" x14ac:dyDescent="0.2">
      <c r="A978" s="447">
        <v>994</v>
      </c>
      <c r="B978" s="454"/>
      <c r="C978" s="449">
        <f t="shared" si="47"/>
        <v>78.849999999999994</v>
      </c>
      <c r="D978" s="582"/>
      <c r="E978" s="472">
        <v>13607</v>
      </c>
      <c r="F978" s="456">
        <f t="shared" si="46"/>
        <v>2899</v>
      </c>
      <c r="G978" s="469">
        <f t="shared" si="45"/>
        <v>2071</v>
      </c>
      <c r="H978" s="470">
        <v>90</v>
      </c>
    </row>
    <row r="979" spans="1:8" x14ac:dyDescent="0.2">
      <c r="A979" s="447">
        <v>995</v>
      </c>
      <c r="B979" s="454"/>
      <c r="C979" s="449">
        <f t="shared" si="47"/>
        <v>78.87</v>
      </c>
      <c r="D979" s="582"/>
      <c r="E979" s="472">
        <v>13607</v>
      </c>
      <c r="F979" s="456">
        <f t="shared" si="46"/>
        <v>2899</v>
      </c>
      <c r="G979" s="469">
        <f t="shared" si="45"/>
        <v>2070</v>
      </c>
      <c r="H979" s="470">
        <v>90</v>
      </c>
    </row>
    <row r="980" spans="1:8" x14ac:dyDescent="0.2">
      <c r="A980" s="447">
        <v>996</v>
      </c>
      <c r="B980" s="454"/>
      <c r="C980" s="449">
        <f t="shared" si="47"/>
        <v>78.88</v>
      </c>
      <c r="D980" s="582"/>
      <c r="E980" s="472">
        <v>13607</v>
      </c>
      <c r="F980" s="456">
        <f t="shared" si="46"/>
        <v>2898</v>
      </c>
      <c r="G980" s="469">
        <f t="shared" si="45"/>
        <v>2070</v>
      </c>
      <c r="H980" s="470">
        <v>90</v>
      </c>
    </row>
    <row r="981" spans="1:8" x14ac:dyDescent="0.2">
      <c r="A981" s="447">
        <v>997</v>
      </c>
      <c r="B981" s="454"/>
      <c r="C981" s="449">
        <f t="shared" si="47"/>
        <v>78.900000000000006</v>
      </c>
      <c r="D981" s="582"/>
      <c r="E981" s="472">
        <v>13607</v>
      </c>
      <c r="F981" s="456">
        <f t="shared" si="46"/>
        <v>2897</v>
      </c>
      <c r="G981" s="469">
        <f t="shared" si="45"/>
        <v>2070</v>
      </c>
      <c r="H981" s="470">
        <v>90</v>
      </c>
    </row>
    <row r="982" spans="1:8" x14ac:dyDescent="0.2">
      <c r="A982" s="447">
        <v>998</v>
      </c>
      <c r="B982" s="454"/>
      <c r="C982" s="449">
        <f t="shared" si="47"/>
        <v>78.92</v>
      </c>
      <c r="D982" s="582"/>
      <c r="E982" s="472">
        <v>13607</v>
      </c>
      <c r="F982" s="456">
        <f t="shared" si="46"/>
        <v>2897</v>
      </c>
      <c r="G982" s="469">
        <f t="shared" si="45"/>
        <v>2069</v>
      </c>
      <c r="H982" s="470">
        <v>90</v>
      </c>
    </row>
    <row r="983" spans="1:8" ht="13.5" thickBot="1" x14ac:dyDescent="0.25">
      <c r="A983" s="458">
        <v>999</v>
      </c>
      <c r="B983" s="459"/>
      <c r="C983" s="460">
        <f t="shared" si="47"/>
        <v>78.94</v>
      </c>
      <c r="D983" s="585"/>
      <c r="E983" s="473">
        <v>13607</v>
      </c>
      <c r="F983" s="461">
        <f t="shared" si="46"/>
        <v>2896</v>
      </c>
      <c r="G983" s="488">
        <f t="shared" si="45"/>
        <v>2068</v>
      </c>
      <c r="H983" s="462">
        <v>90</v>
      </c>
    </row>
  </sheetData>
  <mergeCells count="2">
    <mergeCell ref="A10:B10"/>
    <mergeCell ref="G11:H11"/>
  </mergeCells>
  <pageMargins left="0.59055118110236227" right="0.39370078740157483" top="0.98425196850393704" bottom="0.98425196850393704" header="0.51181102362204722" footer="0.51181102362204722"/>
  <pageSetup paperSize="9" scale="98" fitToHeight="25" orientation="portrait" r:id="rId1"/>
  <headerFooter alignWithMargins="0">
    <oddHeader>&amp;LKrajský úřad Plzeňského kraje&amp;R22. 2. 2016</oddHeader>
    <oddFooter>Stránka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8"/>
  <sheetViews>
    <sheetView workbookViewId="0">
      <pane ySplit="12" topLeftCell="A13" activePane="bottomLeft" state="frozenSplit"/>
      <selection activeCell="J36" sqref="J36"/>
      <selection pane="bottomLeft" activeCell="C14" sqref="C14"/>
    </sheetView>
  </sheetViews>
  <sheetFormatPr defaultRowHeight="12.75" x14ac:dyDescent="0.2"/>
  <cols>
    <col min="1" max="1" width="10" style="412" customWidth="1"/>
    <col min="2" max="2" width="9.5703125" style="412" customWidth="1"/>
    <col min="3" max="3" width="10.85546875" style="412" customWidth="1"/>
    <col min="4" max="4" width="13.42578125" style="412" customWidth="1"/>
    <col min="5" max="5" width="13.5703125" style="412" customWidth="1"/>
    <col min="6" max="6" width="12.85546875" style="412" customWidth="1"/>
    <col min="7" max="7" width="13.140625" style="412" customWidth="1"/>
    <col min="8" max="8" width="10.7109375" style="412" customWidth="1"/>
    <col min="9" max="9" width="16.140625" style="412" customWidth="1"/>
    <col min="10" max="16384" width="9.140625" style="412"/>
  </cols>
  <sheetData>
    <row r="1" spans="1:9" x14ac:dyDescent="0.2">
      <c r="H1" s="412" t="s">
        <v>754</v>
      </c>
    </row>
    <row r="2" spans="1:9" ht="4.5" customHeight="1" x14ac:dyDescent="0.2"/>
    <row r="3" spans="1:9" ht="20.25" x14ac:dyDescent="0.3">
      <c r="A3" s="413" t="s">
        <v>702</v>
      </c>
      <c r="C3" s="414"/>
      <c r="D3" s="414"/>
      <c r="E3" s="414"/>
      <c r="F3" s="415"/>
      <c r="G3" s="415"/>
      <c r="H3" s="416"/>
      <c r="I3" s="416"/>
    </row>
    <row r="4" spans="1:9" ht="15" x14ac:dyDescent="0.25">
      <c r="A4" s="476" t="s">
        <v>755</v>
      </c>
      <c r="B4" s="418"/>
      <c r="C4" s="418"/>
      <c r="D4" s="418"/>
      <c r="E4" s="418"/>
      <c r="F4" s="418"/>
      <c r="G4" s="418"/>
      <c r="I4" s="416"/>
    </row>
    <row r="5" spans="1:9" ht="5.25" customHeight="1" x14ac:dyDescent="0.25">
      <c r="A5" s="476"/>
      <c r="B5" s="418"/>
      <c r="C5" s="418"/>
      <c r="D5" s="418"/>
      <c r="E5" s="418"/>
      <c r="F5" s="418"/>
      <c r="G5" s="418"/>
      <c r="I5" s="416"/>
    </row>
    <row r="6" spans="1:9" ht="15.75" x14ac:dyDescent="0.25">
      <c r="A6" s="419"/>
      <c r="B6" s="420"/>
      <c r="C6" s="421" t="s">
        <v>10</v>
      </c>
      <c r="E6" s="422" t="s">
        <v>11</v>
      </c>
      <c r="I6" s="416"/>
    </row>
    <row r="7" spans="1:9" ht="15.75" x14ac:dyDescent="0.25">
      <c r="A7" s="423" t="s">
        <v>751</v>
      </c>
      <c r="B7" s="420"/>
      <c r="C7" s="424"/>
      <c r="D7" s="425"/>
      <c r="E7" s="424">
        <v>16</v>
      </c>
      <c r="I7" s="416"/>
    </row>
    <row r="8" spans="1:9" ht="15.75" x14ac:dyDescent="0.25">
      <c r="A8" s="423" t="s">
        <v>752</v>
      </c>
      <c r="B8" s="420"/>
      <c r="C8" s="424"/>
      <c r="D8" s="425"/>
      <c r="E8" s="424" t="s">
        <v>756</v>
      </c>
      <c r="I8" s="416"/>
    </row>
    <row r="9" spans="1:9" ht="15.75" x14ac:dyDescent="0.25">
      <c r="A9" s="423"/>
      <c r="B9" s="420"/>
      <c r="C9" s="424"/>
      <c r="D9" s="425"/>
      <c r="E9" s="424"/>
      <c r="I9" s="416"/>
    </row>
    <row r="10" spans="1:9" ht="6" customHeight="1" thickBot="1" x14ac:dyDescent="0.25">
      <c r="A10" s="609"/>
      <c r="B10" s="609"/>
      <c r="C10" s="434"/>
      <c r="D10" s="435"/>
      <c r="E10" s="436"/>
      <c r="F10" s="436"/>
      <c r="G10" s="436"/>
      <c r="I10" s="416"/>
    </row>
    <row r="11" spans="1:9" ht="15.75" x14ac:dyDescent="0.2">
      <c r="A11" s="437"/>
      <c r="B11" s="438" t="s">
        <v>2</v>
      </c>
      <c r="C11" s="439"/>
      <c r="D11" s="438" t="s">
        <v>3</v>
      </c>
      <c r="E11" s="439"/>
      <c r="F11" s="440" t="s">
        <v>4</v>
      </c>
      <c r="G11" s="615"/>
      <c r="H11" s="611"/>
    </row>
    <row r="12" spans="1:9" ht="45.75" thickBot="1" x14ac:dyDescent="0.25">
      <c r="A12" s="441" t="s">
        <v>689</v>
      </c>
      <c r="B12" s="442" t="s">
        <v>10</v>
      </c>
      <c r="C12" s="443" t="s">
        <v>11</v>
      </c>
      <c r="D12" s="444" t="s">
        <v>12</v>
      </c>
      <c r="E12" s="445" t="s">
        <v>690</v>
      </c>
      <c r="F12" s="444" t="s">
        <v>4</v>
      </c>
      <c r="G12" s="446" t="s">
        <v>15</v>
      </c>
      <c r="H12" s="445" t="s">
        <v>16</v>
      </c>
    </row>
    <row r="13" spans="1:9" x14ac:dyDescent="0.2">
      <c r="A13" s="447" t="s">
        <v>753</v>
      </c>
      <c r="B13" s="448"/>
      <c r="C13" s="449">
        <v>16</v>
      </c>
      <c r="D13" s="587"/>
      <c r="E13" s="471">
        <v>13607</v>
      </c>
      <c r="F13" s="450">
        <f>ROUND(12*1.3566*(1/C13*E13)+H13,0)</f>
        <v>13934</v>
      </c>
      <c r="G13" s="491">
        <f t="shared" ref="G13:G76" si="0">ROUND(12*(1/C13*E13),0)</f>
        <v>10205</v>
      </c>
      <c r="H13" s="451">
        <v>90</v>
      </c>
    </row>
    <row r="14" spans="1:9" x14ac:dyDescent="0.2">
      <c r="A14" s="447">
        <v>30</v>
      </c>
      <c r="B14" s="454"/>
      <c r="C14" s="449">
        <f>ROUND((10.899*LN(A14)+A14/200)*0.5-1.5,2)</f>
        <v>17.11</v>
      </c>
      <c r="D14" s="582"/>
      <c r="E14" s="472">
        <v>13607</v>
      </c>
      <c r="F14" s="456">
        <f t="shared" ref="F14:F77" si="1">ROUND(12*1.3566*(1/C14*E14)+H14,0)</f>
        <v>13036</v>
      </c>
      <c r="G14" s="469">
        <f t="shared" si="0"/>
        <v>9543</v>
      </c>
      <c r="H14" s="470">
        <v>90</v>
      </c>
    </row>
    <row r="15" spans="1:9" x14ac:dyDescent="0.2">
      <c r="A15" s="447">
        <v>31</v>
      </c>
      <c r="B15" s="454"/>
      <c r="C15" s="449">
        <f t="shared" ref="C15:C78" si="2">ROUND((10.899*LN(A15)+A15/200)*0.5-1.5,2)</f>
        <v>17.29</v>
      </c>
      <c r="D15" s="582"/>
      <c r="E15" s="472">
        <v>13607</v>
      </c>
      <c r="F15" s="456">
        <f t="shared" si="1"/>
        <v>12902</v>
      </c>
      <c r="G15" s="469">
        <f t="shared" si="0"/>
        <v>9444</v>
      </c>
      <c r="H15" s="470">
        <v>90</v>
      </c>
    </row>
    <row r="16" spans="1:9" x14ac:dyDescent="0.2">
      <c r="A16" s="447">
        <v>32</v>
      </c>
      <c r="B16" s="454"/>
      <c r="C16" s="449">
        <f t="shared" si="2"/>
        <v>17.47</v>
      </c>
      <c r="D16" s="582"/>
      <c r="E16" s="472">
        <v>13607</v>
      </c>
      <c r="F16" s="456">
        <f t="shared" si="1"/>
        <v>12770</v>
      </c>
      <c r="G16" s="469">
        <f t="shared" si="0"/>
        <v>9347</v>
      </c>
      <c r="H16" s="470">
        <v>90</v>
      </c>
    </row>
    <row r="17" spans="1:8" x14ac:dyDescent="0.2">
      <c r="A17" s="447">
        <v>33</v>
      </c>
      <c r="B17" s="454"/>
      <c r="C17" s="449">
        <f t="shared" si="2"/>
        <v>17.64</v>
      </c>
      <c r="D17" s="582"/>
      <c r="E17" s="472">
        <v>13607</v>
      </c>
      <c r="F17" s="456">
        <f t="shared" si="1"/>
        <v>12647</v>
      </c>
      <c r="G17" s="469">
        <f t="shared" si="0"/>
        <v>9256</v>
      </c>
      <c r="H17" s="470">
        <v>90</v>
      </c>
    </row>
    <row r="18" spans="1:8" x14ac:dyDescent="0.2">
      <c r="A18" s="447">
        <v>34</v>
      </c>
      <c r="B18" s="454"/>
      <c r="C18" s="449">
        <f t="shared" si="2"/>
        <v>17.8</v>
      </c>
      <c r="D18" s="582"/>
      <c r="E18" s="472">
        <v>13607</v>
      </c>
      <c r="F18" s="456">
        <f t="shared" si="1"/>
        <v>12534</v>
      </c>
      <c r="G18" s="469">
        <f t="shared" si="0"/>
        <v>9173</v>
      </c>
      <c r="H18" s="470">
        <v>90</v>
      </c>
    </row>
    <row r="19" spans="1:8" x14ac:dyDescent="0.2">
      <c r="A19" s="447">
        <v>35</v>
      </c>
      <c r="B19" s="454"/>
      <c r="C19" s="449">
        <f t="shared" si="2"/>
        <v>17.96</v>
      </c>
      <c r="D19" s="582"/>
      <c r="E19" s="472">
        <v>13607</v>
      </c>
      <c r="F19" s="456">
        <f t="shared" si="1"/>
        <v>12424</v>
      </c>
      <c r="G19" s="469">
        <f t="shared" si="0"/>
        <v>9092</v>
      </c>
      <c r="H19" s="470">
        <v>90</v>
      </c>
    </row>
    <row r="20" spans="1:8" x14ac:dyDescent="0.2">
      <c r="A20" s="447">
        <v>36</v>
      </c>
      <c r="B20" s="454"/>
      <c r="C20" s="449">
        <f t="shared" si="2"/>
        <v>18.12</v>
      </c>
      <c r="D20" s="582"/>
      <c r="E20" s="472">
        <v>13607</v>
      </c>
      <c r="F20" s="456">
        <f t="shared" si="1"/>
        <v>12315</v>
      </c>
      <c r="G20" s="469">
        <f t="shared" si="0"/>
        <v>9011</v>
      </c>
      <c r="H20" s="470">
        <v>90</v>
      </c>
    </row>
    <row r="21" spans="1:8" x14ac:dyDescent="0.2">
      <c r="A21" s="447">
        <v>37</v>
      </c>
      <c r="B21" s="454"/>
      <c r="C21" s="449">
        <f t="shared" si="2"/>
        <v>18.27</v>
      </c>
      <c r="D21" s="582"/>
      <c r="E21" s="472">
        <v>13607</v>
      </c>
      <c r="F21" s="456">
        <f t="shared" si="1"/>
        <v>12214</v>
      </c>
      <c r="G21" s="469">
        <f t="shared" si="0"/>
        <v>8937</v>
      </c>
      <c r="H21" s="470">
        <v>90</v>
      </c>
    </row>
    <row r="22" spans="1:8" x14ac:dyDescent="0.2">
      <c r="A22" s="447">
        <v>38</v>
      </c>
      <c r="B22" s="454"/>
      <c r="C22" s="449">
        <f t="shared" si="2"/>
        <v>18.420000000000002</v>
      </c>
      <c r="D22" s="582"/>
      <c r="E22" s="472">
        <v>13607</v>
      </c>
      <c r="F22" s="456">
        <f t="shared" si="1"/>
        <v>12116</v>
      </c>
      <c r="G22" s="469">
        <f t="shared" si="0"/>
        <v>8864</v>
      </c>
      <c r="H22" s="470">
        <v>90</v>
      </c>
    </row>
    <row r="23" spans="1:8" x14ac:dyDescent="0.2">
      <c r="A23" s="447">
        <v>39</v>
      </c>
      <c r="B23" s="454"/>
      <c r="C23" s="449">
        <f t="shared" si="2"/>
        <v>18.559999999999999</v>
      </c>
      <c r="D23" s="582"/>
      <c r="E23" s="472">
        <v>13607</v>
      </c>
      <c r="F23" s="456">
        <f t="shared" si="1"/>
        <v>12025</v>
      </c>
      <c r="G23" s="469">
        <f t="shared" si="0"/>
        <v>8798</v>
      </c>
      <c r="H23" s="470">
        <v>90</v>
      </c>
    </row>
    <row r="24" spans="1:8" x14ac:dyDescent="0.2">
      <c r="A24" s="447">
        <v>40</v>
      </c>
      <c r="B24" s="454"/>
      <c r="C24" s="449">
        <f t="shared" si="2"/>
        <v>18.7</v>
      </c>
      <c r="D24" s="582"/>
      <c r="E24" s="472">
        <v>13607</v>
      </c>
      <c r="F24" s="456">
        <f t="shared" si="1"/>
        <v>11936</v>
      </c>
      <c r="G24" s="469">
        <f t="shared" si="0"/>
        <v>8732</v>
      </c>
      <c r="H24" s="470">
        <v>90</v>
      </c>
    </row>
    <row r="25" spans="1:8" x14ac:dyDescent="0.2">
      <c r="A25" s="447">
        <v>41</v>
      </c>
      <c r="B25" s="454"/>
      <c r="C25" s="449">
        <f t="shared" si="2"/>
        <v>18.84</v>
      </c>
      <c r="D25" s="582"/>
      <c r="E25" s="472">
        <v>13607</v>
      </c>
      <c r="F25" s="456">
        <f t="shared" si="1"/>
        <v>11847</v>
      </c>
      <c r="G25" s="469">
        <f t="shared" si="0"/>
        <v>8667</v>
      </c>
      <c r="H25" s="470">
        <v>90</v>
      </c>
    </row>
    <row r="26" spans="1:8" x14ac:dyDescent="0.2">
      <c r="A26" s="447">
        <v>42</v>
      </c>
      <c r="B26" s="454"/>
      <c r="C26" s="449">
        <f t="shared" si="2"/>
        <v>18.97</v>
      </c>
      <c r="D26" s="582"/>
      <c r="E26" s="472">
        <v>13607</v>
      </c>
      <c r="F26" s="456">
        <f t="shared" si="1"/>
        <v>11767</v>
      </c>
      <c r="G26" s="469">
        <f t="shared" si="0"/>
        <v>8607</v>
      </c>
      <c r="H26" s="470">
        <v>90</v>
      </c>
    </row>
    <row r="27" spans="1:8" x14ac:dyDescent="0.2">
      <c r="A27" s="447">
        <v>43</v>
      </c>
      <c r="B27" s="454"/>
      <c r="C27" s="449">
        <f t="shared" si="2"/>
        <v>19.100000000000001</v>
      </c>
      <c r="D27" s="582"/>
      <c r="E27" s="472">
        <v>13607</v>
      </c>
      <c r="F27" s="456">
        <f t="shared" si="1"/>
        <v>11687</v>
      </c>
      <c r="G27" s="469">
        <f t="shared" si="0"/>
        <v>8549</v>
      </c>
      <c r="H27" s="470">
        <v>90</v>
      </c>
    </row>
    <row r="28" spans="1:8" x14ac:dyDescent="0.2">
      <c r="A28" s="447">
        <v>44</v>
      </c>
      <c r="B28" s="454"/>
      <c r="C28" s="449">
        <f t="shared" si="2"/>
        <v>19.23</v>
      </c>
      <c r="D28" s="582"/>
      <c r="E28" s="472">
        <v>13607</v>
      </c>
      <c r="F28" s="456">
        <f t="shared" si="1"/>
        <v>11609</v>
      </c>
      <c r="G28" s="469">
        <f t="shared" si="0"/>
        <v>8491</v>
      </c>
      <c r="H28" s="470">
        <v>90</v>
      </c>
    </row>
    <row r="29" spans="1:8" x14ac:dyDescent="0.2">
      <c r="A29" s="447">
        <v>45</v>
      </c>
      <c r="B29" s="454"/>
      <c r="C29" s="449">
        <f t="shared" si="2"/>
        <v>19.36</v>
      </c>
      <c r="D29" s="582"/>
      <c r="E29" s="472">
        <v>13607</v>
      </c>
      <c r="F29" s="456">
        <f t="shared" si="1"/>
        <v>11532</v>
      </c>
      <c r="G29" s="469">
        <f t="shared" si="0"/>
        <v>8434</v>
      </c>
      <c r="H29" s="470">
        <v>90</v>
      </c>
    </row>
    <row r="30" spans="1:8" x14ac:dyDescent="0.2">
      <c r="A30" s="447">
        <v>46</v>
      </c>
      <c r="B30" s="454"/>
      <c r="C30" s="449">
        <f t="shared" si="2"/>
        <v>19.48</v>
      </c>
      <c r="D30" s="582"/>
      <c r="E30" s="472">
        <v>13607</v>
      </c>
      <c r="F30" s="456">
        <f t="shared" si="1"/>
        <v>11461</v>
      </c>
      <c r="G30" s="469">
        <f t="shared" si="0"/>
        <v>8382</v>
      </c>
      <c r="H30" s="470">
        <v>90</v>
      </c>
    </row>
    <row r="31" spans="1:8" x14ac:dyDescent="0.2">
      <c r="A31" s="447">
        <v>47</v>
      </c>
      <c r="B31" s="454"/>
      <c r="C31" s="449">
        <f t="shared" si="2"/>
        <v>19.600000000000001</v>
      </c>
      <c r="D31" s="582"/>
      <c r="E31" s="472">
        <v>13607</v>
      </c>
      <c r="F31" s="456">
        <f t="shared" si="1"/>
        <v>11392</v>
      </c>
      <c r="G31" s="469">
        <f t="shared" si="0"/>
        <v>8331</v>
      </c>
      <c r="H31" s="470">
        <v>90</v>
      </c>
    </row>
    <row r="32" spans="1:8" x14ac:dyDescent="0.2">
      <c r="A32" s="447">
        <v>48</v>
      </c>
      <c r="B32" s="454"/>
      <c r="C32" s="449">
        <f t="shared" si="2"/>
        <v>19.72</v>
      </c>
      <c r="D32" s="582"/>
      <c r="E32" s="472">
        <v>13607</v>
      </c>
      <c r="F32" s="456">
        <f t="shared" si="1"/>
        <v>11323</v>
      </c>
      <c r="G32" s="469">
        <f t="shared" si="0"/>
        <v>8280</v>
      </c>
      <c r="H32" s="470">
        <v>90</v>
      </c>
    </row>
    <row r="33" spans="1:8" x14ac:dyDescent="0.2">
      <c r="A33" s="447">
        <v>49</v>
      </c>
      <c r="B33" s="454"/>
      <c r="C33" s="449">
        <f t="shared" si="2"/>
        <v>19.829999999999998</v>
      </c>
      <c r="D33" s="582"/>
      <c r="E33" s="472">
        <v>13607</v>
      </c>
      <c r="F33" s="456">
        <f t="shared" si="1"/>
        <v>11261</v>
      </c>
      <c r="G33" s="469">
        <f t="shared" si="0"/>
        <v>8234</v>
      </c>
      <c r="H33" s="470">
        <v>90</v>
      </c>
    </row>
    <row r="34" spans="1:8" x14ac:dyDescent="0.2">
      <c r="A34" s="447">
        <v>50</v>
      </c>
      <c r="B34" s="454"/>
      <c r="C34" s="449">
        <f t="shared" si="2"/>
        <v>19.940000000000001</v>
      </c>
      <c r="D34" s="582"/>
      <c r="E34" s="472">
        <v>13607</v>
      </c>
      <c r="F34" s="456">
        <f t="shared" si="1"/>
        <v>11199</v>
      </c>
      <c r="G34" s="469">
        <f t="shared" si="0"/>
        <v>8189</v>
      </c>
      <c r="H34" s="470">
        <v>90</v>
      </c>
    </row>
    <row r="35" spans="1:8" x14ac:dyDescent="0.2">
      <c r="A35" s="447">
        <v>51</v>
      </c>
      <c r="B35" s="454"/>
      <c r="C35" s="449">
        <f t="shared" si="2"/>
        <v>20.05</v>
      </c>
      <c r="D35" s="582"/>
      <c r="E35" s="472">
        <v>13607</v>
      </c>
      <c r="F35" s="456">
        <f t="shared" si="1"/>
        <v>11138</v>
      </c>
      <c r="G35" s="469">
        <f t="shared" si="0"/>
        <v>8144</v>
      </c>
      <c r="H35" s="470">
        <v>90</v>
      </c>
    </row>
    <row r="36" spans="1:8" x14ac:dyDescent="0.2">
      <c r="A36" s="447">
        <v>52</v>
      </c>
      <c r="B36" s="454"/>
      <c r="C36" s="449">
        <f t="shared" si="2"/>
        <v>20.16</v>
      </c>
      <c r="D36" s="582"/>
      <c r="E36" s="472">
        <v>13607</v>
      </c>
      <c r="F36" s="456">
        <f t="shared" si="1"/>
        <v>11078</v>
      </c>
      <c r="G36" s="469">
        <f t="shared" si="0"/>
        <v>8099</v>
      </c>
      <c r="H36" s="470">
        <v>90</v>
      </c>
    </row>
    <row r="37" spans="1:8" x14ac:dyDescent="0.2">
      <c r="A37" s="447">
        <v>53</v>
      </c>
      <c r="B37" s="454"/>
      <c r="C37" s="449">
        <f t="shared" si="2"/>
        <v>20.27</v>
      </c>
      <c r="D37" s="582"/>
      <c r="E37" s="472">
        <v>13607</v>
      </c>
      <c r="F37" s="456">
        <f t="shared" si="1"/>
        <v>11018</v>
      </c>
      <c r="G37" s="469">
        <f t="shared" si="0"/>
        <v>8055</v>
      </c>
      <c r="H37" s="470">
        <v>90</v>
      </c>
    </row>
    <row r="38" spans="1:8" x14ac:dyDescent="0.2">
      <c r="A38" s="447">
        <v>54</v>
      </c>
      <c r="B38" s="454"/>
      <c r="C38" s="449">
        <f t="shared" si="2"/>
        <v>20.37</v>
      </c>
      <c r="D38" s="582"/>
      <c r="E38" s="472">
        <v>13607</v>
      </c>
      <c r="F38" s="456">
        <f t="shared" si="1"/>
        <v>10964</v>
      </c>
      <c r="G38" s="469">
        <f t="shared" si="0"/>
        <v>8016</v>
      </c>
      <c r="H38" s="470">
        <v>90</v>
      </c>
    </row>
    <row r="39" spans="1:8" x14ac:dyDescent="0.2">
      <c r="A39" s="447">
        <v>55</v>
      </c>
      <c r="B39" s="454"/>
      <c r="C39" s="449">
        <f t="shared" si="2"/>
        <v>20.48</v>
      </c>
      <c r="D39" s="582"/>
      <c r="E39" s="472">
        <v>13607</v>
      </c>
      <c r="F39" s="456">
        <f t="shared" si="1"/>
        <v>10906</v>
      </c>
      <c r="G39" s="469">
        <f t="shared" si="0"/>
        <v>7973</v>
      </c>
      <c r="H39" s="470">
        <v>90</v>
      </c>
    </row>
    <row r="40" spans="1:8" x14ac:dyDescent="0.2">
      <c r="A40" s="447">
        <v>56</v>
      </c>
      <c r="B40" s="454"/>
      <c r="C40" s="449">
        <f t="shared" si="2"/>
        <v>20.58</v>
      </c>
      <c r="D40" s="582"/>
      <c r="E40" s="472">
        <v>13607</v>
      </c>
      <c r="F40" s="456">
        <f t="shared" si="1"/>
        <v>10853</v>
      </c>
      <c r="G40" s="469">
        <f t="shared" si="0"/>
        <v>7934</v>
      </c>
      <c r="H40" s="470">
        <v>90</v>
      </c>
    </row>
    <row r="41" spans="1:8" x14ac:dyDescent="0.2">
      <c r="A41" s="447">
        <v>57</v>
      </c>
      <c r="B41" s="454"/>
      <c r="C41" s="449">
        <f t="shared" si="2"/>
        <v>20.68</v>
      </c>
      <c r="D41" s="582"/>
      <c r="E41" s="472">
        <v>13607</v>
      </c>
      <c r="F41" s="456">
        <f t="shared" si="1"/>
        <v>10801</v>
      </c>
      <c r="G41" s="469">
        <f t="shared" si="0"/>
        <v>7896</v>
      </c>
      <c r="H41" s="470">
        <v>90</v>
      </c>
    </row>
    <row r="42" spans="1:8" x14ac:dyDescent="0.2">
      <c r="A42" s="447">
        <v>58</v>
      </c>
      <c r="B42" s="454"/>
      <c r="C42" s="449">
        <f t="shared" si="2"/>
        <v>20.77</v>
      </c>
      <c r="D42" s="582"/>
      <c r="E42" s="472">
        <v>13607</v>
      </c>
      <c r="F42" s="456">
        <f t="shared" si="1"/>
        <v>10755</v>
      </c>
      <c r="G42" s="469">
        <f t="shared" si="0"/>
        <v>7862</v>
      </c>
      <c r="H42" s="470">
        <v>90</v>
      </c>
    </row>
    <row r="43" spans="1:8" x14ac:dyDescent="0.2">
      <c r="A43" s="447">
        <v>59</v>
      </c>
      <c r="B43" s="454"/>
      <c r="C43" s="449">
        <f t="shared" si="2"/>
        <v>20.87</v>
      </c>
      <c r="D43" s="582"/>
      <c r="E43" s="472">
        <v>13607</v>
      </c>
      <c r="F43" s="456">
        <f t="shared" si="1"/>
        <v>10704</v>
      </c>
      <c r="G43" s="469">
        <f t="shared" si="0"/>
        <v>7824</v>
      </c>
      <c r="H43" s="470">
        <v>90</v>
      </c>
    </row>
    <row r="44" spans="1:8" x14ac:dyDescent="0.2">
      <c r="A44" s="447">
        <v>60</v>
      </c>
      <c r="B44" s="454"/>
      <c r="C44" s="449">
        <f t="shared" si="2"/>
        <v>20.96</v>
      </c>
      <c r="D44" s="582"/>
      <c r="E44" s="472">
        <v>13607</v>
      </c>
      <c r="F44" s="456">
        <f t="shared" si="1"/>
        <v>10658</v>
      </c>
      <c r="G44" s="469">
        <f t="shared" si="0"/>
        <v>7790</v>
      </c>
      <c r="H44" s="470">
        <v>90</v>
      </c>
    </row>
    <row r="45" spans="1:8" x14ac:dyDescent="0.2">
      <c r="A45" s="447">
        <v>61</v>
      </c>
      <c r="B45" s="454"/>
      <c r="C45" s="449">
        <f t="shared" si="2"/>
        <v>21.05</v>
      </c>
      <c r="D45" s="582"/>
      <c r="E45" s="472">
        <v>13607</v>
      </c>
      <c r="F45" s="456">
        <f t="shared" si="1"/>
        <v>10613</v>
      </c>
      <c r="G45" s="469">
        <f t="shared" si="0"/>
        <v>7757</v>
      </c>
      <c r="H45" s="470">
        <v>90</v>
      </c>
    </row>
    <row r="46" spans="1:8" x14ac:dyDescent="0.2">
      <c r="A46" s="447">
        <v>62</v>
      </c>
      <c r="B46" s="454"/>
      <c r="C46" s="449">
        <f t="shared" si="2"/>
        <v>21.15</v>
      </c>
      <c r="D46" s="582"/>
      <c r="E46" s="472">
        <v>13607</v>
      </c>
      <c r="F46" s="456">
        <f t="shared" si="1"/>
        <v>10563</v>
      </c>
      <c r="G46" s="469">
        <f t="shared" si="0"/>
        <v>7720</v>
      </c>
      <c r="H46" s="470">
        <v>90</v>
      </c>
    </row>
    <row r="47" spans="1:8" x14ac:dyDescent="0.2">
      <c r="A47" s="447">
        <v>63</v>
      </c>
      <c r="B47" s="454"/>
      <c r="C47" s="449">
        <f t="shared" si="2"/>
        <v>21.24</v>
      </c>
      <c r="D47" s="582"/>
      <c r="E47" s="472">
        <v>13607</v>
      </c>
      <c r="F47" s="456">
        <f t="shared" si="1"/>
        <v>10519</v>
      </c>
      <c r="G47" s="469">
        <f t="shared" si="0"/>
        <v>7688</v>
      </c>
      <c r="H47" s="470">
        <v>90</v>
      </c>
    </row>
    <row r="48" spans="1:8" x14ac:dyDescent="0.2">
      <c r="A48" s="447">
        <v>64</v>
      </c>
      <c r="B48" s="454"/>
      <c r="C48" s="449">
        <f t="shared" si="2"/>
        <v>21.32</v>
      </c>
      <c r="D48" s="582"/>
      <c r="E48" s="472">
        <v>13607</v>
      </c>
      <c r="F48" s="456">
        <f t="shared" si="1"/>
        <v>10480</v>
      </c>
      <c r="G48" s="469">
        <f t="shared" si="0"/>
        <v>7659</v>
      </c>
      <c r="H48" s="470">
        <v>90</v>
      </c>
    </row>
    <row r="49" spans="1:8" x14ac:dyDescent="0.2">
      <c r="A49" s="447">
        <v>65</v>
      </c>
      <c r="B49" s="454"/>
      <c r="C49" s="449">
        <f t="shared" si="2"/>
        <v>21.41</v>
      </c>
      <c r="D49" s="582"/>
      <c r="E49" s="472">
        <v>13607</v>
      </c>
      <c r="F49" s="456">
        <f t="shared" si="1"/>
        <v>10436</v>
      </c>
      <c r="G49" s="469">
        <f t="shared" si="0"/>
        <v>7627</v>
      </c>
      <c r="H49" s="470">
        <v>90</v>
      </c>
    </row>
    <row r="50" spans="1:8" x14ac:dyDescent="0.2">
      <c r="A50" s="447">
        <v>66</v>
      </c>
      <c r="B50" s="454"/>
      <c r="C50" s="449">
        <f t="shared" si="2"/>
        <v>21.5</v>
      </c>
      <c r="D50" s="582"/>
      <c r="E50" s="472">
        <v>13607</v>
      </c>
      <c r="F50" s="456">
        <f t="shared" si="1"/>
        <v>10393</v>
      </c>
      <c r="G50" s="469">
        <f t="shared" si="0"/>
        <v>7595</v>
      </c>
      <c r="H50" s="470">
        <v>90</v>
      </c>
    </row>
    <row r="51" spans="1:8" x14ac:dyDescent="0.2">
      <c r="A51" s="447">
        <v>67</v>
      </c>
      <c r="B51" s="454"/>
      <c r="C51" s="449">
        <f t="shared" si="2"/>
        <v>21.58</v>
      </c>
      <c r="D51" s="582"/>
      <c r="E51" s="472">
        <v>13607</v>
      </c>
      <c r="F51" s="456">
        <f t="shared" si="1"/>
        <v>10355</v>
      </c>
      <c r="G51" s="469">
        <f t="shared" si="0"/>
        <v>7566</v>
      </c>
      <c r="H51" s="470">
        <v>90</v>
      </c>
    </row>
    <row r="52" spans="1:8" x14ac:dyDescent="0.2">
      <c r="A52" s="447">
        <v>68</v>
      </c>
      <c r="B52" s="454"/>
      <c r="C52" s="449">
        <f t="shared" si="2"/>
        <v>21.66</v>
      </c>
      <c r="D52" s="582"/>
      <c r="E52" s="472">
        <v>13607</v>
      </c>
      <c r="F52" s="456">
        <f t="shared" si="1"/>
        <v>10317</v>
      </c>
      <c r="G52" s="469">
        <f t="shared" si="0"/>
        <v>7539</v>
      </c>
      <c r="H52" s="470">
        <v>90</v>
      </c>
    </row>
    <row r="53" spans="1:8" x14ac:dyDescent="0.2">
      <c r="A53" s="447">
        <v>69</v>
      </c>
      <c r="B53" s="454"/>
      <c r="C53" s="449">
        <f t="shared" si="2"/>
        <v>21.75</v>
      </c>
      <c r="D53" s="582"/>
      <c r="E53" s="472">
        <v>13607</v>
      </c>
      <c r="F53" s="456">
        <f t="shared" si="1"/>
        <v>10274</v>
      </c>
      <c r="G53" s="469">
        <f t="shared" si="0"/>
        <v>7507</v>
      </c>
      <c r="H53" s="470">
        <v>90</v>
      </c>
    </row>
    <row r="54" spans="1:8" x14ac:dyDescent="0.2">
      <c r="A54" s="447">
        <v>70</v>
      </c>
      <c r="B54" s="454"/>
      <c r="C54" s="449">
        <f t="shared" si="2"/>
        <v>21.83</v>
      </c>
      <c r="D54" s="582"/>
      <c r="E54" s="472">
        <v>13607</v>
      </c>
      <c r="F54" s="456">
        <f t="shared" si="1"/>
        <v>10237</v>
      </c>
      <c r="G54" s="469">
        <f t="shared" si="0"/>
        <v>7480</v>
      </c>
      <c r="H54" s="470">
        <v>90</v>
      </c>
    </row>
    <row r="55" spans="1:8" x14ac:dyDescent="0.2">
      <c r="A55" s="447">
        <v>71</v>
      </c>
      <c r="B55" s="454"/>
      <c r="C55" s="449">
        <f t="shared" si="2"/>
        <v>21.91</v>
      </c>
      <c r="D55" s="582"/>
      <c r="E55" s="472">
        <v>13607</v>
      </c>
      <c r="F55" s="456">
        <f t="shared" si="1"/>
        <v>10200</v>
      </c>
      <c r="G55" s="469">
        <f t="shared" si="0"/>
        <v>7452</v>
      </c>
      <c r="H55" s="470">
        <v>90</v>
      </c>
    </row>
    <row r="56" spans="1:8" x14ac:dyDescent="0.2">
      <c r="A56" s="447">
        <v>72</v>
      </c>
      <c r="B56" s="454"/>
      <c r="C56" s="449">
        <f t="shared" si="2"/>
        <v>21.99</v>
      </c>
      <c r="D56" s="582"/>
      <c r="E56" s="472">
        <v>13607</v>
      </c>
      <c r="F56" s="456">
        <f t="shared" si="1"/>
        <v>10163</v>
      </c>
      <c r="G56" s="469">
        <f t="shared" si="0"/>
        <v>7425</v>
      </c>
      <c r="H56" s="470">
        <v>90</v>
      </c>
    </row>
    <row r="57" spans="1:8" x14ac:dyDescent="0.2">
      <c r="A57" s="447">
        <v>73</v>
      </c>
      <c r="B57" s="454"/>
      <c r="C57" s="449">
        <f t="shared" si="2"/>
        <v>22.06</v>
      </c>
      <c r="D57" s="582"/>
      <c r="E57" s="472">
        <v>13607</v>
      </c>
      <c r="F57" s="456">
        <f t="shared" si="1"/>
        <v>10131</v>
      </c>
      <c r="G57" s="469">
        <f t="shared" si="0"/>
        <v>7402</v>
      </c>
      <c r="H57" s="470">
        <v>90</v>
      </c>
    </row>
    <row r="58" spans="1:8" x14ac:dyDescent="0.2">
      <c r="A58" s="447">
        <v>74</v>
      </c>
      <c r="B58" s="454"/>
      <c r="C58" s="449">
        <f t="shared" si="2"/>
        <v>22.14</v>
      </c>
      <c r="D58" s="582"/>
      <c r="E58" s="472">
        <v>13607</v>
      </c>
      <c r="F58" s="456">
        <f t="shared" si="1"/>
        <v>10095</v>
      </c>
      <c r="G58" s="469">
        <f t="shared" si="0"/>
        <v>7375</v>
      </c>
      <c r="H58" s="470">
        <v>90</v>
      </c>
    </row>
    <row r="59" spans="1:8" x14ac:dyDescent="0.2">
      <c r="A59" s="447">
        <v>75</v>
      </c>
      <c r="B59" s="454"/>
      <c r="C59" s="449">
        <f t="shared" si="2"/>
        <v>22.22</v>
      </c>
      <c r="D59" s="582"/>
      <c r="E59" s="472">
        <v>13607</v>
      </c>
      <c r="F59" s="456">
        <f t="shared" si="1"/>
        <v>10059</v>
      </c>
      <c r="G59" s="469">
        <f t="shared" si="0"/>
        <v>7349</v>
      </c>
      <c r="H59" s="470">
        <v>90</v>
      </c>
    </row>
    <row r="60" spans="1:8" x14ac:dyDescent="0.2">
      <c r="A60" s="447">
        <v>76</v>
      </c>
      <c r="B60" s="454"/>
      <c r="C60" s="449">
        <f t="shared" si="2"/>
        <v>22.29</v>
      </c>
      <c r="D60" s="582"/>
      <c r="E60" s="472">
        <v>13607</v>
      </c>
      <c r="F60" s="456">
        <f t="shared" si="1"/>
        <v>10028</v>
      </c>
      <c r="G60" s="469">
        <f t="shared" si="0"/>
        <v>7325</v>
      </c>
      <c r="H60" s="470">
        <v>90</v>
      </c>
    </row>
    <row r="61" spans="1:8" x14ac:dyDescent="0.2">
      <c r="A61" s="447">
        <v>77</v>
      </c>
      <c r="B61" s="454"/>
      <c r="C61" s="449">
        <f t="shared" si="2"/>
        <v>22.36</v>
      </c>
      <c r="D61" s="582"/>
      <c r="E61" s="472">
        <v>13607</v>
      </c>
      <c r="F61" s="456">
        <f t="shared" si="1"/>
        <v>9997</v>
      </c>
      <c r="G61" s="469">
        <f t="shared" si="0"/>
        <v>7303</v>
      </c>
      <c r="H61" s="470">
        <v>90</v>
      </c>
    </row>
    <row r="62" spans="1:8" x14ac:dyDescent="0.2">
      <c r="A62" s="447">
        <v>78</v>
      </c>
      <c r="B62" s="454"/>
      <c r="C62" s="449">
        <f t="shared" si="2"/>
        <v>22.44</v>
      </c>
      <c r="D62" s="582"/>
      <c r="E62" s="472">
        <v>13607</v>
      </c>
      <c r="F62" s="456">
        <f t="shared" si="1"/>
        <v>9961</v>
      </c>
      <c r="G62" s="469">
        <f t="shared" si="0"/>
        <v>7276</v>
      </c>
      <c r="H62" s="470">
        <v>90</v>
      </c>
    </row>
    <row r="63" spans="1:8" x14ac:dyDescent="0.2">
      <c r="A63" s="447">
        <v>79</v>
      </c>
      <c r="B63" s="454"/>
      <c r="C63" s="449">
        <f t="shared" si="2"/>
        <v>22.51</v>
      </c>
      <c r="D63" s="582"/>
      <c r="E63" s="472">
        <v>13607</v>
      </c>
      <c r="F63" s="456">
        <f t="shared" si="1"/>
        <v>9931</v>
      </c>
      <c r="G63" s="469">
        <f t="shared" si="0"/>
        <v>7254</v>
      </c>
      <c r="H63" s="470">
        <v>90</v>
      </c>
    </row>
    <row r="64" spans="1:8" x14ac:dyDescent="0.2">
      <c r="A64" s="447">
        <v>80</v>
      </c>
      <c r="B64" s="454"/>
      <c r="C64" s="449">
        <f t="shared" si="2"/>
        <v>22.58</v>
      </c>
      <c r="D64" s="582"/>
      <c r="E64" s="472">
        <v>13607</v>
      </c>
      <c r="F64" s="456">
        <f t="shared" si="1"/>
        <v>9900</v>
      </c>
      <c r="G64" s="469">
        <f t="shared" si="0"/>
        <v>7231</v>
      </c>
      <c r="H64" s="470">
        <v>90</v>
      </c>
    </row>
    <row r="65" spans="1:8" x14ac:dyDescent="0.2">
      <c r="A65" s="447">
        <v>81</v>
      </c>
      <c r="B65" s="454"/>
      <c r="C65" s="449">
        <f t="shared" si="2"/>
        <v>22.65</v>
      </c>
      <c r="D65" s="582"/>
      <c r="E65" s="472">
        <v>13607</v>
      </c>
      <c r="F65" s="456">
        <f t="shared" si="1"/>
        <v>9870</v>
      </c>
      <c r="G65" s="469">
        <f t="shared" si="0"/>
        <v>7209</v>
      </c>
      <c r="H65" s="470">
        <v>90</v>
      </c>
    </row>
    <row r="66" spans="1:8" x14ac:dyDescent="0.2">
      <c r="A66" s="447">
        <v>82</v>
      </c>
      <c r="B66" s="454"/>
      <c r="C66" s="449">
        <f t="shared" si="2"/>
        <v>22.72</v>
      </c>
      <c r="D66" s="582"/>
      <c r="E66" s="472">
        <v>13607</v>
      </c>
      <c r="F66" s="456">
        <f t="shared" si="1"/>
        <v>9840</v>
      </c>
      <c r="G66" s="469">
        <f t="shared" si="0"/>
        <v>7187</v>
      </c>
      <c r="H66" s="470">
        <v>90</v>
      </c>
    </row>
    <row r="67" spans="1:8" x14ac:dyDescent="0.2">
      <c r="A67" s="447">
        <v>83</v>
      </c>
      <c r="B67" s="454"/>
      <c r="C67" s="449">
        <f t="shared" si="2"/>
        <v>22.79</v>
      </c>
      <c r="D67" s="582"/>
      <c r="E67" s="472">
        <v>13607</v>
      </c>
      <c r="F67" s="456">
        <f t="shared" si="1"/>
        <v>9810</v>
      </c>
      <c r="G67" s="469">
        <f t="shared" si="0"/>
        <v>7165</v>
      </c>
      <c r="H67" s="470">
        <v>90</v>
      </c>
    </row>
    <row r="68" spans="1:8" x14ac:dyDescent="0.2">
      <c r="A68" s="447">
        <v>84</v>
      </c>
      <c r="B68" s="454"/>
      <c r="C68" s="449">
        <f t="shared" si="2"/>
        <v>22.86</v>
      </c>
      <c r="D68" s="582"/>
      <c r="E68" s="472">
        <v>13607</v>
      </c>
      <c r="F68" s="456">
        <f t="shared" si="1"/>
        <v>9780</v>
      </c>
      <c r="G68" s="469">
        <f t="shared" si="0"/>
        <v>7143</v>
      </c>
      <c r="H68" s="470">
        <v>90</v>
      </c>
    </row>
    <row r="69" spans="1:8" x14ac:dyDescent="0.2">
      <c r="A69" s="447">
        <v>85</v>
      </c>
      <c r="B69" s="454"/>
      <c r="C69" s="449">
        <f t="shared" si="2"/>
        <v>22.92</v>
      </c>
      <c r="D69" s="582"/>
      <c r="E69" s="472">
        <v>13607</v>
      </c>
      <c r="F69" s="456">
        <f t="shared" si="1"/>
        <v>9755</v>
      </c>
      <c r="G69" s="469">
        <f t="shared" si="0"/>
        <v>7124</v>
      </c>
      <c r="H69" s="470">
        <v>90</v>
      </c>
    </row>
    <row r="70" spans="1:8" x14ac:dyDescent="0.2">
      <c r="A70" s="447">
        <v>86</v>
      </c>
      <c r="B70" s="454"/>
      <c r="C70" s="449">
        <f t="shared" si="2"/>
        <v>22.99</v>
      </c>
      <c r="D70" s="582"/>
      <c r="E70" s="472">
        <v>13607</v>
      </c>
      <c r="F70" s="456">
        <f t="shared" si="1"/>
        <v>9725</v>
      </c>
      <c r="G70" s="469">
        <f t="shared" si="0"/>
        <v>7102</v>
      </c>
      <c r="H70" s="470">
        <v>90</v>
      </c>
    </row>
    <row r="71" spans="1:8" x14ac:dyDescent="0.2">
      <c r="A71" s="447">
        <v>87</v>
      </c>
      <c r="B71" s="454"/>
      <c r="C71" s="449">
        <f t="shared" si="2"/>
        <v>23.05</v>
      </c>
      <c r="D71" s="582"/>
      <c r="E71" s="472">
        <v>13607</v>
      </c>
      <c r="F71" s="456">
        <f t="shared" si="1"/>
        <v>9700</v>
      </c>
      <c r="G71" s="469">
        <f t="shared" si="0"/>
        <v>7084</v>
      </c>
      <c r="H71" s="470">
        <v>90</v>
      </c>
    </row>
    <row r="72" spans="1:8" x14ac:dyDescent="0.2">
      <c r="A72" s="447">
        <v>88</v>
      </c>
      <c r="B72" s="454"/>
      <c r="C72" s="449">
        <f t="shared" si="2"/>
        <v>23.12</v>
      </c>
      <c r="D72" s="582"/>
      <c r="E72" s="472">
        <v>13607</v>
      </c>
      <c r="F72" s="456">
        <f t="shared" si="1"/>
        <v>9671</v>
      </c>
      <c r="G72" s="469">
        <f t="shared" si="0"/>
        <v>7062</v>
      </c>
      <c r="H72" s="470">
        <v>90</v>
      </c>
    </row>
    <row r="73" spans="1:8" x14ac:dyDescent="0.2">
      <c r="A73" s="447">
        <v>89</v>
      </c>
      <c r="B73" s="454"/>
      <c r="C73" s="449">
        <f t="shared" si="2"/>
        <v>23.18</v>
      </c>
      <c r="D73" s="582"/>
      <c r="E73" s="472">
        <v>13607</v>
      </c>
      <c r="F73" s="456">
        <f t="shared" si="1"/>
        <v>9646</v>
      </c>
      <c r="G73" s="469">
        <f t="shared" si="0"/>
        <v>7044</v>
      </c>
      <c r="H73" s="470">
        <v>90</v>
      </c>
    </row>
    <row r="74" spans="1:8" x14ac:dyDescent="0.2">
      <c r="A74" s="447">
        <v>90</v>
      </c>
      <c r="B74" s="454"/>
      <c r="C74" s="449">
        <f t="shared" si="2"/>
        <v>23.25</v>
      </c>
      <c r="D74" s="582"/>
      <c r="E74" s="472">
        <v>13607</v>
      </c>
      <c r="F74" s="456">
        <f t="shared" si="1"/>
        <v>9617</v>
      </c>
      <c r="G74" s="469">
        <f t="shared" si="0"/>
        <v>7023</v>
      </c>
      <c r="H74" s="470">
        <v>90</v>
      </c>
    </row>
    <row r="75" spans="1:8" x14ac:dyDescent="0.2">
      <c r="A75" s="447">
        <v>91</v>
      </c>
      <c r="B75" s="454"/>
      <c r="C75" s="449">
        <f t="shared" si="2"/>
        <v>23.31</v>
      </c>
      <c r="D75" s="582"/>
      <c r="E75" s="472">
        <v>13607</v>
      </c>
      <c r="F75" s="456">
        <f t="shared" si="1"/>
        <v>9593</v>
      </c>
      <c r="G75" s="469">
        <f t="shared" si="0"/>
        <v>7005</v>
      </c>
      <c r="H75" s="470">
        <v>90</v>
      </c>
    </row>
    <row r="76" spans="1:8" x14ac:dyDescent="0.2">
      <c r="A76" s="447">
        <v>92</v>
      </c>
      <c r="B76" s="454"/>
      <c r="C76" s="449">
        <f t="shared" si="2"/>
        <v>23.37</v>
      </c>
      <c r="D76" s="582"/>
      <c r="E76" s="472">
        <v>13607</v>
      </c>
      <c r="F76" s="456">
        <f t="shared" si="1"/>
        <v>9568</v>
      </c>
      <c r="G76" s="469">
        <f t="shared" si="0"/>
        <v>6987</v>
      </c>
      <c r="H76" s="470">
        <v>90</v>
      </c>
    </row>
    <row r="77" spans="1:8" x14ac:dyDescent="0.2">
      <c r="A77" s="447">
        <v>93</v>
      </c>
      <c r="B77" s="454"/>
      <c r="C77" s="449">
        <f t="shared" si="2"/>
        <v>23.43</v>
      </c>
      <c r="D77" s="582"/>
      <c r="E77" s="472">
        <v>13607</v>
      </c>
      <c r="F77" s="456">
        <f t="shared" si="1"/>
        <v>9544</v>
      </c>
      <c r="G77" s="469">
        <f t="shared" ref="G77:G140" si="3">ROUND(12*(1/C77*E77),0)</f>
        <v>6969</v>
      </c>
      <c r="H77" s="470">
        <v>90</v>
      </c>
    </row>
    <row r="78" spans="1:8" x14ac:dyDescent="0.2">
      <c r="A78" s="447">
        <v>94</v>
      </c>
      <c r="B78" s="454"/>
      <c r="C78" s="449">
        <f t="shared" si="2"/>
        <v>23.49</v>
      </c>
      <c r="D78" s="582"/>
      <c r="E78" s="472">
        <v>13607</v>
      </c>
      <c r="F78" s="456">
        <f t="shared" ref="F78:F141" si="4">ROUND(12*1.3566*(1/C78*E78)+H78,0)</f>
        <v>9520</v>
      </c>
      <c r="G78" s="469">
        <f t="shared" si="3"/>
        <v>6951</v>
      </c>
      <c r="H78" s="470">
        <v>90</v>
      </c>
    </row>
    <row r="79" spans="1:8" x14ac:dyDescent="0.2">
      <c r="A79" s="447">
        <v>95</v>
      </c>
      <c r="B79" s="454"/>
      <c r="C79" s="449">
        <f t="shared" ref="C79:C142" si="5">ROUND((10.899*LN(A79)+A79/200)*0.5-1.5,2)</f>
        <v>23.55</v>
      </c>
      <c r="D79" s="582"/>
      <c r="E79" s="472">
        <v>13607</v>
      </c>
      <c r="F79" s="456">
        <f t="shared" si="4"/>
        <v>9496</v>
      </c>
      <c r="G79" s="469">
        <f t="shared" si="3"/>
        <v>6934</v>
      </c>
      <c r="H79" s="470">
        <v>90</v>
      </c>
    </row>
    <row r="80" spans="1:8" x14ac:dyDescent="0.2">
      <c r="A80" s="447">
        <v>96</v>
      </c>
      <c r="B80" s="454"/>
      <c r="C80" s="449">
        <f t="shared" si="5"/>
        <v>23.61</v>
      </c>
      <c r="D80" s="582"/>
      <c r="E80" s="472">
        <v>13607</v>
      </c>
      <c r="F80" s="456">
        <f t="shared" si="4"/>
        <v>9472</v>
      </c>
      <c r="G80" s="469">
        <f t="shared" si="3"/>
        <v>6916</v>
      </c>
      <c r="H80" s="470">
        <v>90</v>
      </c>
    </row>
    <row r="81" spans="1:8" x14ac:dyDescent="0.2">
      <c r="A81" s="447">
        <v>97</v>
      </c>
      <c r="B81" s="454"/>
      <c r="C81" s="449">
        <f t="shared" si="5"/>
        <v>23.67</v>
      </c>
      <c r="D81" s="582"/>
      <c r="E81" s="472">
        <v>13607</v>
      </c>
      <c r="F81" s="456">
        <f t="shared" si="4"/>
        <v>9448</v>
      </c>
      <c r="G81" s="469">
        <f t="shared" si="3"/>
        <v>6898</v>
      </c>
      <c r="H81" s="470">
        <v>90</v>
      </c>
    </row>
    <row r="82" spans="1:8" x14ac:dyDescent="0.2">
      <c r="A82" s="447">
        <v>98</v>
      </c>
      <c r="B82" s="454"/>
      <c r="C82" s="449">
        <f t="shared" si="5"/>
        <v>23.73</v>
      </c>
      <c r="D82" s="582"/>
      <c r="E82" s="472">
        <v>13607</v>
      </c>
      <c r="F82" s="456">
        <f t="shared" si="4"/>
        <v>9425</v>
      </c>
      <c r="G82" s="469">
        <f t="shared" si="3"/>
        <v>6881</v>
      </c>
      <c r="H82" s="470">
        <v>90</v>
      </c>
    </row>
    <row r="83" spans="1:8" x14ac:dyDescent="0.2">
      <c r="A83" s="447">
        <v>99</v>
      </c>
      <c r="B83" s="454"/>
      <c r="C83" s="449">
        <f t="shared" si="5"/>
        <v>23.79</v>
      </c>
      <c r="D83" s="582"/>
      <c r="E83" s="472">
        <v>13607</v>
      </c>
      <c r="F83" s="456">
        <f t="shared" si="4"/>
        <v>9401</v>
      </c>
      <c r="G83" s="469">
        <f t="shared" si="3"/>
        <v>6864</v>
      </c>
      <c r="H83" s="470">
        <v>90</v>
      </c>
    </row>
    <row r="84" spans="1:8" x14ac:dyDescent="0.2">
      <c r="A84" s="447">
        <v>100</v>
      </c>
      <c r="B84" s="454"/>
      <c r="C84" s="449">
        <f t="shared" si="5"/>
        <v>23.85</v>
      </c>
      <c r="D84" s="582"/>
      <c r="E84" s="472">
        <v>13607</v>
      </c>
      <c r="F84" s="456">
        <f t="shared" si="4"/>
        <v>9378</v>
      </c>
      <c r="G84" s="469">
        <f t="shared" si="3"/>
        <v>6846</v>
      </c>
      <c r="H84" s="470">
        <v>90</v>
      </c>
    </row>
    <row r="85" spans="1:8" x14ac:dyDescent="0.2">
      <c r="A85" s="447">
        <v>101</v>
      </c>
      <c r="B85" s="454"/>
      <c r="C85" s="449">
        <f t="shared" si="5"/>
        <v>23.9</v>
      </c>
      <c r="D85" s="582"/>
      <c r="E85" s="472">
        <v>13607</v>
      </c>
      <c r="F85" s="456">
        <f t="shared" si="4"/>
        <v>9358</v>
      </c>
      <c r="G85" s="469">
        <f t="shared" si="3"/>
        <v>6832</v>
      </c>
      <c r="H85" s="470">
        <v>90</v>
      </c>
    </row>
    <row r="86" spans="1:8" x14ac:dyDescent="0.2">
      <c r="A86" s="447">
        <v>102</v>
      </c>
      <c r="B86" s="454"/>
      <c r="C86" s="449">
        <f t="shared" si="5"/>
        <v>23.96</v>
      </c>
      <c r="D86" s="582"/>
      <c r="E86" s="472">
        <v>13607</v>
      </c>
      <c r="F86" s="456">
        <f t="shared" si="4"/>
        <v>9335</v>
      </c>
      <c r="G86" s="469">
        <f t="shared" si="3"/>
        <v>6815</v>
      </c>
      <c r="H86" s="470">
        <v>90</v>
      </c>
    </row>
    <row r="87" spans="1:8" x14ac:dyDescent="0.2">
      <c r="A87" s="447">
        <v>103</v>
      </c>
      <c r="B87" s="454"/>
      <c r="C87" s="449">
        <f t="shared" si="5"/>
        <v>24.01</v>
      </c>
      <c r="D87" s="582"/>
      <c r="E87" s="472">
        <v>13607</v>
      </c>
      <c r="F87" s="456">
        <f t="shared" si="4"/>
        <v>9316</v>
      </c>
      <c r="G87" s="469">
        <f t="shared" si="3"/>
        <v>6801</v>
      </c>
      <c r="H87" s="470">
        <v>90</v>
      </c>
    </row>
    <row r="88" spans="1:8" x14ac:dyDescent="0.2">
      <c r="A88" s="447">
        <v>104</v>
      </c>
      <c r="B88" s="454"/>
      <c r="C88" s="449">
        <f t="shared" si="5"/>
        <v>24.07</v>
      </c>
      <c r="D88" s="582"/>
      <c r="E88" s="472">
        <v>13607</v>
      </c>
      <c r="F88" s="456">
        <f t="shared" si="4"/>
        <v>9293</v>
      </c>
      <c r="G88" s="469">
        <f t="shared" si="3"/>
        <v>6784</v>
      </c>
      <c r="H88" s="470">
        <v>90</v>
      </c>
    </row>
    <row r="89" spans="1:8" x14ac:dyDescent="0.2">
      <c r="A89" s="447">
        <v>105</v>
      </c>
      <c r="B89" s="454"/>
      <c r="C89" s="449">
        <f t="shared" si="5"/>
        <v>24.12</v>
      </c>
      <c r="D89" s="582"/>
      <c r="E89" s="472">
        <v>13607</v>
      </c>
      <c r="F89" s="456">
        <f t="shared" si="4"/>
        <v>9274</v>
      </c>
      <c r="G89" s="469">
        <f t="shared" si="3"/>
        <v>6770</v>
      </c>
      <c r="H89" s="470">
        <v>90</v>
      </c>
    </row>
    <row r="90" spans="1:8" x14ac:dyDescent="0.2">
      <c r="A90" s="447">
        <v>106</v>
      </c>
      <c r="B90" s="454"/>
      <c r="C90" s="449">
        <f t="shared" si="5"/>
        <v>24.18</v>
      </c>
      <c r="D90" s="582"/>
      <c r="E90" s="472">
        <v>13607</v>
      </c>
      <c r="F90" s="456">
        <f t="shared" si="4"/>
        <v>9251</v>
      </c>
      <c r="G90" s="469">
        <f t="shared" si="3"/>
        <v>6753</v>
      </c>
      <c r="H90" s="470">
        <v>90</v>
      </c>
    </row>
    <row r="91" spans="1:8" x14ac:dyDescent="0.2">
      <c r="A91" s="447">
        <v>107</v>
      </c>
      <c r="B91" s="454"/>
      <c r="C91" s="449">
        <f t="shared" si="5"/>
        <v>24.23</v>
      </c>
      <c r="D91" s="582"/>
      <c r="E91" s="472">
        <v>13607</v>
      </c>
      <c r="F91" s="456">
        <f t="shared" si="4"/>
        <v>9232</v>
      </c>
      <c r="G91" s="469">
        <f t="shared" si="3"/>
        <v>6739</v>
      </c>
      <c r="H91" s="470">
        <v>90</v>
      </c>
    </row>
    <row r="92" spans="1:8" x14ac:dyDescent="0.2">
      <c r="A92" s="447">
        <v>108</v>
      </c>
      <c r="B92" s="454"/>
      <c r="C92" s="449">
        <f t="shared" si="5"/>
        <v>24.29</v>
      </c>
      <c r="D92" s="582"/>
      <c r="E92" s="472">
        <v>13607</v>
      </c>
      <c r="F92" s="456">
        <f t="shared" si="4"/>
        <v>9209</v>
      </c>
      <c r="G92" s="469">
        <f t="shared" si="3"/>
        <v>6722</v>
      </c>
      <c r="H92" s="470">
        <v>90</v>
      </c>
    </row>
    <row r="93" spans="1:8" x14ac:dyDescent="0.2">
      <c r="A93" s="447">
        <v>109</v>
      </c>
      <c r="B93" s="454"/>
      <c r="C93" s="449">
        <f t="shared" si="5"/>
        <v>24.34</v>
      </c>
      <c r="D93" s="582"/>
      <c r="E93" s="472">
        <v>13607</v>
      </c>
      <c r="F93" s="456">
        <f t="shared" si="4"/>
        <v>9191</v>
      </c>
      <c r="G93" s="469">
        <f t="shared" si="3"/>
        <v>6708</v>
      </c>
      <c r="H93" s="470">
        <v>90</v>
      </c>
    </row>
    <row r="94" spans="1:8" x14ac:dyDescent="0.2">
      <c r="A94" s="447">
        <v>110</v>
      </c>
      <c r="B94" s="454"/>
      <c r="C94" s="449">
        <f t="shared" si="5"/>
        <v>24.39</v>
      </c>
      <c r="D94" s="582"/>
      <c r="E94" s="472">
        <v>13607</v>
      </c>
      <c r="F94" s="456">
        <f t="shared" si="4"/>
        <v>9172</v>
      </c>
      <c r="G94" s="469">
        <f t="shared" si="3"/>
        <v>6695</v>
      </c>
      <c r="H94" s="470">
        <v>90</v>
      </c>
    </row>
    <row r="95" spans="1:8" x14ac:dyDescent="0.2">
      <c r="A95" s="447">
        <v>111</v>
      </c>
      <c r="B95" s="454"/>
      <c r="C95" s="449">
        <f t="shared" si="5"/>
        <v>24.44</v>
      </c>
      <c r="D95" s="582"/>
      <c r="E95" s="472">
        <v>13607</v>
      </c>
      <c r="F95" s="456">
        <f t="shared" si="4"/>
        <v>9153</v>
      </c>
      <c r="G95" s="469">
        <f t="shared" si="3"/>
        <v>6681</v>
      </c>
      <c r="H95" s="470">
        <v>90</v>
      </c>
    </row>
    <row r="96" spans="1:8" x14ac:dyDescent="0.2">
      <c r="A96" s="447">
        <v>112</v>
      </c>
      <c r="B96" s="454"/>
      <c r="C96" s="449">
        <f t="shared" si="5"/>
        <v>24.49</v>
      </c>
      <c r="D96" s="582"/>
      <c r="E96" s="472">
        <v>13607</v>
      </c>
      <c r="F96" s="456">
        <f t="shared" si="4"/>
        <v>9135</v>
      </c>
      <c r="G96" s="469">
        <f t="shared" si="3"/>
        <v>6667</v>
      </c>
      <c r="H96" s="470">
        <v>90</v>
      </c>
    </row>
    <row r="97" spans="1:8" x14ac:dyDescent="0.2">
      <c r="A97" s="447">
        <v>113</v>
      </c>
      <c r="B97" s="454"/>
      <c r="C97" s="449">
        <f t="shared" si="5"/>
        <v>24.54</v>
      </c>
      <c r="D97" s="582"/>
      <c r="E97" s="472">
        <v>13607</v>
      </c>
      <c r="F97" s="456">
        <f t="shared" si="4"/>
        <v>9117</v>
      </c>
      <c r="G97" s="469">
        <f t="shared" si="3"/>
        <v>6654</v>
      </c>
      <c r="H97" s="470">
        <v>90</v>
      </c>
    </row>
    <row r="98" spans="1:8" x14ac:dyDescent="0.2">
      <c r="A98" s="447">
        <v>114</v>
      </c>
      <c r="B98" s="454"/>
      <c r="C98" s="449">
        <f t="shared" si="5"/>
        <v>24.59</v>
      </c>
      <c r="D98" s="582"/>
      <c r="E98" s="472">
        <v>13607</v>
      </c>
      <c r="F98" s="456">
        <f t="shared" si="4"/>
        <v>9098</v>
      </c>
      <c r="G98" s="469">
        <f t="shared" si="3"/>
        <v>6640</v>
      </c>
      <c r="H98" s="470">
        <v>90</v>
      </c>
    </row>
    <row r="99" spans="1:8" x14ac:dyDescent="0.2">
      <c r="A99" s="447">
        <v>115</v>
      </c>
      <c r="B99" s="454"/>
      <c r="C99" s="449">
        <f t="shared" si="5"/>
        <v>24.65</v>
      </c>
      <c r="D99" s="582"/>
      <c r="E99" s="472">
        <v>13607</v>
      </c>
      <c r="F99" s="456">
        <f t="shared" si="4"/>
        <v>9076</v>
      </c>
      <c r="G99" s="469">
        <f t="shared" si="3"/>
        <v>6624</v>
      </c>
      <c r="H99" s="470">
        <v>90</v>
      </c>
    </row>
    <row r="100" spans="1:8" x14ac:dyDescent="0.2">
      <c r="A100" s="447">
        <v>116</v>
      </c>
      <c r="B100" s="454"/>
      <c r="C100" s="449">
        <f t="shared" si="5"/>
        <v>24.69</v>
      </c>
      <c r="D100" s="582"/>
      <c r="E100" s="472">
        <v>13607</v>
      </c>
      <c r="F100" s="456">
        <f t="shared" si="4"/>
        <v>9062</v>
      </c>
      <c r="G100" s="469">
        <f t="shared" si="3"/>
        <v>6613</v>
      </c>
      <c r="H100" s="470">
        <v>90</v>
      </c>
    </row>
    <row r="101" spans="1:8" x14ac:dyDescent="0.2">
      <c r="A101" s="447">
        <v>117</v>
      </c>
      <c r="B101" s="454"/>
      <c r="C101" s="449">
        <f t="shared" si="5"/>
        <v>24.74</v>
      </c>
      <c r="D101" s="582"/>
      <c r="E101" s="472">
        <v>13607</v>
      </c>
      <c r="F101" s="456">
        <f t="shared" si="4"/>
        <v>9044</v>
      </c>
      <c r="G101" s="469">
        <f t="shared" si="3"/>
        <v>6600</v>
      </c>
      <c r="H101" s="470">
        <v>90</v>
      </c>
    </row>
    <row r="102" spans="1:8" x14ac:dyDescent="0.2">
      <c r="A102" s="447">
        <v>118</v>
      </c>
      <c r="B102" s="454"/>
      <c r="C102" s="449">
        <f t="shared" si="5"/>
        <v>24.79</v>
      </c>
      <c r="D102" s="582"/>
      <c r="E102" s="472">
        <v>13607</v>
      </c>
      <c r="F102" s="456">
        <f t="shared" si="4"/>
        <v>9026</v>
      </c>
      <c r="G102" s="469">
        <f t="shared" si="3"/>
        <v>6587</v>
      </c>
      <c r="H102" s="470">
        <v>90</v>
      </c>
    </row>
    <row r="103" spans="1:8" x14ac:dyDescent="0.2">
      <c r="A103" s="447">
        <v>119</v>
      </c>
      <c r="B103" s="454"/>
      <c r="C103" s="449">
        <f t="shared" si="5"/>
        <v>24.84</v>
      </c>
      <c r="D103" s="582"/>
      <c r="E103" s="472">
        <v>13607</v>
      </c>
      <c r="F103" s="456">
        <f t="shared" si="4"/>
        <v>9008</v>
      </c>
      <c r="G103" s="469">
        <f t="shared" si="3"/>
        <v>6573</v>
      </c>
      <c r="H103" s="470">
        <v>90</v>
      </c>
    </row>
    <row r="104" spans="1:8" x14ac:dyDescent="0.2">
      <c r="A104" s="447">
        <v>120</v>
      </c>
      <c r="B104" s="454"/>
      <c r="C104" s="449">
        <f t="shared" si="5"/>
        <v>24.89</v>
      </c>
      <c r="D104" s="582"/>
      <c r="E104" s="472">
        <v>13607</v>
      </c>
      <c r="F104" s="456">
        <f t="shared" si="4"/>
        <v>8990</v>
      </c>
      <c r="G104" s="469">
        <f t="shared" si="3"/>
        <v>6560</v>
      </c>
      <c r="H104" s="470">
        <v>90</v>
      </c>
    </row>
    <row r="105" spans="1:8" x14ac:dyDescent="0.2">
      <c r="A105" s="447">
        <v>121</v>
      </c>
      <c r="B105" s="454"/>
      <c r="C105" s="449">
        <f t="shared" si="5"/>
        <v>24.94</v>
      </c>
      <c r="D105" s="582"/>
      <c r="E105" s="472">
        <v>13607</v>
      </c>
      <c r="F105" s="456">
        <f t="shared" si="4"/>
        <v>8972</v>
      </c>
      <c r="G105" s="469">
        <f t="shared" si="3"/>
        <v>6547</v>
      </c>
      <c r="H105" s="470">
        <v>90</v>
      </c>
    </row>
    <row r="106" spans="1:8" x14ac:dyDescent="0.2">
      <c r="A106" s="447">
        <v>122</v>
      </c>
      <c r="B106" s="454"/>
      <c r="C106" s="449">
        <f t="shared" si="5"/>
        <v>24.98</v>
      </c>
      <c r="D106" s="582"/>
      <c r="E106" s="472">
        <v>13607</v>
      </c>
      <c r="F106" s="456">
        <f t="shared" si="4"/>
        <v>8958</v>
      </c>
      <c r="G106" s="469">
        <f t="shared" si="3"/>
        <v>6537</v>
      </c>
      <c r="H106" s="470">
        <v>90</v>
      </c>
    </row>
    <row r="107" spans="1:8" x14ac:dyDescent="0.2">
      <c r="A107" s="447">
        <v>123</v>
      </c>
      <c r="B107" s="454"/>
      <c r="C107" s="449">
        <f t="shared" si="5"/>
        <v>25.03</v>
      </c>
      <c r="D107" s="582"/>
      <c r="E107" s="472">
        <v>13607</v>
      </c>
      <c r="F107" s="456">
        <f t="shared" si="4"/>
        <v>8940</v>
      </c>
      <c r="G107" s="469">
        <f t="shared" si="3"/>
        <v>6524</v>
      </c>
      <c r="H107" s="470">
        <v>90</v>
      </c>
    </row>
    <row r="108" spans="1:8" x14ac:dyDescent="0.2">
      <c r="A108" s="447">
        <v>124</v>
      </c>
      <c r="B108" s="454"/>
      <c r="C108" s="449">
        <f t="shared" si="5"/>
        <v>25.08</v>
      </c>
      <c r="D108" s="582"/>
      <c r="E108" s="472">
        <v>13607</v>
      </c>
      <c r="F108" s="456">
        <f t="shared" si="4"/>
        <v>8922</v>
      </c>
      <c r="G108" s="469">
        <f t="shared" si="3"/>
        <v>6511</v>
      </c>
      <c r="H108" s="470">
        <v>90</v>
      </c>
    </row>
    <row r="109" spans="1:8" x14ac:dyDescent="0.2">
      <c r="A109" s="447">
        <v>125</v>
      </c>
      <c r="B109" s="454"/>
      <c r="C109" s="449">
        <f t="shared" si="5"/>
        <v>25.12</v>
      </c>
      <c r="D109" s="582"/>
      <c r="E109" s="472">
        <v>13607</v>
      </c>
      <c r="F109" s="456">
        <f t="shared" si="4"/>
        <v>8908</v>
      </c>
      <c r="G109" s="469">
        <f t="shared" si="3"/>
        <v>6500</v>
      </c>
      <c r="H109" s="470">
        <v>90</v>
      </c>
    </row>
    <row r="110" spans="1:8" x14ac:dyDescent="0.2">
      <c r="A110" s="447">
        <v>126</v>
      </c>
      <c r="B110" s="454"/>
      <c r="C110" s="449">
        <f t="shared" si="5"/>
        <v>25.17</v>
      </c>
      <c r="D110" s="582"/>
      <c r="E110" s="472">
        <v>13607</v>
      </c>
      <c r="F110" s="456">
        <f t="shared" si="4"/>
        <v>8891</v>
      </c>
      <c r="G110" s="469">
        <f t="shared" si="3"/>
        <v>6487</v>
      </c>
      <c r="H110" s="470">
        <v>90</v>
      </c>
    </row>
    <row r="111" spans="1:8" x14ac:dyDescent="0.2">
      <c r="A111" s="447">
        <v>127</v>
      </c>
      <c r="B111" s="454"/>
      <c r="C111" s="449">
        <f t="shared" si="5"/>
        <v>25.22</v>
      </c>
      <c r="D111" s="582"/>
      <c r="E111" s="472">
        <v>13607</v>
      </c>
      <c r="F111" s="456">
        <f t="shared" si="4"/>
        <v>8873</v>
      </c>
      <c r="G111" s="469">
        <f t="shared" si="3"/>
        <v>6474</v>
      </c>
      <c r="H111" s="470">
        <v>90</v>
      </c>
    </row>
    <row r="112" spans="1:8" x14ac:dyDescent="0.2">
      <c r="A112" s="447">
        <v>128</v>
      </c>
      <c r="B112" s="454"/>
      <c r="C112" s="449">
        <f t="shared" si="5"/>
        <v>25.26</v>
      </c>
      <c r="D112" s="582"/>
      <c r="E112" s="472">
        <v>13607</v>
      </c>
      <c r="F112" s="456">
        <f t="shared" si="4"/>
        <v>8859</v>
      </c>
      <c r="G112" s="469">
        <f t="shared" si="3"/>
        <v>6464</v>
      </c>
      <c r="H112" s="470">
        <v>90</v>
      </c>
    </row>
    <row r="113" spans="1:8" x14ac:dyDescent="0.2">
      <c r="A113" s="447">
        <v>129</v>
      </c>
      <c r="B113" s="454"/>
      <c r="C113" s="449">
        <f t="shared" si="5"/>
        <v>25.31</v>
      </c>
      <c r="D113" s="582"/>
      <c r="E113" s="472">
        <v>13607</v>
      </c>
      <c r="F113" s="456">
        <f t="shared" si="4"/>
        <v>8842</v>
      </c>
      <c r="G113" s="469">
        <f t="shared" si="3"/>
        <v>6451</v>
      </c>
      <c r="H113" s="470">
        <v>90</v>
      </c>
    </row>
    <row r="114" spans="1:8" x14ac:dyDescent="0.2">
      <c r="A114" s="447">
        <v>130</v>
      </c>
      <c r="B114" s="454"/>
      <c r="C114" s="449">
        <f t="shared" si="5"/>
        <v>25.35</v>
      </c>
      <c r="D114" s="582"/>
      <c r="E114" s="472">
        <v>13607</v>
      </c>
      <c r="F114" s="456">
        <f t="shared" si="4"/>
        <v>8828</v>
      </c>
      <c r="G114" s="469">
        <f t="shared" si="3"/>
        <v>6441</v>
      </c>
      <c r="H114" s="470">
        <v>90</v>
      </c>
    </row>
    <row r="115" spans="1:8" x14ac:dyDescent="0.2">
      <c r="A115" s="447">
        <v>131</v>
      </c>
      <c r="B115" s="454"/>
      <c r="C115" s="449">
        <f t="shared" si="5"/>
        <v>25.39</v>
      </c>
      <c r="D115" s="582"/>
      <c r="E115" s="472">
        <v>13607</v>
      </c>
      <c r="F115" s="456">
        <f t="shared" si="4"/>
        <v>8814</v>
      </c>
      <c r="G115" s="469">
        <f t="shared" si="3"/>
        <v>6431</v>
      </c>
      <c r="H115" s="470">
        <v>90</v>
      </c>
    </row>
    <row r="116" spans="1:8" x14ac:dyDescent="0.2">
      <c r="A116" s="447">
        <v>132</v>
      </c>
      <c r="B116" s="454"/>
      <c r="C116" s="449">
        <f t="shared" si="5"/>
        <v>25.44</v>
      </c>
      <c r="D116" s="582"/>
      <c r="E116" s="472">
        <v>13607</v>
      </c>
      <c r="F116" s="456">
        <f t="shared" si="4"/>
        <v>8797</v>
      </c>
      <c r="G116" s="469">
        <f t="shared" si="3"/>
        <v>6418</v>
      </c>
      <c r="H116" s="470">
        <v>90</v>
      </c>
    </row>
    <row r="117" spans="1:8" x14ac:dyDescent="0.2">
      <c r="A117" s="447">
        <v>133</v>
      </c>
      <c r="B117" s="454"/>
      <c r="C117" s="449">
        <f t="shared" si="5"/>
        <v>25.48</v>
      </c>
      <c r="D117" s="582"/>
      <c r="E117" s="472">
        <v>13607</v>
      </c>
      <c r="F117" s="456">
        <f t="shared" si="4"/>
        <v>8784</v>
      </c>
      <c r="G117" s="469">
        <f t="shared" si="3"/>
        <v>6408</v>
      </c>
      <c r="H117" s="470">
        <v>90</v>
      </c>
    </row>
    <row r="118" spans="1:8" x14ac:dyDescent="0.2">
      <c r="A118" s="447">
        <v>134</v>
      </c>
      <c r="B118" s="454"/>
      <c r="C118" s="449">
        <f t="shared" si="5"/>
        <v>25.53</v>
      </c>
      <c r="D118" s="582"/>
      <c r="E118" s="472">
        <v>13607</v>
      </c>
      <c r="F118" s="456">
        <f t="shared" si="4"/>
        <v>8767</v>
      </c>
      <c r="G118" s="469">
        <f t="shared" si="3"/>
        <v>6396</v>
      </c>
      <c r="H118" s="470">
        <v>90</v>
      </c>
    </row>
    <row r="119" spans="1:8" x14ac:dyDescent="0.2">
      <c r="A119" s="447">
        <v>135</v>
      </c>
      <c r="B119" s="454"/>
      <c r="C119" s="449">
        <f t="shared" si="5"/>
        <v>25.57</v>
      </c>
      <c r="D119" s="582"/>
      <c r="E119" s="472">
        <v>13607</v>
      </c>
      <c r="F119" s="456">
        <f t="shared" si="4"/>
        <v>8753</v>
      </c>
      <c r="G119" s="469">
        <f t="shared" si="3"/>
        <v>6386</v>
      </c>
      <c r="H119" s="470">
        <v>90</v>
      </c>
    </row>
    <row r="120" spans="1:8" x14ac:dyDescent="0.2">
      <c r="A120" s="447">
        <v>136</v>
      </c>
      <c r="B120" s="454"/>
      <c r="C120" s="449">
        <f t="shared" si="5"/>
        <v>25.61</v>
      </c>
      <c r="D120" s="582"/>
      <c r="E120" s="472">
        <v>13607</v>
      </c>
      <c r="F120" s="456">
        <f t="shared" si="4"/>
        <v>8739</v>
      </c>
      <c r="G120" s="469">
        <f t="shared" si="3"/>
        <v>6376</v>
      </c>
      <c r="H120" s="470">
        <v>90</v>
      </c>
    </row>
    <row r="121" spans="1:8" x14ac:dyDescent="0.2">
      <c r="A121" s="447">
        <v>137</v>
      </c>
      <c r="B121" s="454"/>
      <c r="C121" s="449">
        <f t="shared" si="5"/>
        <v>25.65</v>
      </c>
      <c r="D121" s="582"/>
      <c r="E121" s="472">
        <v>13607</v>
      </c>
      <c r="F121" s="456">
        <f t="shared" si="4"/>
        <v>8726</v>
      </c>
      <c r="G121" s="469">
        <f t="shared" si="3"/>
        <v>6366</v>
      </c>
      <c r="H121" s="470">
        <v>90</v>
      </c>
    </row>
    <row r="122" spans="1:8" x14ac:dyDescent="0.2">
      <c r="A122" s="447">
        <v>138</v>
      </c>
      <c r="B122" s="454"/>
      <c r="C122" s="449">
        <f t="shared" si="5"/>
        <v>25.7</v>
      </c>
      <c r="D122" s="582"/>
      <c r="E122" s="472">
        <v>13607</v>
      </c>
      <c r="F122" s="456">
        <f t="shared" si="4"/>
        <v>8709</v>
      </c>
      <c r="G122" s="469">
        <f t="shared" si="3"/>
        <v>6353</v>
      </c>
      <c r="H122" s="470">
        <v>90</v>
      </c>
    </row>
    <row r="123" spans="1:8" x14ac:dyDescent="0.2">
      <c r="A123" s="447">
        <v>139</v>
      </c>
      <c r="B123" s="454"/>
      <c r="C123" s="449">
        <f t="shared" si="5"/>
        <v>25.74</v>
      </c>
      <c r="D123" s="582"/>
      <c r="E123" s="472">
        <v>13607</v>
      </c>
      <c r="F123" s="456">
        <f t="shared" si="4"/>
        <v>8696</v>
      </c>
      <c r="G123" s="469">
        <f t="shared" si="3"/>
        <v>6344</v>
      </c>
      <c r="H123" s="470">
        <v>90</v>
      </c>
    </row>
    <row r="124" spans="1:8" x14ac:dyDescent="0.2">
      <c r="A124" s="447">
        <v>140</v>
      </c>
      <c r="B124" s="454"/>
      <c r="C124" s="449">
        <f t="shared" si="5"/>
        <v>25.78</v>
      </c>
      <c r="D124" s="582"/>
      <c r="E124" s="472">
        <v>13607</v>
      </c>
      <c r="F124" s="456">
        <f t="shared" si="4"/>
        <v>8682</v>
      </c>
      <c r="G124" s="469">
        <f t="shared" si="3"/>
        <v>6334</v>
      </c>
      <c r="H124" s="470">
        <v>90</v>
      </c>
    </row>
    <row r="125" spans="1:8" x14ac:dyDescent="0.2">
      <c r="A125" s="447">
        <v>141</v>
      </c>
      <c r="B125" s="454"/>
      <c r="C125" s="449">
        <f t="shared" si="5"/>
        <v>25.82</v>
      </c>
      <c r="D125" s="582"/>
      <c r="E125" s="472">
        <v>13607</v>
      </c>
      <c r="F125" s="456">
        <f t="shared" si="4"/>
        <v>8669</v>
      </c>
      <c r="G125" s="469">
        <f t="shared" si="3"/>
        <v>6324</v>
      </c>
      <c r="H125" s="470">
        <v>90</v>
      </c>
    </row>
    <row r="126" spans="1:8" x14ac:dyDescent="0.2">
      <c r="A126" s="447">
        <v>142</v>
      </c>
      <c r="B126" s="454"/>
      <c r="C126" s="449">
        <f t="shared" si="5"/>
        <v>25.86</v>
      </c>
      <c r="D126" s="582"/>
      <c r="E126" s="472">
        <v>13607</v>
      </c>
      <c r="F126" s="456">
        <f t="shared" si="4"/>
        <v>8656</v>
      </c>
      <c r="G126" s="469">
        <f t="shared" si="3"/>
        <v>6314</v>
      </c>
      <c r="H126" s="470">
        <v>90</v>
      </c>
    </row>
    <row r="127" spans="1:8" x14ac:dyDescent="0.2">
      <c r="A127" s="447">
        <v>143</v>
      </c>
      <c r="B127" s="454"/>
      <c r="C127" s="449">
        <f t="shared" si="5"/>
        <v>25.9</v>
      </c>
      <c r="D127" s="582"/>
      <c r="E127" s="472">
        <v>13607</v>
      </c>
      <c r="F127" s="456">
        <f t="shared" si="4"/>
        <v>8643</v>
      </c>
      <c r="G127" s="469">
        <f t="shared" si="3"/>
        <v>6304</v>
      </c>
      <c r="H127" s="470">
        <v>90</v>
      </c>
    </row>
    <row r="128" spans="1:8" x14ac:dyDescent="0.2">
      <c r="A128" s="447">
        <v>144</v>
      </c>
      <c r="B128" s="454"/>
      <c r="C128" s="449">
        <f t="shared" si="5"/>
        <v>25.94</v>
      </c>
      <c r="D128" s="582"/>
      <c r="E128" s="472">
        <v>13607</v>
      </c>
      <c r="F128" s="456">
        <f t="shared" si="4"/>
        <v>8629</v>
      </c>
      <c r="G128" s="469">
        <f t="shared" si="3"/>
        <v>6295</v>
      </c>
      <c r="H128" s="470">
        <v>90</v>
      </c>
    </row>
    <row r="129" spans="1:8" x14ac:dyDescent="0.2">
      <c r="A129" s="447">
        <v>145</v>
      </c>
      <c r="B129" s="454"/>
      <c r="C129" s="449">
        <f t="shared" si="5"/>
        <v>25.98</v>
      </c>
      <c r="D129" s="582"/>
      <c r="E129" s="472">
        <v>13607</v>
      </c>
      <c r="F129" s="456">
        <f t="shared" si="4"/>
        <v>8616</v>
      </c>
      <c r="G129" s="469">
        <f t="shared" si="3"/>
        <v>6285</v>
      </c>
      <c r="H129" s="470">
        <v>90</v>
      </c>
    </row>
    <row r="130" spans="1:8" x14ac:dyDescent="0.2">
      <c r="A130" s="447">
        <v>146</v>
      </c>
      <c r="B130" s="454"/>
      <c r="C130" s="449">
        <f t="shared" si="5"/>
        <v>26.02</v>
      </c>
      <c r="D130" s="582"/>
      <c r="E130" s="472">
        <v>13607</v>
      </c>
      <c r="F130" s="456">
        <f t="shared" si="4"/>
        <v>8603</v>
      </c>
      <c r="G130" s="469">
        <f t="shared" si="3"/>
        <v>6275</v>
      </c>
      <c r="H130" s="470">
        <v>90</v>
      </c>
    </row>
    <row r="131" spans="1:8" x14ac:dyDescent="0.2">
      <c r="A131" s="447">
        <v>147</v>
      </c>
      <c r="B131" s="454"/>
      <c r="C131" s="449">
        <f t="shared" si="5"/>
        <v>26.06</v>
      </c>
      <c r="D131" s="582"/>
      <c r="E131" s="472">
        <v>13607</v>
      </c>
      <c r="F131" s="456">
        <f t="shared" si="4"/>
        <v>8590</v>
      </c>
      <c r="G131" s="469">
        <f t="shared" si="3"/>
        <v>6266</v>
      </c>
      <c r="H131" s="470">
        <v>90</v>
      </c>
    </row>
    <row r="132" spans="1:8" x14ac:dyDescent="0.2">
      <c r="A132" s="447">
        <v>148</v>
      </c>
      <c r="B132" s="454"/>
      <c r="C132" s="449">
        <f t="shared" si="5"/>
        <v>26.1</v>
      </c>
      <c r="D132" s="582"/>
      <c r="E132" s="472">
        <v>13607</v>
      </c>
      <c r="F132" s="456">
        <f t="shared" si="4"/>
        <v>8577</v>
      </c>
      <c r="G132" s="469">
        <f t="shared" si="3"/>
        <v>6256</v>
      </c>
      <c r="H132" s="470">
        <v>90</v>
      </c>
    </row>
    <row r="133" spans="1:8" x14ac:dyDescent="0.2">
      <c r="A133" s="447">
        <v>149</v>
      </c>
      <c r="B133" s="454"/>
      <c r="C133" s="449">
        <f t="shared" si="5"/>
        <v>26.14</v>
      </c>
      <c r="D133" s="582"/>
      <c r="E133" s="472">
        <v>13607</v>
      </c>
      <c r="F133" s="456">
        <f t="shared" si="4"/>
        <v>8564</v>
      </c>
      <c r="G133" s="469">
        <f t="shared" si="3"/>
        <v>6247</v>
      </c>
      <c r="H133" s="470">
        <v>90</v>
      </c>
    </row>
    <row r="134" spans="1:8" x14ac:dyDescent="0.2">
      <c r="A134" s="447">
        <v>150</v>
      </c>
      <c r="B134" s="454"/>
      <c r="C134" s="449">
        <f t="shared" si="5"/>
        <v>26.18</v>
      </c>
      <c r="D134" s="582"/>
      <c r="E134" s="472">
        <v>13607</v>
      </c>
      <c r="F134" s="456">
        <f t="shared" si="4"/>
        <v>8551</v>
      </c>
      <c r="G134" s="469">
        <f t="shared" si="3"/>
        <v>6237</v>
      </c>
      <c r="H134" s="470">
        <v>90</v>
      </c>
    </row>
    <row r="135" spans="1:8" x14ac:dyDescent="0.2">
      <c r="A135" s="447">
        <v>151</v>
      </c>
      <c r="B135" s="454"/>
      <c r="C135" s="449">
        <f t="shared" si="5"/>
        <v>26.22</v>
      </c>
      <c r="D135" s="582"/>
      <c r="E135" s="472">
        <v>13607</v>
      </c>
      <c r="F135" s="456">
        <f t="shared" si="4"/>
        <v>8538</v>
      </c>
      <c r="G135" s="469">
        <f t="shared" si="3"/>
        <v>6227</v>
      </c>
      <c r="H135" s="470">
        <v>90</v>
      </c>
    </row>
    <row r="136" spans="1:8" x14ac:dyDescent="0.2">
      <c r="A136" s="447">
        <v>152</v>
      </c>
      <c r="B136" s="454"/>
      <c r="C136" s="449">
        <f t="shared" si="5"/>
        <v>26.26</v>
      </c>
      <c r="D136" s="582"/>
      <c r="E136" s="472">
        <v>13607</v>
      </c>
      <c r="F136" s="456">
        <f t="shared" si="4"/>
        <v>8525</v>
      </c>
      <c r="G136" s="469">
        <f t="shared" si="3"/>
        <v>6218</v>
      </c>
      <c r="H136" s="470">
        <v>90</v>
      </c>
    </row>
    <row r="137" spans="1:8" x14ac:dyDescent="0.2">
      <c r="A137" s="447">
        <v>153</v>
      </c>
      <c r="B137" s="454"/>
      <c r="C137" s="449">
        <f t="shared" si="5"/>
        <v>26.3</v>
      </c>
      <c r="D137" s="582"/>
      <c r="E137" s="472">
        <v>13607</v>
      </c>
      <c r="F137" s="456">
        <f t="shared" si="4"/>
        <v>8512</v>
      </c>
      <c r="G137" s="469">
        <f t="shared" si="3"/>
        <v>6209</v>
      </c>
      <c r="H137" s="470">
        <v>90</v>
      </c>
    </row>
    <row r="138" spans="1:8" x14ac:dyDescent="0.2">
      <c r="A138" s="447">
        <v>154</v>
      </c>
      <c r="B138" s="454"/>
      <c r="C138" s="449">
        <f t="shared" si="5"/>
        <v>26.33</v>
      </c>
      <c r="D138" s="582"/>
      <c r="E138" s="472">
        <v>13607</v>
      </c>
      <c r="F138" s="456">
        <f t="shared" si="4"/>
        <v>8503</v>
      </c>
      <c r="G138" s="469">
        <f t="shared" si="3"/>
        <v>6201</v>
      </c>
      <c r="H138" s="470">
        <v>90</v>
      </c>
    </row>
    <row r="139" spans="1:8" x14ac:dyDescent="0.2">
      <c r="A139" s="447">
        <v>155</v>
      </c>
      <c r="B139" s="454"/>
      <c r="C139" s="449">
        <f t="shared" si="5"/>
        <v>26.37</v>
      </c>
      <c r="D139" s="582"/>
      <c r="E139" s="472">
        <v>13607</v>
      </c>
      <c r="F139" s="456">
        <f t="shared" si="4"/>
        <v>8490</v>
      </c>
      <c r="G139" s="469">
        <f t="shared" si="3"/>
        <v>6192</v>
      </c>
      <c r="H139" s="470">
        <v>90</v>
      </c>
    </row>
    <row r="140" spans="1:8" x14ac:dyDescent="0.2">
      <c r="A140" s="447">
        <v>156</v>
      </c>
      <c r="B140" s="454"/>
      <c r="C140" s="449">
        <f t="shared" si="5"/>
        <v>26.41</v>
      </c>
      <c r="D140" s="582"/>
      <c r="E140" s="472">
        <v>13607</v>
      </c>
      <c r="F140" s="456">
        <f t="shared" si="4"/>
        <v>8477</v>
      </c>
      <c r="G140" s="469">
        <f t="shared" si="3"/>
        <v>6183</v>
      </c>
      <c r="H140" s="470">
        <v>90</v>
      </c>
    </row>
    <row r="141" spans="1:8" x14ac:dyDescent="0.2">
      <c r="A141" s="447">
        <v>157</v>
      </c>
      <c r="B141" s="454"/>
      <c r="C141" s="449">
        <f t="shared" si="5"/>
        <v>26.45</v>
      </c>
      <c r="D141" s="582"/>
      <c r="E141" s="472">
        <v>13607</v>
      </c>
      <c r="F141" s="456">
        <f t="shared" si="4"/>
        <v>8465</v>
      </c>
      <c r="G141" s="469">
        <f t="shared" ref="G141:G204" si="6">ROUND(12*(1/C141*E141),0)</f>
        <v>6173</v>
      </c>
      <c r="H141" s="470">
        <v>90</v>
      </c>
    </row>
    <row r="142" spans="1:8" x14ac:dyDescent="0.2">
      <c r="A142" s="447">
        <v>158</v>
      </c>
      <c r="B142" s="454"/>
      <c r="C142" s="449">
        <f t="shared" si="5"/>
        <v>26.48</v>
      </c>
      <c r="D142" s="582"/>
      <c r="E142" s="472">
        <v>13607</v>
      </c>
      <c r="F142" s="456">
        <f t="shared" ref="F142:F205" si="7">ROUND(12*1.3566*(1/C142*E142)+H142,0)</f>
        <v>8455</v>
      </c>
      <c r="G142" s="469">
        <f t="shared" si="6"/>
        <v>6166</v>
      </c>
      <c r="H142" s="470">
        <v>90</v>
      </c>
    </row>
    <row r="143" spans="1:8" x14ac:dyDescent="0.2">
      <c r="A143" s="447">
        <v>159</v>
      </c>
      <c r="B143" s="454"/>
      <c r="C143" s="449">
        <f t="shared" ref="C143:C206" si="8">ROUND((10.899*LN(A143)+A143/200)*0.5-1.5,2)</f>
        <v>26.52</v>
      </c>
      <c r="D143" s="582"/>
      <c r="E143" s="472">
        <v>13607</v>
      </c>
      <c r="F143" s="456">
        <f t="shared" si="7"/>
        <v>8443</v>
      </c>
      <c r="G143" s="469">
        <f t="shared" si="6"/>
        <v>6157</v>
      </c>
      <c r="H143" s="470">
        <v>90</v>
      </c>
    </row>
    <row r="144" spans="1:8" x14ac:dyDescent="0.2">
      <c r="A144" s="447">
        <v>160</v>
      </c>
      <c r="B144" s="454"/>
      <c r="C144" s="449">
        <f t="shared" si="8"/>
        <v>26.56</v>
      </c>
      <c r="D144" s="582"/>
      <c r="E144" s="472">
        <v>13607</v>
      </c>
      <c r="F144" s="456">
        <f t="shared" si="7"/>
        <v>8430</v>
      </c>
      <c r="G144" s="469">
        <f t="shared" si="6"/>
        <v>6148</v>
      </c>
      <c r="H144" s="470">
        <v>90</v>
      </c>
    </row>
    <row r="145" spans="1:8" x14ac:dyDescent="0.2">
      <c r="A145" s="447">
        <v>161</v>
      </c>
      <c r="B145" s="454"/>
      <c r="C145" s="449">
        <f t="shared" si="8"/>
        <v>26.59</v>
      </c>
      <c r="D145" s="582"/>
      <c r="E145" s="472">
        <v>13607</v>
      </c>
      <c r="F145" s="456">
        <f t="shared" si="7"/>
        <v>8421</v>
      </c>
      <c r="G145" s="469">
        <f t="shared" si="6"/>
        <v>6141</v>
      </c>
      <c r="H145" s="470">
        <v>90</v>
      </c>
    </row>
    <row r="146" spans="1:8" x14ac:dyDescent="0.2">
      <c r="A146" s="447">
        <v>162</v>
      </c>
      <c r="B146" s="454"/>
      <c r="C146" s="449">
        <f t="shared" si="8"/>
        <v>26.63</v>
      </c>
      <c r="D146" s="582"/>
      <c r="E146" s="472">
        <v>13607</v>
      </c>
      <c r="F146" s="456">
        <f t="shared" si="7"/>
        <v>8408</v>
      </c>
      <c r="G146" s="469">
        <f t="shared" si="6"/>
        <v>6132</v>
      </c>
      <c r="H146" s="470">
        <v>90</v>
      </c>
    </row>
    <row r="147" spans="1:8" x14ac:dyDescent="0.2">
      <c r="A147" s="447">
        <v>163</v>
      </c>
      <c r="B147" s="454"/>
      <c r="C147" s="449">
        <f t="shared" si="8"/>
        <v>26.67</v>
      </c>
      <c r="D147" s="582"/>
      <c r="E147" s="472">
        <v>13607</v>
      </c>
      <c r="F147" s="456">
        <f t="shared" si="7"/>
        <v>8396</v>
      </c>
      <c r="G147" s="469">
        <f t="shared" si="6"/>
        <v>6122</v>
      </c>
      <c r="H147" s="470">
        <v>90</v>
      </c>
    </row>
    <row r="148" spans="1:8" x14ac:dyDescent="0.2">
      <c r="A148" s="447">
        <v>164</v>
      </c>
      <c r="B148" s="454"/>
      <c r="C148" s="449">
        <f t="shared" si="8"/>
        <v>26.7</v>
      </c>
      <c r="D148" s="582"/>
      <c r="E148" s="472">
        <v>13607</v>
      </c>
      <c r="F148" s="456">
        <f t="shared" si="7"/>
        <v>8386</v>
      </c>
      <c r="G148" s="469">
        <f t="shared" si="6"/>
        <v>6116</v>
      </c>
      <c r="H148" s="470">
        <v>90</v>
      </c>
    </row>
    <row r="149" spans="1:8" x14ac:dyDescent="0.2">
      <c r="A149" s="447">
        <v>165</v>
      </c>
      <c r="B149" s="454"/>
      <c r="C149" s="449">
        <f t="shared" si="8"/>
        <v>26.74</v>
      </c>
      <c r="D149" s="582"/>
      <c r="E149" s="472">
        <v>13607</v>
      </c>
      <c r="F149" s="456">
        <f t="shared" si="7"/>
        <v>8374</v>
      </c>
      <c r="G149" s="469">
        <f t="shared" si="6"/>
        <v>6106</v>
      </c>
      <c r="H149" s="470">
        <v>90</v>
      </c>
    </row>
    <row r="150" spans="1:8" x14ac:dyDescent="0.2">
      <c r="A150" s="447">
        <v>166</v>
      </c>
      <c r="B150" s="454"/>
      <c r="C150" s="449">
        <f t="shared" si="8"/>
        <v>26.77</v>
      </c>
      <c r="D150" s="582"/>
      <c r="E150" s="472">
        <v>13607</v>
      </c>
      <c r="F150" s="456">
        <f t="shared" si="7"/>
        <v>8365</v>
      </c>
      <c r="G150" s="469">
        <f t="shared" si="6"/>
        <v>6100</v>
      </c>
      <c r="H150" s="470">
        <v>90</v>
      </c>
    </row>
    <row r="151" spans="1:8" x14ac:dyDescent="0.2">
      <c r="A151" s="447">
        <v>167</v>
      </c>
      <c r="B151" s="454"/>
      <c r="C151" s="449">
        <f t="shared" si="8"/>
        <v>26.81</v>
      </c>
      <c r="D151" s="582"/>
      <c r="E151" s="472">
        <v>13607</v>
      </c>
      <c r="F151" s="456">
        <f t="shared" si="7"/>
        <v>8352</v>
      </c>
      <c r="G151" s="469">
        <f t="shared" si="6"/>
        <v>6090</v>
      </c>
      <c r="H151" s="470">
        <v>90</v>
      </c>
    </row>
    <row r="152" spans="1:8" x14ac:dyDescent="0.2">
      <c r="A152" s="447">
        <v>168</v>
      </c>
      <c r="B152" s="454"/>
      <c r="C152" s="449">
        <f t="shared" si="8"/>
        <v>26.84</v>
      </c>
      <c r="D152" s="582"/>
      <c r="E152" s="472">
        <v>13607</v>
      </c>
      <c r="F152" s="456">
        <f t="shared" si="7"/>
        <v>8343</v>
      </c>
      <c r="G152" s="469">
        <f t="shared" si="6"/>
        <v>6084</v>
      </c>
      <c r="H152" s="470">
        <v>90</v>
      </c>
    </row>
    <row r="153" spans="1:8" x14ac:dyDescent="0.2">
      <c r="A153" s="447">
        <v>169</v>
      </c>
      <c r="B153" s="454"/>
      <c r="C153" s="449">
        <f t="shared" si="8"/>
        <v>26.88</v>
      </c>
      <c r="D153" s="582"/>
      <c r="E153" s="472">
        <v>13607</v>
      </c>
      <c r="F153" s="456">
        <f t="shared" si="7"/>
        <v>8331</v>
      </c>
      <c r="G153" s="469">
        <f t="shared" si="6"/>
        <v>6075</v>
      </c>
      <c r="H153" s="470">
        <v>90</v>
      </c>
    </row>
    <row r="154" spans="1:8" x14ac:dyDescent="0.2">
      <c r="A154" s="447">
        <v>170</v>
      </c>
      <c r="B154" s="454"/>
      <c r="C154" s="449">
        <f t="shared" si="8"/>
        <v>26.91</v>
      </c>
      <c r="D154" s="582"/>
      <c r="E154" s="472">
        <v>13607</v>
      </c>
      <c r="F154" s="456">
        <f t="shared" si="7"/>
        <v>8322</v>
      </c>
      <c r="G154" s="469">
        <f t="shared" si="6"/>
        <v>6068</v>
      </c>
      <c r="H154" s="470">
        <v>90</v>
      </c>
    </row>
    <row r="155" spans="1:8" x14ac:dyDescent="0.2">
      <c r="A155" s="447">
        <v>171</v>
      </c>
      <c r="B155" s="454"/>
      <c r="C155" s="449">
        <f t="shared" si="8"/>
        <v>26.95</v>
      </c>
      <c r="D155" s="582"/>
      <c r="E155" s="472">
        <v>13607</v>
      </c>
      <c r="F155" s="456">
        <f t="shared" si="7"/>
        <v>8309</v>
      </c>
      <c r="G155" s="469">
        <f t="shared" si="6"/>
        <v>6059</v>
      </c>
      <c r="H155" s="470">
        <v>90</v>
      </c>
    </row>
    <row r="156" spans="1:8" x14ac:dyDescent="0.2">
      <c r="A156" s="447">
        <v>172</v>
      </c>
      <c r="B156" s="454"/>
      <c r="C156" s="449">
        <f t="shared" si="8"/>
        <v>26.98</v>
      </c>
      <c r="D156" s="582"/>
      <c r="E156" s="472">
        <v>13607</v>
      </c>
      <c r="F156" s="456">
        <f t="shared" si="7"/>
        <v>8300</v>
      </c>
      <c r="G156" s="469">
        <f t="shared" si="6"/>
        <v>6052</v>
      </c>
      <c r="H156" s="470">
        <v>90</v>
      </c>
    </row>
    <row r="157" spans="1:8" x14ac:dyDescent="0.2">
      <c r="A157" s="447">
        <v>173</v>
      </c>
      <c r="B157" s="454"/>
      <c r="C157" s="449">
        <f t="shared" si="8"/>
        <v>27.02</v>
      </c>
      <c r="D157" s="582"/>
      <c r="E157" s="472">
        <v>13607</v>
      </c>
      <c r="F157" s="456">
        <f t="shared" si="7"/>
        <v>8288</v>
      </c>
      <c r="G157" s="469">
        <f t="shared" si="6"/>
        <v>6043</v>
      </c>
      <c r="H157" s="470">
        <v>90</v>
      </c>
    </row>
    <row r="158" spans="1:8" x14ac:dyDescent="0.2">
      <c r="A158" s="447">
        <v>174</v>
      </c>
      <c r="B158" s="454"/>
      <c r="C158" s="449">
        <f t="shared" si="8"/>
        <v>27.05</v>
      </c>
      <c r="D158" s="582"/>
      <c r="E158" s="472">
        <v>13607</v>
      </c>
      <c r="F158" s="456">
        <f t="shared" si="7"/>
        <v>8279</v>
      </c>
      <c r="G158" s="469">
        <f t="shared" si="6"/>
        <v>6036</v>
      </c>
      <c r="H158" s="470">
        <v>90</v>
      </c>
    </row>
    <row r="159" spans="1:8" x14ac:dyDescent="0.2">
      <c r="A159" s="447">
        <v>175</v>
      </c>
      <c r="B159" s="454"/>
      <c r="C159" s="449">
        <f t="shared" si="8"/>
        <v>27.08</v>
      </c>
      <c r="D159" s="582"/>
      <c r="E159" s="472">
        <v>13607</v>
      </c>
      <c r="F159" s="456">
        <f t="shared" si="7"/>
        <v>8270</v>
      </c>
      <c r="G159" s="469">
        <f t="shared" si="6"/>
        <v>6030</v>
      </c>
      <c r="H159" s="470">
        <v>90</v>
      </c>
    </row>
    <row r="160" spans="1:8" x14ac:dyDescent="0.2">
      <c r="A160" s="447">
        <v>176</v>
      </c>
      <c r="B160" s="454"/>
      <c r="C160" s="449">
        <f t="shared" si="8"/>
        <v>27.12</v>
      </c>
      <c r="D160" s="582"/>
      <c r="E160" s="472">
        <v>13607</v>
      </c>
      <c r="F160" s="456">
        <f t="shared" si="7"/>
        <v>8258</v>
      </c>
      <c r="G160" s="469">
        <f t="shared" si="6"/>
        <v>6021</v>
      </c>
      <c r="H160" s="470">
        <v>90</v>
      </c>
    </row>
    <row r="161" spans="1:8" x14ac:dyDescent="0.2">
      <c r="A161" s="447">
        <v>177</v>
      </c>
      <c r="B161" s="454"/>
      <c r="C161" s="449">
        <f t="shared" si="8"/>
        <v>27.15</v>
      </c>
      <c r="D161" s="582"/>
      <c r="E161" s="472">
        <v>13607</v>
      </c>
      <c r="F161" s="456">
        <f t="shared" si="7"/>
        <v>8249</v>
      </c>
      <c r="G161" s="469">
        <f t="shared" si="6"/>
        <v>6014</v>
      </c>
      <c r="H161" s="470">
        <v>90</v>
      </c>
    </row>
    <row r="162" spans="1:8" x14ac:dyDescent="0.2">
      <c r="A162" s="447">
        <v>178</v>
      </c>
      <c r="B162" s="454"/>
      <c r="C162" s="449">
        <f t="shared" si="8"/>
        <v>27.18</v>
      </c>
      <c r="D162" s="582"/>
      <c r="E162" s="472">
        <v>13607</v>
      </c>
      <c r="F162" s="456">
        <f t="shared" si="7"/>
        <v>8240</v>
      </c>
      <c r="G162" s="469">
        <f t="shared" si="6"/>
        <v>6008</v>
      </c>
      <c r="H162" s="470">
        <v>90</v>
      </c>
    </row>
    <row r="163" spans="1:8" x14ac:dyDescent="0.2">
      <c r="A163" s="447">
        <v>179</v>
      </c>
      <c r="B163" s="454"/>
      <c r="C163" s="449">
        <f t="shared" si="8"/>
        <v>27.22</v>
      </c>
      <c r="D163" s="582"/>
      <c r="E163" s="472">
        <v>13607</v>
      </c>
      <c r="F163" s="456">
        <f t="shared" si="7"/>
        <v>8228</v>
      </c>
      <c r="G163" s="469">
        <f t="shared" si="6"/>
        <v>5999</v>
      </c>
      <c r="H163" s="470">
        <v>90</v>
      </c>
    </row>
    <row r="164" spans="1:8" x14ac:dyDescent="0.2">
      <c r="A164" s="447">
        <v>180</v>
      </c>
      <c r="B164" s="454"/>
      <c r="C164" s="449">
        <f t="shared" si="8"/>
        <v>27.25</v>
      </c>
      <c r="D164" s="582"/>
      <c r="E164" s="472">
        <v>13607</v>
      </c>
      <c r="F164" s="456">
        <f t="shared" si="7"/>
        <v>8219</v>
      </c>
      <c r="G164" s="469">
        <f t="shared" si="6"/>
        <v>5992</v>
      </c>
      <c r="H164" s="470">
        <v>90</v>
      </c>
    </row>
    <row r="165" spans="1:8" x14ac:dyDescent="0.2">
      <c r="A165" s="447">
        <v>181</v>
      </c>
      <c r="B165" s="454"/>
      <c r="C165" s="449">
        <f t="shared" si="8"/>
        <v>27.28</v>
      </c>
      <c r="D165" s="582"/>
      <c r="E165" s="472">
        <v>13607</v>
      </c>
      <c r="F165" s="456">
        <f t="shared" si="7"/>
        <v>8210</v>
      </c>
      <c r="G165" s="469">
        <f t="shared" si="6"/>
        <v>5985</v>
      </c>
      <c r="H165" s="470">
        <v>90</v>
      </c>
    </row>
    <row r="166" spans="1:8" x14ac:dyDescent="0.2">
      <c r="A166" s="447">
        <v>182</v>
      </c>
      <c r="B166" s="454"/>
      <c r="C166" s="449">
        <f t="shared" si="8"/>
        <v>27.31</v>
      </c>
      <c r="D166" s="582"/>
      <c r="E166" s="472">
        <v>13607</v>
      </c>
      <c r="F166" s="456">
        <f t="shared" si="7"/>
        <v>8201</v>
      </c>
      <c r="G166" s="469">
        <f t="shared" si="6"/>
        <v>5979</v>
      </c>
      <c r="H166" s="470">
        <v>90</v>
      </c>
    </row>
    <row r="167" spans="1:8" x14ac:dyDescent="0.2">
      <c r="A167" s="447">
        <v>183</v>
      </c>
      <c r="B167" s="454"/>
      <c r="C167" s="449">
        <f t="shared" si="8"/>
        <v>27.35</v>
      </c>
      <c r="D167" s="582"/>
      <c r="E167" s="472">
        <v>13607</v>
      </c>
      <c r="F167" s="456">
        <f t="shared" si="7"/>
        <v>8189</v>
      </c>
      <c r="G167" s="469">
        <f t="shared" si="6"/>
        <v>5970</v>
      </c>
      <c r="H167" s="470">
        <v>90</v>
      </c>
    </row>
    <row r="168" spans="1:8" x14ac:dyDescent="0.2">
      <c r="A168" s="447">
        <v>184</v>
      </c>
      <c r="B168" s="454"/>
      <c r="C168" s="449">
        <f t="shared" si="8"/>
        <v>27.38</v>
      </c>
      <c r="D168" s="582"/>
      <c r="E168" s="472">
        <v>13607</v>
      </c>
      <c r="F168" s="456">
        <f t="shared" si="7"/>
        <v>8180</v>
      </c>
      <c r="G168" s="469">
        <f t="shared" si="6"/>
        <v>5964</v>
      </c>
      <c r="H168" s="470">
        <v>90</v>
      </c>
    </row>
    <row r="169" spans="1:8" x14ac:dyDescent="0.2">
      <c r="A169" s="447">
        <v>185</v>
      </c>
      <c r="B169" s="454"/>
      <c r="C169" s="449">
        <f t="shared" si="8"/>
        <v>27.41</v>
      </c>
      <c r="D169" s="582"/>
      <c r="E169" s="472">
        <v>13607</v>
      </c>
      <c r="F169" s="456">
        <f t="shared" si="7"/>
        <v>8171</v>
      </c>
      <c r="G169" s="469">
        <f t="shared" si="6"/>
        <v>5957</v>
      </c>
      <c r="H169" s="470">
        <v>90</v>
      </c>
    </row>
    <row r="170" spans="1:8" x14ac:dyDescent="0.2">
      <c r="A170" s="447">
        <v>186</v>
      </c>
      <c r="B170" s="454"/>
      <c r="C170" s="449">
        <f t="shared" si="8"/>
        <v>27.44</v>
      </c>
      <c r="D170" s="582"/>
      <c r="E170" s="472">
        <v>13607</v>
      </c>
      <c r="F170" s="456">
        <f t="shared" si="7"/>
        <v>8163</v>
      </c>
      <c r="G170" s="469">
        <f t="shared" si="6"/>
        <v>5951</v>
      </c>
      <c r="H170" s="470">
        <v>90</v>
      </c>
    </row>
    <row r="171" spans="1:8" x14ac:dyDescent="0.2">
      <c r="A171" s="447">
        <v>187</v>
      </c>
      <c r="B171" s="454"/>
      <c r="C171" s="449">
        <f t="shared" si="8"/>
        <v>27.47</v>
      </c>
      <c r="D171" s="582"/>
      <c r="E171" s="472">
        <v>13607</v>
      </c>
      <c r="F171" s="456">
        <f t="shared" si="7"/>
        <v>8154</v>
      </c>
      <c r="G171" s="469">
        <f t="shared" si="6"/>
        <v>5944</v>
      </c>
      <c r="H171" s="470">
        <v>90</v>
      </c>
    </row>
    <row r="172" spans="1:8" x14ac:dyDescent="0.2">
      <c r="A172" s="447">
        <v>188</v>
      </c>
      <c r="B172" s="454"/>
      <c r="C172" s="449">
        <f t="shared" si="8"/>
        <v>27.51</v>
      </c>
      <c r="D172" s="582"/>
      <c r="E172" s="472">
        <v>13607</v>
      </c>
      <c r="F172" s="456">
        <f t="shared" si="7"/>
        <v>8142</v>
      </c>
      <c r="G172" s="469">
        <f t="shared" si="6"/>
        <v>5935</v>
      </c>
      <c r="H172" s="470">
        <v>90</v>
      </c>
    </row>
    <row r="173" spans="1:8" x14ac:dyDescent="0.2">
      <c r="A173" s="447">
        <v>189</v>
      </c>
      <c r="B173" s="454"/>
      <c r="C173" s="449">
        <f t="shared" si="8"/>
        <v>27.54</v>
      </c>
      <c r="D173" s="582"/>
      <c r="E173" s="472">
        <v>13607</v>
      </c>
      <c r="F173" s="456">
        <f t="shared" si="7"/>
        <v>8133</v>
      </c>
      <c r="G173" s="469">
        <f t="shared" si="6"/>
        <v>5929</v>
      </c>
      <c r="H173" s="470">
        <v>90</v>
      </c>
    </row>
    <row r="174" spans="1:8" x14ac:dyDescent="0.2">
      <c r="A174" s="447">
        <v>190</v>
      </c>
      <c r="B174" s="454"/>
      <c r="C174" s="449">
        <f t="shared" si="8"/>
        <v>27.57</v>
      </c>
      <c r="D174" s="582"/>
      <c r="E174" s="472">
        <v>13607</v>
      </c>
      <c r="F174" s="456">
        <f t="shared" si="7"/>
        <v>8124</v>
      </c>
      <c r="G174" s="469">
        <f t="shared" si="6"/>
        <v>5923</v>
      </c>
      <c r="H174" s="470">
        <v>90</v>
      </c>
    </row>
    <row r="175" spans="1:8" x14ac:dyDescent="0.2">
      <c r="A175" s="447">
        <v>191</v>
      </c>
      <c r="B175" s="454"/>
      <c r="C175" s="449">
        <f t="shared" si="8"/>
        <v>27.6</v>
      </c>
      <c r="D175" s="582"/>
      <c r="E175" s="472">
        <v>13607</v>
      </c>
      <c r="F175" s="456">
        <f t="shared" si="7"/>
        <v>8116</v>
      </c>
      <c r="G175" s="469">
        <f t="shared" si="6"/>
        <v>5916</v>
      </c>
      <c r="H175" s="470">
        <v>90</v>
      </c>
    </row>
    <row r="176" spans="1:8" x14ac:dyDescent="0.2">
      <c r="A176" s="447">
        <v>192</v>
      </c>
      <c r="B176" s="454"/>
      <c r="C176" s="449">
        <f t="shared" si="8"/>
        <v>27.63</v>
      </c>
      <c r="D176" s="582"/>
      <c r="E176" s="472">
        <v>13607</v>
      </c>
      <c r="F176" s="456">
        <f t="shared" si="7"/>
        <v>8107</v>
      </c>
      <c r="G176" s="469">
        <f t="shared" si="6"/>
        <v>5910</v>
      </c>
      <c r="H176" s="470">
        <v>90</v>
      </c>
    </row>
    <row r="177" spans="1:8" x14ac:dyDescent="0.2">
      <c r="A177" s="447">
        <v>193</v>
      </c>
      <c r="B177" s="454"/>
      <c r="C177" s="449">
        <f t="shared" si="8"/>
        <v>27.66</v>
      </c>
      <c r="D177" s="582"/>
      <c r="E177" s="472">
        <v>13607</v>
      </c>
      <c r="F177" s="456">
        <f t="shared" si="7"/>
        <v>8098</v>
      </c>
      <c r="G177" s="469">
        <f t="shared" si="6"/>
        <v>5903</v>
      </c>
      <c r="H177" s="470">
        <v>90</v>
      </c>
    </row>
    <row r="178" spans="1:8" x14ac:dyDescent="0.2">
      <c r="A178" s="447">
        <v>194</v>
      </c>
      <c r="B178" s="454"/>
      <c r="C178" s="449">
        <f t="shared" si="8"/>
        <v>27.69</v>
      </c>
      <c r="D178" s="582"/>
      <c r="E178" s="472">
        <v>13607</v>
      </c>
      <c r="F178" s="456">
        <f t="shared" si="7"/>
        <v>8090</v>
      </c>
      <c r="G178" s="469">
        <f t="shared" si="6"/>
        <v>5897</v>
      </c>
      <c r="H178" s="470">
        <v>90</v>
      </c>
    </row>
    <row r="179" spans="1:8" x14ac:dyDescent="0.2">
      <c r="A179" s="447">
        <v>195</v>
      </c>
      <c r="B179" s="454"/>
      <c r="C179" s="449">
        <f t="shared" si="8"/>
        <v>27.72</v>
      </c>
      <c r="D179" s="582"/>
      <c r="E179" s="472">
        <v>13607</v>
      </c>
      <c r="F179" s="456">
        <f t="shared" si="7"/>
        <v>8081</v>
      </c>
      <c r="G179" s="469">
        <f t="shared" si="6"/>
        <v>5890</v>
      </c>
      <c r="H179" s="470">
        <v>90</v>
      </c>
    </row>
    <row r="180" spans="1:8" x14ac:dyDescent="0.2">
      <c r="A180" s="447">
        <v>196</v>
      </c>
      <c r="B180" s="454"/>
      <c r="C180" s="449">
        <f t="shared" si="8"/>
        <v>27.75</v>
      </c>
      <c r="D180" s="582"/>
      <c r="E180" s="472">
        <v>13607</v>
      </c>
      <c r="F180" s="456">
        <f t="shared" si="7"/>
        <v>8072</v>
      </c>
      <c r="G180" s="469">
        <f t="shared" si="6"/>
        <v>5884</v>
      </c>
      <c r="H180" s="470">
        <v>90</v>
      </c>
    </row>
    <row r="181" spans="1:8" x14ac:dyDescent="0.2">
      <c r="A181" s="447">
        <v>197</v>
      </c>
      <c r="B181" s="454"/>
      <c r="C181" s="449">
        <f t="shared" si="8"/>
        <v>27.78</v>
      </c>
      <c r="D181" s="582"/>
      <c r="E181" s="472">
        <v>13607</v>
      </c>
      <c r="F181" s="456">
        <f t="shared" si="7"/>
        <v>8064</v>
      </c>
      <c r="G181" s="469">
        <f t="shared" si="6"/>
        <v>5878</v>
      </c>
      <c r="H181" s="470">
        <v>90</v>
      </c>
    </row>
    <row r="182" spans="1:8" x14ac:dyDescent="0.2">
      <c r="A182" s="447">
        <v>198</v>
      </c>
      <c r="B182" s="454"/>
      <c r="C182" s="449">
        <f t="shared" si="8"/>
        <v>27.81</v>
      </c>
      <c r="D182" s="582"/>
      <c r="E182" s="472">
        <v>13607</v>
      </c>
      <c r="F182" s="456">
        <f t="shared" si="7"/>
        <v>8055</v>
      </c>
      <c r="G182" s="469">
        <f t="shared" si="6"/>
        <v>5871</v>
      </c>
      <c r="H182" s="470">
        <v>90</v>
      </c>
    </row>
    <row r="183" spans="1:8" x14ac:dyDescent="0.2">
      <c r="A183" s="447">
        <v>199</v>
      </c>
      <c r="B183" s="454"/>
      <c r="C183" s="449">
        <f t="shared" si="8"/>
        <v>27.84</v>
      </c>
      <c r="D183" s="582"/>
      <c r="E183" s="472">
        <v>13607</v>
      </c>
      <c r="F183" s="456">
        <f t="shared" si="7"/>
        <v>8047</v>
      </c>
      <c r="G183" s="469">
        <f t="shared" si="6"/>
        <v>5865</v>
      </c>
      <c r="H183" s="470">
        <v>90</v>
      </c>
    </row>
    <row r="184" spans="1:8" x14ac:dyDescent="0.2">
      <c r="A184" s="447">
        <v>200</v>
      </c>
      <c r="B184" s="454"/>
      <c r="C184" s="449">
        <f t="shared" si="8"/>
        <v>27.87</v>
      </c>
      <c r="D184" s="582"/>
      <c r="E184" s="472">
        <v>13607</v>
      </c>
      <c r="F184" s="456">
        <f t="shared" si="7"/>
        <v>8038</v>
      </c>
      <c r="G184" s="469">
        <f t="shared" si="6"/>
        <v>5859</v>
      </c>
      <c r="H184" s="470">
        <v>90</v>
      </c>
    </row>
    <row r="185" spans="1:8" x14ac:dyDescent="0.2">
      <c r="A185" s="447">
        <v>201</v>
      </c>
      <c r="B185" s="454"/>
      <c r="C185" s="449">
        <f t="shared" si="8"/>
        <v>27.9</v>
      </c>
      <c r="D185" s="582"/>
      <c r="E185" s="472">
        <v>13607</v>
      </c>
      <c r="F185" s="456">
        <f t="shared" si="7"/>
        <v>8029</v>
      </c>
      <c r="G185" s="469">
        <f t="shared" si="6"/>
        <v>5852</v>
      </c>
      <c r="H185" s="470">
        <v>90</v>
      </c>
    </row>
    <row r="186" spans="1:8" x14ac:dyDescent="0.2">
      <c r="A186" s="447">
        <v>202</v>
      </c>
      <c r="B186" s="454"/>
      <c r="C186" s="449">
        <f t="shared" si="8"/>
        <v>27.93</v>
      </c>
      <c r="D186" s="582"/>
      <c r="E186" s="472">
        <v>13607</v>
      </c>
      <c r="F186" s="456">
        <f t="shared" si="7"/>
        <v>8021</v>
      </c>
      <c r="G186" s="469">
        <f t="shared" si="6"/>
        <v>5846</v>
      </c>
      <c r="H186" s="470">
        <v>90</v>
      </c>
    </row>
    <row r="187" spans="1:8" x14ac:dyDescent="0.2">
      <c r="A187" s="447">
        <v>203</v>
      </c>
      <c r="B187" s="454"/>
      <c r="C187" s="449">
        <f t="shared" si="8"/>
        <v>27.96</v>
      </c>
      <c r="D187" s="582"/>
      <c r="E187" s="472">
        <v>13607</v>
      </c>
      <c r="F187" s="456">
        <f t="shared" si="7"/>
        <v>8012</v>
      </c>
      <c r="G187" s="469">
        <f t="shared" si="6"/>
        <v>5840</v>
      </c>
      <c r="H187" s="470">
        <v>90</v>
      </c>
    </row>
    <row r="188" spans="1:8" x14ac:dyDescent="0.2">
      <c r="A188" s="447">
        <v>204</v>
      </c>
      <c r="B188" s="454"/>
      <c r="C188" s="449">
        <f t="shared" si="8"/>
        <v>27.99</v>
      </c>
      <c r="D188" s="582"/>
      <c r="E188" s="472">
        <v>13607</v>
      </c>
      <c r="F188" s="456">
        <f t="shared" si="7"/>
        <v>8004</v>
      </c>
      <c r="G188" s="469">
        <f t="shared" si="6"/>
        <v>5834</v>
      </c>
      <c r="H188" s="470">
        <v>90</v>
      </c>
    </row>
    <row r="189" spans="1:8" x14ac:dyDescent="0.2">
      <c r="A189" s="447">
        <v>205</v>
      </c>
      <c r="B189" s="454"/>
      <c r="C189" s="449">
        <f t="shared" si="8"/>
        <v>28.02</v>
      </c>
      <c r="D189" s="582"/>
      <c r="E189" s="472">
        <v>13607</v>
      </c>
      <c r="F189" s="456">
        <f t="shared" si="7"/>
        <v>7995</v>
      </c>
      <c r="G189" s="469">
        <f t="shared" si="6"/>
        <v>5827</v>
      </c>
      <c r="H189" s="470">
        <v>90</v>
      </c>
    </row>
    <row r="190" spans="1:8" x14ac:dyDescent="0.2">
      <c r="A190" s="447">
        <v>206</v>
      </c>
      <c r="B190" s="454"/>
      <c r="C190" s="449">
        <f t="shared" si="8"/>
        <v>28.05</v>
      </c>
      <c r="D190" s="582"/>
      <c r="E190" s="472">
        <v>13607</v>
      </c>
      <c r="F190" s="456">
        <f t="shared" si="7"/>
        <v>7987</v>
      </c>
      <c r="G190" s="469">
        <f t="shared" si="6"/>
        <v>5821</v>
      </c>
      <c r="H190" s="470">
        <v>90</v>
      </c>
    </row>
    <row r="191" spans="1:8" x14ac:dyDescent="0.2">
      <c r="A191" s="447">
        <v>207</v>
      </c>
      <c r="B191" s="454"/>
      <c r="C191" s="449">
        <f t="shared" si="8"/>
        <v>28.08</v>
      </c>
      <c r="D191" s="582"/>
      <c r="E191" s="472">
        <v>13607</v>
      </c>
      <c r="F191" s="456">
        <f t="shared" si="7"/>
        <v>7979</v>
      </c>
      <c r="G191" s="469">
        <f t="shared" si="6"/>
        <v>5815</v>
      </c>
      <c r="H191" s="470">
        <v>90</v>
      </c>
    </row>
    <row r="192" spans="1:8" x14ac:dyDescent="0.2">
      <c r="A192" s="447">
        <v>208</v>
      </c>
      <c r="B192" s="454"/>
      <c r="C192" s="449">
        <f t="shared" si="8"/>
        <v>28.11</v>
      </c>
      <c r="D192" s="582"/>
      <c r="E192" s="472">
        <v>13607</v>
      </c>
      <c r="F192" s="456">
        <f t="shared" si="7"/>
        <v>7970</v>
      </c>
      <c r="G192" s="469">
        <f t="shared" si="6"/>
        <v>5809</v>
      </c>
      <c r="H192" s="470">
        <v>90</v>
      </c>
    </row>
    <row r="193" spans="1:8" x14ac:dyDescent="0.2">
      <c r="A193" s="447">
        <v>209</v>
      </c>
      <c r="B193" s="454"/>
      <c r="C193" s="449">
        <f t="shared" si="8"/>
        <v>28.14</v>
      </c>
      <c r="D193" s="582"/>
      <c r="E193" s="472">
        <v>13607</v>
      </c>
      <c r="F193" s="456">
        <f t="shared" si="7"/>
        <v>7962</v>
      </c>
      <c r="G193" s="469">
        <f t="shared" si="6"/>
        <v>5803</v>
      </c>
      <c r="H193" s="470">
        <v>90</v>
      </c>
    </row>
    <row r="194" spans="1:8" x14ac:dyDescent="0.2">
      <c r="A194" s="447">
        <v>210</v>
      </c>
      <c r="B194" s="454"/>
      <c r="C194" s="449">
        <f t="shared" si="8"/>
        <v>28.16</v>
      </c>
      <c r="D194" s="582"/>
      <c r="E194" s="472">
        <v>13607</v>
      </c>
      <c r="F194" s="456">
        <f t="shared" si="7"/>
        <v>7956</v>
      </c>
      <c r="G194" s="469">
        <f t="shared" si="6"/>
        <v>5798</v>
      </c>
      <c r="H194" s="470">
        <v>90</v>
      </c>
    </row>
    <row r="195" spans="1:8" x14ac:dyDescent="0.2">
      <c r="A195" s="447">
        <v>211</v>
      </c>
      <c r="B195" s="454"/>
      <c r="C195" s="449">
        <f t="shared" si="8"/>
        <v>28.19</v>
      </c>
      <c r="D195" s="582"/>
      <c r="E195" s="472">
        <v>13607</v>
      </c>
      <c r="F195" s="456">
        <f t="shared" si="7"/>
        <v>7948</v>
      </c>
      <c r="G195" s="469">
        <f t="shared" si="6"/>
        <v>5792</v>
      </c>
      <c r="H195" s="470">
        <v>90</v>
      </c>
    </row>
    <row r="196" spans="1:8" x14ac:dyDescent="0.2">
      <c r="A196" s="447">
        <v>212</v>
      </c>
      <c r="B196" s="454"/>
      <c r="C196" s="449">
        <f t="shared" si="8"/>
        <v>28.22</v>
      </c>
      <c r="D196" s="582"/>
      <c r="E196" s="472">
        <v>13607</v>
      </c>
      <c r="F196" s="456">
        <f t="shared" si="7"/>
        <v>7939</v>
      </c>
      <c r="G196" s="469">
        <f t="shared" si="6"/>
        <v>5786</v>
      </c>
      <c r="H196" s="470">
        <v>90</v>
      </c>
    </row>
    <row r="197" spans="1:8" x14ac:dyDescent="0.2">
      <c r="A197" s="447">
        <v>213</v>
      </c>
      <c r="B197" s="454"/>
      <c r="C197" s="449">
        <f t="shared" si="8"/>
        <v>28.25</v>
      </c>
      <c r="D197" s="582"/>
      <c r="E197" s="472">
        <v>13607</v>
      </c>
      <c r="F197" s="456">
        <f t="shared" si="7"/>
        <v>7931</v>
      </c>
      <c r="G197" s="469">
        <f t="shared" si="6"/>
        <v>5780</v>
      </c>
      <c r="H197" s="470">
        <v>90</v>
      </c>
    </row>
    <row r="198" spans="1:8" x14ac:dyDescent="0.2">
      <c r="A198" s="447">
        <v>214</v>
      </c>
      <c r="B198" s="454"/>
      <c r="C198" s="449">
        <f t="shared" si="8"/>
        <v>28.28</v>
      </c>
      <c r="D198" s="582"/>
      <c r="E198" s="472">
        <v>13607</v>
      </c>
      <c r="F198" s="456">
        <f t="shared" si="7"/>
        <v>7923</v>
      </c>
      <c r="G198" s="469">
        <f t="shared" si="6"/>
        <v>5774</v>
      </c>
      <c r="H198" s="470">
        <v>90</v>
      </c>
    </row>
    <row r="199" spans="1:8" x14ac:dyDescent="0.2">
      <c r="A199" s="447">
        <v>215</v>
      </c>
      <c r="B199" s="454"/>
      <c r="C199" s="449">
        <f t="shared" si="8"/>
        <v>28.3</v>
      </c>
      <c r="D199" s="582"/>
      <c r="E199" s="472">
        <v>13607</v>
      </c>
      <c r="F199" s="456">
        <f t="shared" si="7"/>
        <v>7917</v>
      </c>
      <c r="G199" s="469">
        <f t="shared" si="6"/>
        <v>5770</v>
      </c>
      <c r="H199" s="470">
        <v>90</v>
      </c>
    </row>
    <row r="200" spans="1:8" x14ac:dyDescent="0.2">
      <c r="A200" s="447">
        <v>216</v>
      </c>
      <c r="B200" s="454"/>
      <c r="C200" s="449">
        <f t="shared" si="8"/>
        <v>28.33</v>
      </c>
      <c r="D200" s="582"/>
      <c r="E200" s="472">
        <v>13607</v>
      </c>
      <c r="F200" s="456">
        <f t="shared" si="7"/>
        <v>7909</v>
      </c>
      <c r="G200" s="469">
        <f t="shared" si="6"/>
        <v>5764</v>
      </c>
      <c r="H200" s="470">
        <v>90</v>
      </c>
    </row>
    <row r="201" spans="1:8" x14ac:dyDescent="0.2">
      <c r="A201" s="447">
        <v>217</v>
      </c>
      <c r="B201" s="454"/>
      <c r="C201" s="449">
        <f t="shared" si="8"/>
        <v>28.36</v>
      </c>
      <c r="D201" s="582"/>
      <c r="E201" s="472">
        <v>13607</v>
      </c>
      <c r="F201" s="456">
        <f t="shared" si="7"/>
        <v>7901</v>
      </c>
      <c r="G201" s="469">
        <f t="shared" si="6"/>
        <v>5758</v>
      </c>
      <c r="H201" s="470">
        <v>90</v>
      </c>
    </row>
    <row r="202" spans="1:8" x14ac:dyDescent="0.2">
      <c r="A202" s="447">
        <v>218</v>
      </c>
      <c r="B202" s="454"/>
      <c r="C202" s="449">
        <f t="shared" si="8"/>
        <v>28.39</v>
      </c>
      <c r="D202" s="582"/>
      <c r="E202" s="472">
        <v>13607</v>
      </c>
      <c r="F202" s="456">
        <f t="shared" si="7"/>
        <v>7892</v>
      </c>
      <c r="G202" s="469">
        <f t="shared" si="6"/>
        <v>5751</v>
      </c>
      <c r="H202" s="470">
        <v>90</v>
      </c>
    </row>
    <row r="203" spans="1:8" x14ac:dyDescent="0.2">
      <c r="A203" s="447">
        <v>219</v>
      </c>
      <c r="B203" s="454"/>
      <c r="C203" s="449">
        <f t="shared" si="8"/>
        <v>28.42</v>
      </c>
      <c r="D203" s="582"/>
      <c r="E203" s="472">
        <v>13607</v>
      </c>
      <c r="F203" s="456">
        <f t="shared" si="7"/>
        <v>7884</v>
      </c>
      <c r="G203" s="469">
        <f t="shared" si="6"/>
        <v>5745</v>
      </c>
      <c r="H203" s="470">
        <v>90</v>
      </c>
    </row>
    <row r="204" spans="1:8" x14ac:dyDescent="0.2">
      <c r="A204" s="447">
        <v>220</v>
      </c>
      <c r="B204" s="454"/>
      <c r="C204" s="449">
        <f t="shared" si="8"/>
        <v>28.44</v>
      </c>
      <c r="D204" s="582"/>
      <c r="E204" s="472">
        <v>13607</v>
      </c>
      <c r="F204" s="456">
        <f t="shared" si="7"/>
        <v>7879</v>
      </c>
      <c r="G204" s="469">
        <f t="shared" si="6"/>
        <v>5741</v>
      </c>
      <c r="H204" s="470">
        <v>90</v>
      </c>
    </row>
    <row r="205" spans="1:8" x14ac:dyDescent="0.2">
      <c r="A205" s="447">
        <v>221</v>
      </c>
      <c r="B205" s="454"/>
      <c r="C205" s="449">
        <f t="shared" si="8"/>
        <v>28.47</v>
      </c>
      <c r="D205" s="582"/>
      <c r="E205" s="472">
        <v>13607</v>
      </c>
      <c r="F205" s="456">
        <f t="shared" si="7"/>
        <v>7871</v>
      </c>
      <c r="G205" s="469">
        <f t="shared" ref="G205:G268" si="9">ROUND(12*(1/C205*E205),0)</f>
        <v>5735</v>
      </c>
      <c r="H205" s="470">
        <v>90</v>
      </c>
    </row>
    <row r="206" spans="1:8" x14ac:dyDescent="0.2">
      <c r="A206" s="447">
        <v>222</v>
      </c>
      <c r="B206" s="454"/>
      <c r="C206" s="449">
        <f t="shared" si="8"/>
        <v>28.5</v>
      </c>
      <c r="D206" s="582"/>
      <c r="E206" s="472">
        <v>13607</v>
      </c>
      <c r="F206" s="456">
        <f t="shared" ref="F206:F269" si="10">ROUND(12*1.3566*(1/C206*E206)+H206,0)</f>
        <v>7862</v>
      </c>
      <c r="G206" s="469">
        <f t="shared" si="9"/>
        <v>5729</v>
      </c>
      <c r="H206" s="470">
        <v>90</v>
      </c>
    </row>
    <row r="207" spans="1:8" x14ac:dyDescent="0.2">
      <c r="A207" s="447">
        <v>223</v>
      </c>
      <c r="B207" s="454"/>
      <c r="C207" s="449">
        <f t="shared" ref="C207:C270" si="11">ROUND((10.899*LN(A207)+A207/200)*0.5-1.5,2)</f>
        <v>28.52</v>
      </c>
      <c r="D207" s="582"/>
      <c r="E207" s="472">
        <v>13607</v>
      </c>
      <c r="F207" s="456">
        <f t="shared" si="10"/>
        <v>7857</v>
      </c>
      <c r="G207" s="469">
        <f t="shared" si="9"/>
        <v>5725</v>
      </c>
      <c r="H207" s="470">
        <v>90</v>
      </c>
    </row>
    <row r="208" spans="1:8" x14ac:dyDescent="0.2">
      <c r="A208" s="447">
        <v>224</v>
      </c>
      <c r="B208" s="454"/>
      <c r="C208" s="449">
        <f t="shared" si="11"/>
        <v>28.55</v>
      </c>
      <c r="D208" s="582"/>
      <c r="E208" s="472">
        <v>13607</v>
      </c>
      <c r="F208" s="456">
        <f t="shared" si="10"/>
        <v>7849</v>
      </c>
      <c r="G208" s="469">
        <f t="shared" si="9"/>
        <v>5719</v>
      </c>
      <c r="H208" s="470">
        <v>90</v>
      </c>
    </row>
    <row r="209" spans="1:8" x14ac:dyDescent="0.2">
      <c r="A209" s="447">
        <v>225</v>
      </c>
      <c r="B209" s="454"/>
      <c r="C209" s="449">
        <f t="shared" si="11"/>
        <v>28.58</v>
      </c>
      <c r="D209" s="582"/>
      <c r="E209" s="472">
        <v>13607</v>
      </c>
      <c r="F209" s="456">
        <f t="shared" si="10"/>
        <v>7841</v>
      </c>
      <c r="G209" s="469">
        <f t="shared" si="9"/>
        <v>5713</v>
      </c>
      <c r="H209" s="470">
        <v>90</v>
      </c>
    </row>
    <row r="210" spans="1:8" x14ac:dyDescent="0.2">
      <c r="A210" s="447">
        <v>226</v>
      </c>
      <c r="B210" s="454"/>
      <c r="C210" s="449">
        <f t="shared" si="11"/>
        <v>28.6</v>
      </c>
      <c r="D210" s="582"/>
      <c r="E210" s="472">
        <v>13607</v>
      </c>
      <c r="F210" s="456">
        <f t="shared" si="10"/>
        <v>7835</v>
      </c>
      <c r="G210" s="469">
        <f t="shared" si="9"/>
        <v>5709</v>
      </c>
      <c r="H210" s="470">
        <v>90</v>
      </c>
    </row>
    <row r="211" spans="1:8" x14ac:dyDescent="0.2">
      <c r="A211" s="447">
        <v>227</v>
      </c>
      <c r="B211" s="454"/>
      <c r="C211" s="449">
        <f t="shared" si="11"/>
        <v>28.63</v>
      </c>
      <c r="D211" s="582"/>
      <c r="E211" s="472">
        <v>13607</v>
      </c>
      <c r="F211" s="456">
        <f t="shared" si="10"/>
        <v>7827</v>
      </c>
      <c r="G211" s="469">
        <f t="shared" si="9"/>
        <v>5703</v>
      </c>
      <c r="H211" s="470">
        <v>90</v>
      </c>
    </row>
    <row r="212" spans="1:8" x14ac:dyDescent="0.2">
      <c r="A212" s="447">
        <v>228</v>
      </c>
      <c r="B212" s="454"/>
      <c r="C212" s="449">
        <f t="shared" si="11"/>
        <v>28.66</v>
      </c>
      <c r="D212" s="582"/>
      <c r="E212" s="472">
        <v>13607</v>
      </c>
      <c r="F212" s="456">
        <f t="shared" si="10"/>
        <v>7819</v>
      </c>
      <c r="G212" s="469">
        <f t="shared" si="9"/>
        <v>5697</v>
      </c>
      <c r="H212" s="470">
        <v>90</v>
      </c>
    </row>
    <row r="213" spans="1:8" x14ac:dyDescent="0.2">
      <c r="A213" s="447">
        <v>229</v>
      </c>
      <c r="B213" s="454"/>
      <c r="C213" s="449">
        <f t="shared" si="11"/>
        <v>28.68</v>
      </c>
      <c r="D213" s="582"/>
      <c r="E213" s="472">
        <v>13607</v>
      </c>
      <c r="F213" s="456">
        <f t="shared" si="10"/>
        <v>7814</v>
      </c>
      <c r="G213" s="469">
        <f t="shared" si="9"/>
        <v>5693</v>
      </c>
      <c r="H213" s="470">
        <v>90</v>
      </c>
    </row>
    <row r="214" spans="1:8" x14ac:dyDescent="0.2">
      <c r="A214" s="447">
        <v>230</v>
      </c>
      <c r="B214" s="454"/>
      <c r="C214" s="449">
        <f t="shared" si="11"/>
        <v>28.71</v>
      </c>
      <c r="D214" s="582"/>
      <c r="E214" s="472">
        <v>13607</v>
      </c>
      <c r="F214" s="456">
        <f t="shared" si="10"/>
        <v>7805</v>
      </c>
      <c r="G214" s="469">
        <f t="shared" si="9"/>
        <v>5687</v>
      </c>
      <c r="H214" s="470">
        <v>90</v>
      </c>
    </row>
    <row r="215" spans="1:8" x14ac:dyDescent="0.2">
      <c r="A215" s="447">
        <v>231</v>
      </c>
      <c r="B215" s="454"/>
      <c r="C215" s="449">
        <f t="shared" si="11"/>
        <v>28.74</v>
      </c>
      <c r="D215" s="582"/>
      <c r="E215" s="472">
        <v>13607</v>
      </c>
      <c r="F215" s="456">
        <f t="shared" si="10"/>
        <v>7797</v>
      </c>
      <c r="G215" s="469">
        <f t="shared" si="9"/>
        <v>5681</v>
      </c>
      <c r="H215" s="470">
        <v>90</v>
      </c>
    </row>
    <row r="216" spans="1:8" x14ac:dyDescent="0.2">
      <c r="A216" s="447">
        <v>232</v>
      </c>
      <c r="B216" s="454"/>
      <c r="C216" s="449">
        <f t="shared" si="11"/>
        <v>28.76</v>
      </c>
      <c r="D216" s="582"/>
      <c r="E216" s="472">
        <v>13607</v>
      </c>
      <c r="F216" s="456">
        <f t="shared" si="10"/>
        <v>7792</v>
      </c>
      <c r="G216" s="469">
        <f t="shared" si="9"/>
        <v>5677</v>
      </c>
      <c r="H216" s="470">
        <v>90</v>
      </c>
    </row>
    <row r="217" spans="1:8" x14ac:dyDescent="0.2">
      <c r="A217" s="447">
        <v>233</v>
      </c>
      <c r="B217" s="454"/>
      <c r="C217" s="449">
        <f t="shared" si="11"/>
        <v>28.79</v>
      </c>
      <c r="D217" s="582"/>
      <c r="E217" s="472">
        <v>13607</v>
      </c>
      <c r="F217" s="456">
        <f t="shared" si="10"/>
        <v>7784</v>
      </c>
      <c r="G217" s="469">
        <f t="shared" si="9"/>
        <v>5672</v>
      </c>
      <c r="H217" s="470">
        <v>90</v>
      </c>
    </row>
    <row r="218" spans="1:8" x14ac:dyDescent="0.2">
      <c r="A218" s="447">
        <v>234</v>
      </c>
      <c r="B218" s="454"/>
      <c r="C218" s="449">
        <f t="shared" si="11"/>
        <v>28.81</v>
      </c>
      <c r="D218" s="582"/>
      <c r="E218" s="472">
        <v>13607</v>
      </c>
      <c r="F218" s="456">
        <f t="shared" si="10"/>
        <v>7779</v>
      </c>
      <c r="G218" s="469">
        <f t="shared" si="9"/>
        <v>5668</v>
      </c>
      <c r="H218" s="470">
        <v>90</v>
      </c>
    </row>
    <row r="219" spans="1:8" x14ac:dyDescent="0.2">
      <c r="A219" s="447">
        <v>235</v>
      </c>
      <c r="B219" s="454"/>
      <c r="C219" s="449">
        <f t="shared" si="11"/>
        <v>28.84</v>
      </c>
      <c r="D219" s="582"/>
      <c r="E219" s="472">
        <v>13607</v>
      </c>
      <c r="F219" s="456">
        <f t="shared" si="10"/>
        <v>7771</v>
      </c>
      <c r="G219" s="469">
        <f t="shared" si="9"/>
        <v>5662</v>
      </c>
      <c r="H219" s="470">
        <v>90</v>
      </c>
    </row>
    <row r="220" spans="1:8" x14ac:dyDescent="0.2">
      <c r="A220" s="447">
        <v>236</v>
      </c>
      <c r="B220" s="454"/>
      <c r="C220" s="449">
        <f t="shared" si="11"/>
        <v>28.87</v>
      </c>
      <c r="D220" s="582"/>
      <c r="E220" s="472">
        <v>13607</v>
      </c>
      <c r="F220" s="456">
        <f t="shared" si="10"/>
        <v>7763</v>
      </c>
      <c r="G220" s="469">
        <f t="shared" si="9"/>
        <v>5656</v>
      </c>
      <c r="H220" s="470">
        <v>90</v>
      </c>
    </row>
    <row r="221" spans="1:8" x14ac:dyDescent="0.2">
      <c r="A221" s="447">
        <v>237</v>
      </c>
      <c r="B221" s="454"/>
      <c r="C221" s="449">
        <f t="shared" si="11"/>
        <v>28.89</v>
      </c>
      <c r="D221" s="582"/>
      <c r="E221" s="472">
        <v>13607</v>
      </c>
      <c r="F221" s="456">
        <f t="shared" si="10"/>
        <v>7757</v>
      </c>
      <c r="G221" s="469">
        <f t="shared" si="9"/>
        <v>5652</v>
      </c>
      <c r="H221" s="470">
        <v>90</v>
      </c>
    </row>
    <row r="222" spans="1:8" x14ac:dyDescent="0.2">
      <c r="A222" s="447">
        <v>238</v>
      </c>
      <c r="B222" s="454"/>
      <c r="C222" s="449">
        <f t="shared" si="11"/>
        <v>28.92</v>
      </c>
      <c r="D222" s="582"/>
      <c r="E222" s="472">
        <v>13607</v>
      </c>
      <c r="F222" s="456">
        <f t="shared" si="10"/>
        <v>7749</v>
      </c>
      <c r="G222" s="469">
        <f t="shared" si="9"/>
        <v>5646</v>
      </c>
      <c r="H222" s="470">
        <v>90</v>
      </c>
    </row>
    <row r="223" spans="1:8" x14ac:dyDescent="0.2">
      <c r="A223" s="447">
        <v>239</v>
      </c>
      <c r="B223" s="454"/>
      <c r="C223" s="449">
        <f t="shared" si="11"/>
        <v>28.94</v>
      </c>
      <c r="D223" s="582"/>
      <c r="E223" s="472">
        <v>13607</v>
      </c>
      <c r="F223" s="456">
        <f t="shared" si="10"/>
        <v>7744</v>
      </c>
      <c r="G223" s="469">
        <f t="shared" si="9"/>
        <v>5642</v>
      </c>
      <c r="H223" s="470">
        <v>90</v>
      </c>
    </row>
    <row r="224" spans="1:8" x14ac:dyDescent="0.2">
      <c r="A224" s="447">
        <v>240</v>
      </c>
      <c r="B224" s="454"/>
      <c r="C224" s="449">
        <f t="shared" si="11"/>
        <v>28.97</v>
      </c>
      <c r="D224" s="582"/>
      <c r="E224" s="472">
        <v>13607</v>
      </c>
      <c r="F224" s="456">
        <f t="shared" si="10"/>
        <v>7736</v>
      </c>
      <c r="G224" s="469">
        <f t="shared" si="9"/>
        <v>5636</v>
      </c>
      <c r="H224" s="470">
        <v>90</v>
      </c>
    </row>
    <row r="225" spans="1:8" x14ac:dyDescent="0.2">
      <c r="A225" s="447">
        <v>241</v>
      </c>
      <c r="B225" s="454"/>
      <c r="C225" s="449">
        <f t="shared" si="11"/>
        <v>28.99</v>
      </c>
      <c r="D225" s="582"/>
      <c r="E225" s="472">
        <v>13607</v>
      </c>
      <c r="F225" s="456">
        <f t="shared" si="10"/>
        <v>7731</v>
      </c>
      <c r="G225" s="469">
        <f t="shared" si="9"/>
        <v>5632</v>
      </c>
      <c r="H225" s="470">
        <v>90</v>
      </c>
    </row>
    <row r="226" spans="1:8" x14ac:dyDescent="0.2">
      <c r="A226" s="447">
        <v>242</v>
      </c>
      <c r="B226" s="454"/>
      <c r="C226" s="449">
        <f t="shared" si="11"/>
        <v>29.02</v>
      </c>
      <c r="D226" s="582"/>
      <c r="E226" s="472">
        <v>13607</v>
      </c>
      <c r="F226" s="456">
        <f t="shared" si="10"/>
        <v>7723</v>
      </c>
      <c r="G226" s="469">
        <f t="shared" si="9"/>
        <v>5627</v>
      </c>
      <c r="H226" s="470">
        <v>90</v>
      </c>
    </row>
    <row r="227" spans="1:8" x14ac:dyDescent="0.2">
      <c r="A227" s="447">
        <v>243</v>
      </c>
      <c r="B227" s="454"/>
      <c r="C227" s="449">
        <f t="shared" si="11"/>
        <v>29.04</v>
      </c>
      <c r="D227" s="582"/>
      <c r="E227" s="472">
        <v>13607</v>
      </c>
      <c r="F227" s="456">
        <f t="shared" si="10"/>
        <v>7718</v>
      </c>
      <c r="G227" s="469">
        <f t="shared" si="9"/>
        <v>5623</v>
      </c>
      <c r="H227" s="470">
        <v>90</v>
      </c>
    </row>
    <row r="228" spans="1:8" x14ac:dyDescent="0.2">
      <c r="A228" s="447">
        <v>244</v>
      </c>
      <c r="B228" s="454"/>
      <c r="C228" s="449">
        <f t="shared" si="11"/>
        <v>29.07</v>
      </c>
      <c r="D228" s="582"/>
      <c r="E228" s="472">
        <v>13607</v>
      </c>
      <c r="F228" s="456">
        <f t="shared" si="10"/>
        <v>7710</v>
      </c>
      <c r="G228" s="469">
        <f t="shared" si="9"/>
        <v>5617</v>
      </c>
      <c r="H228" s="470">
        <v>90</v>
      </c>
    </row>
    <row r="229" spans="1:8" x14ac:dyDescent="0.2">
      <c r="A229" s="447">
        <v>245</v>
      </c>
      <c r="B229" s="454"/>
      <c r="C229" s="449">
        <f t="shared" si="11"/>
        <v>29.09</v>
      </c>
      <c r="D229" s="582"/>
      <c r="E229" s="472">
        <v>13607</v>
      </c>
      <c r="F229" s="456">
        <f t="shared" si="10"/>
        <v>7705</v>
      </c>
      <c r="G229" s="469">
        <f t="shared" si="9"/>
        <v>5613</v>
      </c>
      <c r="H229" s="470">
        <v>90</v>
      </c>
    </row>
    <row r="230" spans="1:8" x14ac:dyDescent="0.2">
      <c r="A230" s="447">
        <v>246</v>
      </c>
      <c r="B230" s="454"/>
      <c r="C230" s="449">
        <f t="shared" si="11"/>
        <v>29.12</v>
      </c>
      <c r="D230" s="582"/>
      <c r="E230" s="472">
        <v>13607</v>
      </c>
      <c r="F230" s="456">
        <f t="shared" si="10"/>
        <v>7697</v>
      </c>
      <c r="G230" s="469">
        <f t="shared" si="9"/>
        <v>5607</v>
      </c>
      <c r="H230" s="470">
        <v>90</v>
      </c>
    </row>
    <row r="231" spans="1:8" x14ac:dyDescent="0.2">
      <c r="A231" s="447">
        <v>247</v>
      </c>
      <c r="B231" s="454"/>
      <c r="C231" s="449">
        <f t="shared" si="11"/>
        <v>29.14</v>
      </c>
      <c r="D231" s="582"/>
      <c r="E231" s="472">
        <v>13607</v>
      </c>
      <c r="F231" s="456">
        <f t="shared" si="10"/>
        <v>7692</v>
      </c>
      <c r="G231" s="469">
        <f t="shared" si="9"/>
        <v>5603</v>
      </c>
      <c r="H231" s="470">
        <v>90</v>
      </c>
    </row>
    <row r="232" spans="1:8" x14ac:dyDescent="0.2">
      <c r="A232" s="447">
        <v>248</v>
      </c>
      <c r="B232" s="454"/>
      <c r="C232" s="449">
        <f t="shared" si="11"/>
        <v>29.17</v>
      </c>
      <c r="D232" s="582"/>
      <c r="E232" s="472">
        <v>13607</v>
      </c>
      <c r="F232" s="456">
        <f t="shared" si="10"/>
        <v>7684</v>
      </c>
      <c r="G232" s="469">
        <f t="shared" si="9"/>
        <v>5598</v>
      </c>
      <c r="H232" s="470">
        <v>90</v>
      </c>
    </row>
    <row r="233" spans="1:8" x14ac:dyDescent="0.2">
      <c r="A233" s="447">
        <v>249</v>
      </c>
      <c r="B233" s="454"/>
      <c r="C233" s="449">
        <f t="shared" si="11"/>
        <v>29.19</v>
      </c>
      <c r="D233" s="582"/>
      <c r="E233" s="472">
        <v>13607</v>
      </c>
      <c r="F233" s="456">
        <f t="shared" si="10"/>
        <v>7679</v>
      </c>
      <c r="G233" s="469">
        <f t="shared" si="9"/>
        <v>5594</v>
      </c>
      <c r="H233" s="470">
        <v>90</v>
      </c>
    </row>
    <row r="234" spans="1:8" x14ac:dyDescent="0.2">
      <c r="A234" s="447">
        <v>250</v>
      </c>
      <c r="B234" s="454"/>
      <c r="C234" s="449">
        <f t="shared" si="11"/>
        <v>29.21</v>
      </c>
      <c r="D234" s="582"/>
      <c r="E234" s="472">
        <v>13607</v>
      </c>
      <c r="F234" s="456">
        <f t="shared" si="10"/>
        <v>7673</v>
      </c>
      <c r="G234" s="469">
        <f t="shared" si="9"/>
        <v>5590</v>
      </c>
      <c r="H234" s="470">
        <v>90</v>
      </c>
    </row>
    <row r="235" spans="1:8" x14ac:dyDescent="0.2">
      <c r="A235" s="447">
        <v>251</v>
      </c>
      <c r="B235" s="454"/>
      <c r="C235" s="449">
        <f t="shared" si="11"/>
        <v>29.24</v>
      </c>
      <c r="D235" s="582"/>
      <c r="E235" s="472">
        <v>13607</v>
      </c>
      <c r="F235" s="456">
        <f t="shared" si="10"/>
        <v>7666</v>
      </c>
      <c r="G235" s="469">
        <f t="shared" si="9"/>
        <v>5584</v>
      </c>
      <c r="H235" s="470">
        <v>90</v>
      </c>
    </row>
    <row r="236" spans="1:8" x14ac:dyDescent="0.2">
      <c r="A236" s="447">
        <v>252</v>
      </c>
      <c r="B236" s="454"/>
      <c r="C236" s="449">
        <f t="shared" si="11"/>
        <v>29.26</v>
      </c>
      <c r="D236" s="582"/>
      <c r="E236" s="472">
        <v>13607</v>
      </c>
      <c r="F236" s="456">
        <f t="shared" si="10"/>
        <v>7660</v>
      </c>
      <c r="G236" s="469">
        <f t="shared" si="9"/>
        <v>5580</v>
      </c>
      <c r="H236" s="470">
        <v>90</v>
      </c>
    </row>
    <row r="237" spans="1:8" x14ac:dyDescent="0.2">
      <c r="A237" s="447">
        <v>253</v>
      </c>
      <c r="B237" s="454"/>
      <c r="C237" s="449">
        <f t="shared" si="11"/>
        <v>29.29</v>
      </c>
      <c r="D237" s="582"/>
      <c r="E237" s="472">
        <v>13607</v>
      </c>
      <c r="F237" s="456">
        <f t="shared" si="10"/>
        <v>7653</v>
      </c>
      <c r="G237" s="469">
        <f t="shared" si="9"/>
        <v>5575</v>
      </c>
      <c r="H237" s="470">
        <v>90</v>
      </c>
    </row>
    <row r="238" spans="1:8" x14ac:dyDescent="0.2">
      <c r="A238" s="447">
        <v>254</v>
      </c>
      <c r="B238" s="454"/>
      <c r="C238" s="449">
        <f t="shared" si="11"/>
        <v>29.31</v>
      </c>
      <c r="D238" s="582"/>
      <c r="E238" s="472">
        <v>13607</v>
      </c>
      <c r="F238" s="456">
        <f t="shared" si="10"/>
        <v>7648</v>
      </c>
      <c r="G238" s="469">
        <f t="shared" si="9"/>
        <v>5571</v>
      </c>
      <c r="H238" s="470">
        <v>90</v>
      </c>
    </row>
    <row r="239" spans="1:8" x14ac:dyDescent="0.2">
      <c r="A239" s="447">
        <v>255</v>
      </c>
      <c r="B239" s="454"/>
      <c r="C239" s="449">
        <f t="shared" si="11"/>
        <v>29.33</v>
      </c>
      <c r="D239" s="582"/>
      <c r="E239" s="472">
        <v>13607</v>
      </c>
      <c r="F239" s="456">
        <f t="shared" si="10"/>
        <v>7642</v>
      </c>
      <c r="G239" s="469">
        <f t="shared" si="9"/>
        <v>5567</v>
      </c>
      <c r="H239" s="470">
        <v>90</v>
      </c>
    </row>
    <row r="240" spans="1:8" x14ac:dyDescent="0.2">
      <c r="A240" s="447">
        <v>256</v>
      </c>
      <c r="B240" s="454"/>
      <c r="C240" s="449">
        <f t="shared" si="11"/>
        <v>29.36</v>
      </c>
      <c r="D240" s="582"/>
      <c r="E240" s="472">
        <v>13607</v>
      </c>
      <c r="F240" s="456">
        <f t="shared" si="10"/>
        <v>7635</v>
      </c>
      <c r="G240" s="469">
        <f t="shared" si="9"/>
        <v>5561</v>
      </c>
      <c r="H240" s="470">
        <v>90</v>
      </c>
    </row>
    <row r="241" spans="1:8" x14ac:dyDescent="0.2">
      <c r="A241" s="447">
        <v>257</v>
      </c>
      <c r="B241" s="454"/>
      <c r="C241" s="449">
        <f t="shared" si="11"/>
        <v>29.38</v>
      </c>
      <c r="D241" s="582"/>
      <c r="E241" s="472">
        <v>13607</v>
      </c>
      <c r="F241" s="456">
        <f t="shared" si="10"/>
        <v>7630</v>
      </c>
      <c r="G241" s="469">
        <f t="shared" si="9"/>
        <v>5558</v>
      </c>
      <c r="H241" s="470">
        <v>90</v>
      </c>
    </row>
    <row r="242" spans="1:8" x14ac:dyDescent="0.2">
      <c r="A242" s="447">
        <v>258</v>
      </c>
      <c r="B242" s="454"/>
      <c r="C242" s="449">
        <f t="shared" si="11"/>
        <v>29.41</v>
      </c>
      <c r="D242" s="582"/>
      <c r="E242" s="472">
        <v>13607</v>
      </c>
      <c r="F242" s="456">
        <f t="shared" si="10"/>
        <v>7622</v>
      </c>
      <c r="G242" s="469">
        <f t="shared" si="9"/>
        <v>5552</v>
      </c>
      <c r="H242" s="470">
        <v>90</v>
      </c>
    </row>
    <row r="243" spans="1:8" x14ac:dyDescent="0.2">
      <c r="A243" s="447">
        <v>259</v>
      </c>
      <c r="B243" s="454"/>
      <c r="C243" s="449">
        <f t="shared" si="11"/>
        <v>29.43</v>
      </c>
      <c r="D243" s="582"/>
      <c r="E243" s="472">
        <v>13607</v>
      </c>
      <c r="F243" s="456">
        <f t="shared" si="10"/>
        <v>7617</v>
      </c>
      <c r="G243" s="469">
        <f t="shared" si="9"/>
        <v>5548</v>
      </c>
      <c r="H243" s="470">
        <v>90</v>
      </c>
    </row>
    <row r="244" spans="1:8" x14ac:dyDescent="0.2">
      <c r="A244" s="447">
        <v>260</v>
      </c>
      <c r="B244" s="454"/>
      <c r="C244" s="449">
        <f t="shared" si="11"/>
        <v>29.45</v>
      </c>
      <c r="D244" s="582"/>
      <c r="E244" s="472">
        <v>13607</v>
      </c>
      <c r="F244" s="456">
        <f t="shared" si="10"/>
        <v>7612</v>
      </c>
      <c r="G244" s="469">
        <f t="shared" si="9"/>
        <v>5544</v>
      </c>
      <c r="H244" s="470">
        <v>90</v>
      </c>
    </row>
    <row r="245" spans="1:8" x14ac:dyDescent="0.2">
      <c r="A245" s="447">
        <v>261</v>
      </c>
      <c r="B245" s="454"/>
      <c r="C245" s="449">
        <f t="shared" si="11"/>
        <v>29.48</v>
      </c>
      <c r="D245" s="582"/>
      <c r="E245" s="472">
        <v>13607</v>
      </c>
      <c r="F245" s="456">
        <f t="shared" si="10"/>
        <v>7604</v>
      </c>
      <c r="G245" s="469">
        <f t="shared" si="9"/>
        <v>5539</v>
      </c>
      <c r="H245" s="470">
        <v>90</v>
      </c>
    </row>
    <row r="246" spans="1:8" x14ac:dyDescent="0.2">
      <c r="A246" s="447">
        <v>262</v>
      </c>
      <c r="B246" s="454"/>
      <c r="C246" s="449">
        <f t="shared" si="11"/>
        <v>29.5</v>
      </c>
      <c r="D246" s="582"/>
      <c r="E246" s="472">
        <v>13607</v>
      </c>
      <c r="F246" s="456">
        <f t="shared" si="10"/>
        <v>7599</v>
      </c>
      <c r="G246" s="469">
        <f t="shared" si="9"/>
        <v>5535</v>
      </c>
      <c r="H246" s="470">
        <v>90</v>
      </c>
    </row>
    <row r="247" spans="1:8" x14ac:dyDescent="0.2">
      <c r="A247" s="447">
        <v>263</v>
      </c>
      <c r="B247" s="454"/>
      <c r="C247" s="449">
        <f t="shared" si="11"/>
        <v>29.52</v>
      </c>
      <c r="D247" s="582"/>
      <c r="E247" s="472">
        <v>13607</v>
      </c>
      <c r="F247" s="456">
        <f t="shared" si="10"/>
        <v>7594</v>
      </c>
      <c r="G247" s="469">
        <f t="shared" si="9"/>
        <v>5531</v>
      </c>
      <c r="H247" s="470">
        <v>90</v>
      </c>
    </row>
    <row r="248" spans="1:8" x14ac:dyDescent="0.2">
      <c r="A248" s="447">
        <v>264</v>
      </c>
      <c r="B248" s="454"/>
      <c r="C248" s="449">
        <f t="shared" si="11"/>
        <v>29.55</v>
      </c>
      <c r="D248" s="582"/>
      <c r="E248" s="472">
        <v>13607</v>
      </c>
      <c r="F248" s="456">
        <f t="shared" si="10"/>
        <v>7586</v>
      </c>
      <c r="G248" s="469">
        <f t="shared" si="9"/>
        <v>5526</v>
      </c>
      <c r="H248" s="470">
        <v>90</v>
      </c>
    </row>
    <row r="249" spans="1:8" x14ac:dyDescent="0.2">
      <c r="A249" s="447">
        <v>265</v>
      </c>
      <c r="B249" s="454"/>
      <c r="C249" s="449">
        <f t="shared" si="11"/>
        <v>29.57</v>
      </c>
      <c r="D249" s="582"/>
      <c r="E249" s="472">
        <v>13607</v>
      </c>
      <c r="F249" s="456">
        <f t="shared" si="10"/>
        <v>7581</v>
      </c>
      <c r="G249" s="469">
        <f t="shared" si="9"/>
        <v>5522</v>
      </c>
      <c r="H249" s="470">
        <v>90</v>
      </c>
    </row>
    <row r="250" spans="1:8" x14ac:dyDescent="0.2">
      <c r="A250" s="447">
        <v>266</v>
      </c>
      <c r="B250" s="454"/>
      <c r="C250" s="449">
        <f t="shared" si="11"/>
        <v>29.59</v>
      </c>
      <c r="D250" s="582"/>
      <c r="E250" s="472">
        <v>13607</v>
      </c>
      <c r="F250" s="456">
        <f t="shared" si="10"/>
        <v>7576</v>
      </c>
      <c r="G250" s="469">
        <f t="shared" si="9"/>
        <v>5518</v>
      </c>
      <c r="H250" s="470">
        <v>90</v>
      </c>
    </row>
    <row r="251" spans="1:8" x14ac:dyDescent="0.2">
      <c r="A251" s="447">
        <v>267</v>
      </c>
      <c r="B251" s="454"/>
      <c r="C251" s="449">
        <f t="shared" si="11"/>
        <v>29.62</v>
      </c>
      <c r="D251" s="582"/>
      <c r="E251" s="472">
        <v>13607</v>
      </c>
      <c r="F251" s="456">
        <f t="shared" si="10"/>
        <v>7568</v>
      </c>
      <c r="G251" s="469">
        <f t="shared" si="9"/>
        <v>5513</v>
      </c>
      <c r="H251" s="470">
        <v>90</v>
      </c>
    </row>
    <row r="252" spans="1:8" x14ac:dyDescent="0.2">
      <c r="A252" s="447">
        <v>268</v>
      </c>
      <c r="B252" s="454"/>
      <c r="C252" s="449">
        <f t="shared" si="11"/>
        <v>29.64</v>
      </c>
      <c r="D252" s="582"/>
      <c r="E252" s="472">
        <v>13607</v>
      </c>
      <c r="F252" s="456">
        <f t="shared" si="10"/>
        <v>7563</v>
      </c>
      <c r="G252" s="469">
        <f t="shared" si="9"/>
        <v>5509</v>
      </c>
      <c r="H252" s="470">
        <v>90</v>
      </c>
    </row>
    <row r="253" spans="1:8" x14ac:dyDescent="0.2">
      <c r="A253" s="447">
        <v>269</v>
      </c>
      <c r="B253" s="454"/>
      <c r="C253" s="449">
        <f t="shared" si="11"/>
        <v>29.66</v>
      </c>
      <c r="D253" s="582"/>
      <c r="E253" s="472">
        <v>13607</v>
      </c>
      <c r="F253" s="456">
        <f t="shared" si="10"/>
        <v>7558</v>
      </c>
      <c r="G253" s="469">
        <f t="shared" si="9"/>
        <v>5505</v>
      </c>
      <c r="H253" s="470">
        <v>90</v>
      </c>
    </row>
    <row r="254" spans="1:8" x14ac:dyDescent="0.2">
      <c r="A254" s="447">
        <v>270</v>
      </c>
      <c r="B254" s="454"/>
      <c r="C254" s="449">
        <f t="shared" si="11"/>
        <v>29.68</v>
      </c>
      <c r="D254" s="582"/>
      <c r="E254" s="472">
        <v>13607</v>
      </c>
      <c r="F254" s="456">
        <f t="shared" si="10"/>
        <v>7553</v>
      </c>
      <c r="G254" s="469">
        <f t="shared" si="9"/>
        <v>5501</v>
      </c>
      <c r="H254" s="470">
        <v>90</v>
      </c>
    </row>
    <row r="255" spans="1:8" x14ac:dyDescent="0.2">
      <c r="A255" s="447">
        <v>271</v>
      </c>
      <c r="B255" s="454"/>
      <c r="C255" s="449">
        <f t="shared" si="11"/>
        <v>29.71</v>
      </c>
      <c r="D255" s="582"/>
      <c r="E255" s="472">
        <v>13607</v>
      </c>
      <c r="F255" s="456">
        <f t="shared" si="10"/>
        <v>7546</v>
      </c>
      <c r="G255" s="469">
        <f t="shared" si="9"/>
        <v>5496</v>
      </c>
      <c r="H255" s="470">
        <v>90</v>
      </c>
    </row>
    <row r="256" spans="1:8" x14ac:dyDescent="0.2">
      <c r="A256" s="447">
        <v>272</v>
      </c>
      <c r="B256" s="454"/>
      <c r="C256" s="449">
        <f t="shared" si="11"/>
        <v>29.73</v>
      </c>
      <c r="D256" s="582"/>
      <c r="E256" s="472">
        <v>13607</v>
      </c>
      <c r="F256" s="456">
        <f t="shared" si="10"/>
        <v>7541</v>
      </c>
      <c r="G256" s="469">
        <f t="shared" si="9"/>
        <v>5492</v>
      </c>
      <c r="H256" s="470">
        <v>90</v>
      </c>
    </row>
    <row r="257" spans="1:8" x14ac:dyDescent="0.2">
      <c r="A257" s="447">
        <v>273</v>
      </c>
      <c r="B257" s="454"/>
      <c r="C257" s="449">
        <f t="shared" si="11"/>
        <v>29.75</v>
      </c>
      <c r="D257" s="582"/>
      <c r="E257" s="472">
        <v>13607</v>
      </c>
      <c r="F257" s="456">
        <f t="shared" si="10"/>
        <v>7536</v>
      </c>
      <c r="G257" s="469">
        <f t="shared" si="9"/>
        <v>5489</v>
      </c>
      <c r="H257" s="470">
        <v>90</v>
      </c>
    </row>
    <row r="258" spans="1:8" x14ac:dyDescent="0.2">
      <c r="A258" s="447">
        <v>274</v>
      </c>
      <c r="B258" s="454"/>
      <c r="C258" s="449">
        <f t="shared" si="11"/>
        <v>29.77</v>
      </c>
      <c r="D258" s="582"/>
      <c r="E258" s="472">
        <v>13607</v>
      </c>
      <c r="F258" s="456">
        <f t="shared" si="10"/>
        <v>7531</v>
      </c>
      <c r="G258" s="469">
        <f t="shared" si="9"/>
        <v>5485</v>
      </c>
      <c r="H258" s="470">
        <v>90</v>
      </c>
    </row>
    <row r="259" spans="1:8" x14ac:dyDescent="0.2">
      <c r="A259" s="447">
        <v>275</v>
      </c>
      <c r="B259" s="454"/>
      <c r="C259" s="449">
        <f t="shared" si="11"/>
        <v>29.8</v>
      </c>
      <c r="D259" s="582"/>
      <c r="E259" s="472">
        <v>13607</v>
      </c>
      <c r="F259" s="456">
        <f t="shared" si="10"/>
        <v>7523</v>
      </c>
      <c r="G259" s="469">
        <f t="shared" si="9"/>
        <v>5479</v>
      </c>
      <c r="H259" s="470">
        <v>90</v>
      </c>
    </row>
    <row r="260" spans="1:8" x14ac:dyDescent="0.2">
      <c r="A260" s="447">
        <v>276</v>
      </c>
      <c r="B260" s="454"/>
      <c r="C260" s="449">
        <f t="shared" si="11"/>
        <v>29.82</v>
      </c>
      <c r="D260" s="582"/>
      <c r="E260" s="472">
        <v>13607</v>
      </c>
      <c r="F260" s="456">
        <f t="shared" si="10"/>
        <v>7518</v>
      </c>
      <c r="G260" s="469">
        <f t="shared" si="9"/>
        <v>5476</v>
      </c>
      <c r="H260" s="470">
        <v>90</v>
      </c>
    </row>
    <row r="261" spans="1:8" x14ac:dyDescent="0.2">
      <c r="A261" s="447">
        <v>277</v>
      </c>
      <c r="B261" s="454"/>
      <c r="C261" s="449">
        <f t="shared" si="11"/>
        <v>29.84</v>
      </c>
      <c r="D261" s="582"/>
      <c r="E261" s="472">
        <v>13607</v>
      </c>
      <c r="F261" s="456">
        <f t="shared" si="10"/>
        <v>7513</v>
      </c>
      <c r="G261" s="469">
        <f t="shared" si="9"/>
        <v>5472</v>
      </c>
      <c r="H261" s="470">
        <v>90</v>
      </c>
    </row>
    <row r="262" spans="1:8" x14ac:dyDescent="0.2">
      <c r="A262" s="447">
        <v>278</v>
      </c>
      <c r="B262" s="454"/>
      <c r="C262" s="449">
        <f t="shared" si="11"/>
        <v>29.86</v>
      </c>
      <c r="D262" s="582"/>
      <c r="E262" s="472">
        <v>13607</v>
      </c>
      <c r="F262" s="456">
        <f t="shared" si="10"/>
        <v>7508</v>
      </c>
      <c r="G262" s="469">
        <f t="shared" si="9"/>
        <v>5468</v>
      </c>
      <c r="H262" s="470">
        <v>90</v>
      </c>
    </row>
    <row r="263" spans="1:8" x14ac:dyDescent="0.2">
      <c r="A263" s="447">
        <v>279</v>
      </c>
      <c r="B263" s="454"/>
      <c r="C263" s="449">
        <f t="shared" si="11"/>
        <v>29.88</v>
      </c>
      <c r="D263" s="582"/>
      <c r="E263" s="472">
        <v>13607</v>
      </c>
      <c r="F263" s="456">
        <f t="shared" si="10"/>
        <v>7503</v>
      </c>
      <c r="G263" s="469">
        <f t="shared" si="9"/>
        <v>5465</v>
      </c>
      <c r="H263" s="470">
        <v>90</v>
      </c>
    </row>
    <row r="264" spans="1:8" x14ac:dyDescent="0.2">
      <c r="A264" s="447">
        <v>280</v>
      </c>
      <c r="B264" s="454"/>
      <c r="C264" s="449">
        <f t="shared" si="11"/>
        <v>29.91</v>
      </c>
      <c r="D264" s="582"/>
      <c r="E264" s="472">
        <v>13607</v>
      </c>
      <c r="F264" s="456">
        <f t="shared" si="10"/>
        <v>7496</v>
      </c>
      <c r="G264" s="469">
        <f t="shared" si="9"/>
        <v>5459</v>
      </c>
      <c r="H264" s="470">
        <v>90</v>
      </c>
    </row>
    <row r="265" spans="1:8" x14ac:dyDescent="0.2">
      <c r="A265" s="447">
        <v>281</v>
      </c>
      <c r="B265" s="454"/>
      <c r="C265" s="449">
        <f t="shared" si="11"/>
        <v>29.93</v>
      </c>
      <c r="D265" s="582"/>
      <c r="E265" s="472">
        <v>13607</v>
      </c>
      <c r="F265" s="456">
        <f t="shared" si="10"/>
        <v>7491</v>
      </c>
      <c r="G265" s="469">
        <f t="shared" si="9"/>
        <v>5456</v>
      </c>
      <c r="H265" s="470">
        <v>90</v>
      </c>
    </row>
    <row r="266" spans="1:8" x14ac:dyDescent="0.2">
      <c r="A266" s="447">
        <v>282</v>
      </c>
      <c r="B266" s="454"/>
      <c r="C266" s="449">
        <f t="shared" si="11"/>
        <v>29.95</v>
      </c>
      <c r="D266" s="582"/>
      <c r="E266" s="472">
        <v>13607</v>
      </c>
      <c r="F266" s="456">
        <f t="shared" si="10"/>
        <v>7486</v>
      </c>
      <c r="G266" s="469">
        <f t="shared" si="9"/>
        <v>5452</v>
      </c>
      <c r="H266" s="470">
        <v>90</v>
      </c>
    </row>
    <row r="267" spans="1:8" x14ac:dyDescent="0.2">
      <c r="A267" s="447">
        <v>283</v>
      </c>
      <c r="B267" s="454"/>
      <c r="C267" s="449">
        <f t="shared" si="11"/>
        <v>29.97</v>
      </c>
      <c r="D267" s="582"/>
      <c r="E267" s="472">
        <v>13607</v>
      </c>
      <c r="F267" s="456">
        <f t="shared" si="10"/>
        <v>7481</v>
      </c>
      <c r="G267" s="469">
        <f t="shared" si="9"/>
        <v>5448</v>
      </c>
      <c r="H267" s="470">
        <v>90</v>
      </c>
    </row>
    <row r="268" spans="1:8" x14ac:dyDescent="0.2">
      <c r="A268" s="447">
        <v>284</v>
      </c>
      <c r="B268" s="454"/>
      <c r="C268" s="449">
        <f t="shared" si="11"/>
        <v>29.99</v>
      </c>
      <c r="D268" s="582"/>
      <c r="E268" s="472">
        <v>13607</v>
      </c>
      <c r="F268" s="456">
        <f t="shared" si="10"/>
        <v>7476</v>
      </c>
      <c r="G268" s="469">
        <f t="shared" si="9"/>
        <v>5445</v>
      </c>
      <c r="H268" s="470">
        <v>90</v>
      </c>
    </row>
    <row r="269" spans="1:8" x14ac:dyDescent="0.2">
      <c r="A269" s="447">
        <v>285</v>
      </c>
      <c r="B269" s="454"/>
      <c r="C269" s="449">
        <f t="shared" si="11"/>
        <v>30.02</v>
      </c>
      <c r="D269" s="582"/>
      <c r="E269" s="472">
        <v>13607</v>
      </c>
      <c r="F269" s="456">
        <f t="shared" si="10"/>
        <v>7469</v>
      </c>
      <c r="G269" s="469">
        <f t="shared" ref="G269:G332" si="12">ROUND(12*(1/C269*E269),0)</f>
        <v>5439</v>
      </c>
      <c r="H269" s="470">
        <v>90</v>
      </c>
    </row>
    <row r="270" spans="1:8" x14ac:dyDescent="0.2">
      <c r="A270" s="447">
        <v>286</v>
      </c>
      <c r="B270" s="454"/>
      <c r="C270" s="449">
        <f t="shared" si="11"/>
        <v>30.04</v>
      </c>
      <c r="D270" s="582"/>
      <c r="E270" s="472">
        <v>13607</v>
      </c>
      <c r="F270" s="456">
        <f t="shared" ref="F270:F333" si="13">ROUND(12*1.3566*(1/C270*E270)+H270,0)</f>
        <v>7464</v>
      </c>
      <c r="G270" s="469">
        <f t="shared" si="12"/>
        <v>5436</v>
      </c>
      <c r="H270" s="470">
        <v>90</v>
      </c>
    </row>
    <row r="271" spans="1:8" x14ac:dyDescent="0.2">
      <c r="A271" s="447">
        <v>287</v>
      </c>
      <c r="B271" s="454"/>
      <c r="C271" s="449">
        <f t="shared" ref="C271:C334" si="14">ROUND((10.899*LN(A271)+A271/200)*0.5-1.5,2)</f>
        <v>30.06</v>
      </c>
      <c r="D271" s="582"/>
      <c r="E271" s="472">
        <v>13607</v>
      </c>
      <c r="F271" s="456">
        <f t="shared" si="13"/>
        <v>7459</v>
      </c>
      <c r="G271" s="469">
        <f t="shared" si="12"/>
        <v>5432</v>
      </c>
      <c r="H271" s="470">
        <v>90</v>
      </c>
    </row>
    <row r="272" spans="1:8" x14ac:dyDescent="0.2">
      <c r="A272" s="447">
        <v>288</v>
      </c>
      <c r="B272" s="454"/>
      <c r="C272" s="449">
        <f t="shared" si="14"/>
        <v>30.08</v>
      </c>
      <c r="D272" s="582"/>
      <c r="E272" s="472">
        <v>13607</v>
      </c>
      <c r="F272" s="456">
        <f t="shared" si="13"/>
        <v>7454</v>
      </c>
      <c r="G272" s="469">
        <f t="shared" si="12"/>
        <v>5428</v>
      </c>
      <c r="H272" s="470">
        <v>90</v>
      </c>
    </row>
    <row r="273" spans="1:8" x14ac:dyDescent="0.2">
      <c r="A273" s="447">
        <v>289</v>
      </c>
      <c r="B273" s="454"/>
      <c r="C273" s="449">
        <f t="shared" si="14"/>
        <v>30.1</v>
      </c>
      <c r="D273" s="582"/>
      <c r="E273" s="472">
        <v>13607</v>
      </c>
      <c r="F273" s="456">
        <f t="shared" si="13"/>
        <v>7449</v>
      </c>
      <c r="G273" s="469">
        <f t="shared" si="12"/>
        <v>5425</v>
      </c>
      <c r="H273" s="470">
        <v>90</v>
      </c>
    </row>
    <row r="274" spans="1:8" x14ac:dyDescent="0.2">
      <c r="A274" s="447">
        <v>290</v>
      </c>
      <c r="B274" s="454"/>
      <c r="C274" s="449">
        <f t="shared" si="14"/>
        <v>30.12</v>
      </c>
      <c r="D274" s="582"/>
      <c r="E274" s="472">
        <v>13607</v>
      </c>
      <c r="F274" s="456">
        <f t="shared" si="13"/>
        <v>7444</v>
      </c>
      <c r="G274" s="469">
        <f t="shared" si="12"/>
        <v>5421</v>
      </c>
      <c r="H274" s="470">
        <v>90</v>
      </c>
    </row>
    <row r="275" spans="1:8" x14ac:dyDescent="0.2">
      <c r="A275" s="447">
        <v>291</v>
      </c>
      <c r="B275" s="454"/>
      <c r="C275" s="449">
        <f t="shared" si="14"/>
        <v>30.14</v>
      </c>
      <c r="D275" s="582"/>
      <c r="E275" s="472">
        <v>13607</v>
      </c>
      <c r="F275" s="456">
        <f t="shared" si="13"/>
        <v>7439</v>
      </c>
      <c r="G275" s="469">
        <f t="shared" si="12"/>
        <v>5418</v>
      </c>
      <c r="H275" s="470">
        <v>90</v>
      </c>
    </row>
    <row r="276" spans="1:8" x14ac:dyDescent="0.2">
      <c r="A276" s="447">
        <v>292</v>
      </c>
      <c r="B276" s="454"/>
      <c r="C276" s="449">
        <f t="shared" si="14"/>
        <v>30.17</v>
      </c>
      <c r="D276" s="582"/>
      <c r="E276" s="472">
        <v>13607</v>
      </c>
      <c r="F276" s="456">
        <f t="shared" si="13"/>
        <v>7432</v>
      </c>
      <c r="G276" s="469">
        <f t="shared" si="12"/>
        <v>5412</v>
      </c>
      <c r="H276" s="470">
        <v>90</v>
      </c>
    </row>
    <row r="277" spans="1:8" x14ac:dyDescent="0.2">
      <c r="A277" s="447">
        <v>293</v>
      </c>
      <c r="B277" s="454"/>
      <c r="C277" s="449">
        <f t="shared" si="14"/>
        <v>30.19</v>
      </c>
      <c r="D277" s="582"/>
      <c r="E277" s="472">
        <v>13607</v>
      </c>
      <c r="F277" s="456">
        <f t="shared" si="13"/>
        <v>7427</v>
      </c>
      <c r="G277" s="469">
        <f t="shared" si="12"/>
        <v>5409</v>
      </c>
      <c r="H277" s="470">
        <v>90</v>
      </c>
    </row>
    <row r="278" spans="1:8" x14ac:dyDescent="0.2">
      <c r="A278" s="447">
        <v>294</v>
      </c>
      <c r="B278" s="454"/>
      <c r="C278" s="449">
        <f t="shared" si="14"/>
        <v>30.21</v>
      </c>
      <c r="D278" s="582"/>
      <c r="E278" s="472">
        <v>13607</v>
      </c>
      <c r="F278" s="456">
        <f t="shared" si="13"/>
        <v>7422</v>
      </c>
      <c r="G278" s="469">
        <f t="shared" si="12"/>
        <v>5405</v>
      </c>
      <c r="H278" s="470">
        <v>90</v>
      </c>
    </row>
    <row r="279" spans="1:8" x14ac:dyDescent="0.2">
      <c r="A279" s="447">
        <v>295</v>
      </c>
      <c r="B279" s="454"/>
      <c r="C279" s="449">
        <f t="shared" si="14"/>
        <v>30.23</v>
      </c>
      <c r="D279" s="582"/>
      <c r="E279" s="472">
        <v>13607</v>
      </c>
      <c r="F279" s="456">
        <f t="shared" si="13"/>
        <v>7418</v>
      </c>
      <c r="G279" s="469">
        <f t="shared" si="12"/>
        <v>5401</v>
      </c>
      <c r="H279" s="470">
        <v>90</v>
      </c>
    </row>
    <row r="280" spans="1:8" x14ac:dyDescent="0.2">
      <c r="A280" s="447">
        <v>296</v>
      </c>
      <c r="B280" s="454"/>
      <c r="C280" s="449">
        <f t="shared" si="14"/>
        <v>30.25</v>
      </c>
      <c r="D280" s="582"/>
      <c r="E280" s="472">
        <v>13607</v>
      </c>
      <c r="F280" s="456">
        <f t="shared" si="13"/>
        <v>7413</v>
      </c>
      <c r="G280" s="469">
        <f t="shared" si="12"/>
        <v>5398</v>
      </c>
      <c r="H280" s="470">
        <v>90</v>
      </c>
    </row>
    <row r="281" spans="1:8" x14ac:dyDescent="0.2">
      <c r="A281" s="447">
        <v>297</v>
      </c>
      <c r="B281" s="454"/>
      <c r="C281" s="449">
        <f t="shared" si="14"/>
        <v>30.27</v>
      </c>
      <c r="D281" s="582"/>
      <c r="E281" s="472">
        <v>13607</v>
      </c>
      <c r="F281" s="456">
        <f t="shared" si="13"/>
        <v>7408</v>
      </c>
      <c r="G281" s="469">
        <f t="shared" si="12"/>
        <v>5394</v>
      </c>
      <c r="H281" s="470">
        <v>90</v>
      </c>
    </row>
    <row r="282" spans="1:8" x14ac:dyDescent="0.2">
      <c r="A282" s="447">
        <v>298</v>
      </c>
      <c r="B282" s="454"/>
      <c r="C282" s="449">
        <f t="shared" si="14"/>
        <v>30.29</v>
      </c>
      <c r="D282" s="582"/>
      <c r="E282" s="472">
        <v>13607</v>
      </c>
      <c r="F282" s="456">
        <f t="shared" si="13"/>
        <v>7403</v>
      </c>
      <c r="G282" s="469">
        <f t="shared" si="12"/>
        <v>5391</v>
      </c>
      <c r="H282" s="470">
        <v>90</v>
      </c>
    </row>
    <row r="283" spans="1:8" x14ac:dyDescent="0.2">
      <c r="A283" s="447">
        <v>299</v>
      </c>
      <c r="B283" s="454"/>
      <c r="C283" s="449">
        <f t="shared" si="14"/>
        <v>30.31</v>
      </c>
      <c r="D283" s="582"/>
      <c r="E283" s="472">
        <v>13607</v>
      </c>
      <c r="F283" s="456">
        <f t="shared" si="13"/>
        <v>7398</v>
      </c>
      <c r="G283" s="469">
        <f t="shared" si="12"/>
        <v>5387</v>
      </c>
      <c r="H283" s="470">
        <v>90</v>
      </c>
    </row>
    <row r="284" spans="1:8" x14ac:dyDescent="0.2">
      <c r="A284" s="447">
        <v>300</v>
      </c>
      <c r="B284" s="454"/>
      <c r="C284" s="449">
        <f t="shared" si="14"/>
        <v>30.33</v>
      </c>
      <c r="D284" s="582"/>
      <c r="E284" s="472">
        <v>13607</v>
      </c>
      <c r="F284" s="456">
        <f t="shared" si="13"/>
        <v>7393</v>
      </c>
      <c r="G284" s="469">
        <f t="shared" si="12"/>
        <v>5384</v>
      </c>
      <c r="H284" s="470">
        <v>90</v>
      </c>
    </row>
    <row r="285" spans="1:8" x14ac:dyDescent="0.2">
      <c r="A285" s="447">
        <v>301</v>
      </c>
      <c r="B285" s="454"/>
      <c r="C285" s="449">
        <f t="shared" si="14"/>
        <v>30.35</v>
      </c>
      <c r="D285" s="582"/>
      <c r="E285" s="472">
        <v>13607</v>
      </c>
      <c r="F285" s="456">
        <f t="shared" si="13"/>
        <v>7389</v>
      </c>
      <c r="G285" s="469">
        <f t="shared" si="12"/>
        <v>5380</v>
      </c>
      <c r="H285" s="470">
        <v>90</v>
      </c>
    </row>
    <row r="286" spans="1:8" x14ac:dyDescent="0.2">
      <c r="A286" s="447">
        <v>302</v>
      </c>
      <c r="B286" s="454"/>
      <c r="C286" s="449">
        <f t="shared" si="14"/>
        <v>30.37</v>
      </c>
      <c r="D286" s="582"/>
      <c r="E286" s="472">
        <v>13607</v>
      </c>
      <c r="F286" s="456">
        <f t="shared" si="13"/>
        <v>7384</v>
      </c>
      <c r="G286" s="469">
        <f t="shared" si="12"/>
        <v>5376</v>
      </c>
      <c r="H286" s="470">
        <v>90</v>
      </c>
    </row>
    <row r="287" spans="1:8" x14ac:dyDescent="0.2">
      <c r="A287" s="447">
        <v>303</v>
      </c>
      <c r="B287" s="454"/>
      <c r="C287" s="449">
        <f t="shared" si="14"/>
        <v>30.39</v>
      </c>
      <c r="D287" s="582"/>
      <c r="E287" s="472">
        <v>13607</v>
      </c>
      <c r="F287" s="456">
        <f t="shared" si="13"/>
        <v>7379</v>
      </c>
      <c r="G287" s="469">
        <f t="shared" si="12"/>
        <v>5373</v>
      </c>
      <c r="H287" s="470">
        <v>90</v>
      </c>
    </row>
    <row r="288" spans="1:8" x14ac:dyDescent="0.2">
      <c r="A288" s="447">
        <v>304</v>
      </c>
      <c r="B288" s="454"/>
      <c r="C288" s="449">
        <f t="shared" si="14"/>
        <v>30.41</v>
      </c>
      <c r="D288" s="582"/>
      <c r="E288" s="472">
        <v>13607</v>
      </c>
      <c r="F288" s="456">
        <f t="shared" si="13"/>
        <v>7374</v>
      </c>
      <c r="G288" s="469">
        <f t="shared" si="12"/>
        <v>5369</v>
      </c>
      <c r="H288" s="470">
        <v>90</v>
      </c>
    </row>
    <row r="289" spans="1:8" x14ac:dyDescent="0.2">
      <c r="A289" s="447">
        <v>305</v>
      </c>
      <c r="B289" s="454"/>
      <c r="C289" s="449">
        <f t="shared" si="14"/>
        <v>30.44</v>
      </c>
      <c r="D289" s="582"/>
      <c r="E289" s="472">
        <v>13607</v>
      </c>
      <c r="F289" s="456">
        <f t="shared" si="13"/>
        <v>7367</v>
      </c>
      <c r="G289" s="469">
        <f t="shared" si="12"/>
        <v>5364</v>
      </c>
      <c r="H289" s="470">
        <v>90</v>
      </c>
    </row>
    <row r="290" spans="1:8" x14ac:dyDescent="0.2">
      <c r="A290" s="447">
        <v>306</v>
      </c>
      <c r="B290" s="454"/>
      <c r="C290" s="449">
        <f t="shared" si="14"/>
        <v>30.46</v>
      </c>
      <c r="D290" s="582"/>
      <c r="E290" s="472">
        <v>13607</v>
      </c>
      <c r="F290" s="456">
        <f t="shared" si="13"/>
        <v>7362</v>
      </c>
      <c r="G290" s="469">
        <f t="shared" si="12"/>
        <v>5361</v>
      </c>
      <c r="H290" s="470">
        <v>90</v>
      </c>
    </row>
    <row r="291" spans="1:8" x14ac:dyDescent="0.2">
      <c r="A291" s="447">
        <v>307</v>
      </c>
      <c r="B291" s="454"/>
      <c r="C291" s="449">
        <f t="shared" si="14"/>
        <v>30.48</v>
      </c>
      <c r="D291" s="582"/>
      <c r="E291" s="472">
        <v>13607</v>
      </c>
      <c r="F291" s="456">
        <f t="shared" si="13"/>
        <v>7357</v>
      </c>
      <c r="G291" s="469">
        <f t="shared" si="12"/>
        <v>5357</v>
      </c>
      <c r="H291" s="470">
        <v>90</v>
      </c>
    </row>
    <row r="292" spans="1:8" x14ac:dyDescent="0.2">
      <c r="A292" s="447">
        <v>308</v>
      </c>
      <c r="B292" s="454"/>
      <c r="C292" s="449">
        <f t="shared" si="14"/>
        <v>30.5</v>
      </c>
      <c r="D292" s="582"/>
      <c r="E292" s="472">
        <v>13607</v>
      </c>
      <c r="F292" s="456">
        <f t="shared" si="13"/>
        <v>7353</v>
      </c>
      <c r="G292" s="469">
        <f t="shared" si="12"/>
        <v>5354</v>
      </c>
      <c r="H292" s="470">
        <v>90</v>
      </c>
    </row>
    <row r="293" spans="1:8" x14ac:dyDescent="0.2">
      <c r="A293" s="447">
        <v>309</v>
      </c>
      <c r="B293" s="454"/>
      <c r="C293" s="449">
        <f t="shared" si="14"/>
        <v>30.52</v>
      </c>
      <c r="D293" s="582"/>
      <c r="E293" s="472">
        <v>13607</v>
      </c>
      <c r="F293" s="456">
        <f t="shared" si="13"/>
        <v>7348</v>
      </c>
      <c r="G293" s="469">
        <f t="shared" si="12"/>
        <v>5350</v>
      </c>
      <c r="H293" s="470">
        <v>90</v>
      </c>
    </row>
    <row r="294" spans="1:8" x14ac:dyDescent="0.2">
      <c r="A294" s="447">
        <v>310</v>
      </c>
      <c r="B294" s="454"/>
      <c r="C294" s="449">
        <f t="shared" si="14"/>
        <v>30.54</v>
      </c>
      <c r="D294" s="582"/>
      <c r="E294" s="472">
        <v>13607</v>
      </c>
      <c r="F294" s="456">
        <f t="shared" si="13"/>
        <v>7343</v>
      </c>
      <c r="G294" s="469">
        <f t="shared" si="12"/>
        <v>5347</v>
      </c>
      <c r="H294" s="470">
        <v>90</v>
      </c>
    </row>
    <row r="295" spans="1:8" x14ac:dyDescent="0.2">
      <c r="A295" s="447">
        <v>311</v>
      </c>
      <c r="B295" s="454"/>
      <c r="C295" s="449">
        <f t="shared" si="14"/>
        <v>30.56</v>
      </c>
      <c r="D295" s="582"/>
      <c r="E295" s="472">
        <v>13607</v>
      </c>
      <c r="F295" s="456">
        <f t="shared" si="13"/>
        <v>7338</v>
      </c>
      <c r="G295" s="469">
        <f t="shared" si="12"/>
        <v>5343</v>
      </c>
      <c r="H295" s="470">
        <v>90</v>
      </c>
    </row>
    <row r="296" spans="1:8" x14ac:dyDescent="0.2">
      <c r="A296" s="447">
        <v>312</v>
      </c>
      <c r="B296" s="454"/>
      <c r="C296" s="449">
        <f t="shared" si="14"/>
        <v>30.58</v>
      </c>
      <c r="D296" s="582"/>
      <c r="E296" s="472">
        <v>13607</v>
      </c>
      <c r="F296" s="456">
        <f t="shared" si="13"/>
        <v>7334</v>
      </c>
      <c r="G296" s="469">
        <f t="shared" si="12"/>
        <v>5340</v>
      </c>
      <c r="H296" s="470">
        <v>90</v>
      </c>
    </row>
    <row r="297" spans="1:8" x14ac:dyDescent="0.2">
      <c r="A297" s="447">
        <v>313</v>
      </c>
      <c r="B297" s="454"/>
      <c r="C297" s="449">
        <f t="shared" si="14"/>
        <v>30.6</v>
      </c>
      <c r="D297" s="582"/>
      <c r="E297" s="472">
        <v>13607</v>
      </c>
      <c r="F297" s="456">
        <f t="shared" si="13"/>
        <v>7329</v>
      </c>
      <c r="G297" s="469">
        <f t="shared" si="12"/>
        <v>5336</v>
      </c>
      <c r="H297" s="470">
        <v>90</v>
      </c>
    </row>
    <row r="298" spans="1:8" x14ac:dyDescent="0.2">
      <c r="A298" s="447">
        <v>314</v>
      </c>
      <c r="B298" s="454"/>
      <c r="C298" s="449">
        <f t="shared" si="14"/>
        <v>30.62</v>
      </c>
      <c r="D298" s="582"/>
      <c r="E298" s="472">
        <v>13607</v>
      </c>
      <c r="F298" s="456">
        <f t="shared" si="13"/>
        <v>7324</v>
      </c>
      <c r="G298" s="469">
        <f t="shared" si="12"/>
        <v>5333</v>
      </c>
      <c r="H298" s="470">
        <v>90</v>
      </c>
    </row>
    <row r="299" spans="1:8" x14ac:dyDescent="0.2">
      <c r="A299" s="447">
        <v>315</v>
      </c>
      <c r="B299" s="454"/>
      <c r="C299" s="449">
        <f t="shared" si="14"/>
        <v>30.64</v>
      </c>
      <c r="D299" s="582"/>
      <c r="E299" s="472">
        <v>13607</v>
      </c>
      <c r="F299" s="456">
        <f t="shared" si="13"/>
        <v>7319</v>
      </c>
      <c r="G299" s="469">
        <f t="shared" si="12"/>
        <v>5329</v>
      </c>
      <c r="H299" s="470">
        <v>90</v>
      </c>
    </row>
    <row r="300" spans="1:8" x14ac:dyDescent="0.2">
      <c r="A300" s="447">
        <v>316</v>
      </c>
      <c r="B300" s="454"/>
      <c r="C300" s="449">
        <f t="shared" si="14"/>
        <v>30.66</v>
      </c>
      <c r="D300" s="582"/>
      <c r="E300" s="472">
        <v>13607</v>
      </c>
      <c r="F300" s="456">
        <f t="shared" si="13"/>
        <v>7315</v>
      </c>
      <c r="G300" s="469">
        <f t="shared" si="12"/>
        <v>5326</v>
      </c>
      <c r="H300" s="470">
        <v>90</v>
      </c>
    </row>
    <row r="301" spans="1:8" x14ac:dyDescent="0.2">
      <c r="A301" s="447">
        <v>317</v>
      </c>
      <c r="B301" s="454"/>
      <c r="C301" s="449">
        <f t="shared" si="14"/>
        <v>30.68</v>
      </c>
      <c r="D301" s="582"/>
      <c r="E301" s="472">
        <v>13607</v>
      </c>
      <c r="F301" s="456">
        <f t="shared" si="13"/>
        <v>7310</v>
      </c>
      <c r="G301" s="469">
        <f t="shared" si="12"/>
        <v>5322</v>
      </c>
      <c r="H301" s="470">
        <v>90</v>
      </c>
    </row>
    <row r="302" spans="1:8" x14ac:dyDescent="0.2">
      <c r="A302" s="447">
        <v>318</v>
      </c>
      <c r="B302" s="454"/>
      <c r="C302" s="449">
        <f t="shared" si="14"/>
        <v>30.7</v>
      </c>
      <c r="D302" s="582"/>
      <c r="E302" s="472">
        <v>13607</v>
      </c>
      <c r="F302" s="456">
        <f t="shared" si="13"/>
        <v>7305</v>
      </c>
      <c r="G302" s="469">
        <f t="shared" si="12"/>
        <v>5319</v>
      </c>
      <c r="H302" s="470">
        <v>90</v>
      </c>
    </row>
    <row r="303" spans="1:8" x14ac:dyDescent="0.2">
      <c r="A303" s="447">
        <v>319</v>
      </c>
      <c r="B303" s="454"/>
      <c r="C303" s="449">
        <f t="shared" si="14"/>
        <v>30.71</v>
      </c>
      <c r="D303" s="582"/>
      <c r="E303" s="472">
        <v>13607</v>
      </c>
      <c r="F303" s="456">
        <f t="shared" si="13"/>
        <v>7303</v>
      </c>
      <c r="G303" s="469">
        <f t="shared" si="12"/>
        <v>5317</v>
      </c>
      <c r="H303" s="470">
        <v>90</v>
      </c>
    </row>
    <row r="304" spans="1:8" x14ac:dyDescent="0.2">
      <c r="A304" s="447">
        <v>320</v>
      </c>
      <c r="B304" s="454"/>
      <c r="C304" s="449">
        <f t="shared" si="14"/>
        <v>30.73</v>
      </c>
      <c r="D304" s="582"/>
      <c r="E304" s="472">
        <v>13607</v>
      </c>
      <c r="F304" s="456">
        <f t="shared" si="13"/>
        <v>7298</v>
      </c>
      <c r="G304" s="469">
        <f t="shared" si="12"/>
        <v>5314</v>
      </c>
      <c r="H304" s="470">
        <v>90</v>
      </c>
    </row>
    <row r="305" spans="1:8" x14ac:dyDescent="0.2">
      <c r="A305" s="447">
        <v>321</v>
      </c>
      <c r="B305" s="454"/>
      <c r="C305" s="449">
        <f t="shared" si="14"/>
        <v>30.75</v>
      </c>
      <c r="D305" s="582"/>
      <c r="E305" s="472">
        <v>13607</v>
      </c>
      <c r="F305" s="456">
        <f t="shared" si="13"/>
        <v>7294</v>
      </c>
      <c r="G305" s="469">
        <f t="shared" si="12"/>
        <v>5310</v>
      </c>
      <c r="H305" s="470">
        <v>90</v>
      </c>
    </row>
    <row r="306" spans="1:8" x14ac:dyDescent="0.2">
      <c r="A306" s="447">
        <v>322</v>
      </c>
      <c r="B306" s="454"/>
      <c r="C306" s="449">
        <f t="shared" si="14"/>
        <v>30.77</v>
      </c>
      <c r="D306" s="582"/>
      <c r="E306" s="472">
        <v>13607</v>
      </c>
      <c r="F306" s="456">
        <f t="shared" si="13"/>
        <v>7289</v>
      </c>
      <c r="G306" s="469">
        <f t="shared" si="12"/>
        <v>5307</v>
      </c>
      <c r="H306" s="470">
        <v>90</v>
      </c>
    </row>
    <row r="307" spans="1:8" x14ac:dyDescent="0.2">
      <c r="A307" s="447">
        <v>323</v>
      </c>
      <c r="B307" s="454"/>
      <c r="C307" s="449">
        <f t="shared" si="14"/>
        <v>30.79</v>
      </c>
      <c r="D307" s="582"/>
      <c r="E307" s="472">
        <v>13607</v>
      </c>
      <c r="F307" s="456">
        <f t="shared" si="13"/>
        <v>7284</v>
      </c>
      <c r="G307" s="469">
        <f t="shared" si="12"/>
        <v>5303</v>
      </c>
      <c r="H307" s="470">
        <v>90</v>
      </c>
    </row>
    <row r="308" spans="1:8" x14ac:dyDescent="0.2">
      <c r="A308" s="447">
        <v>324</v>
      </c>
      <c r="B308" s="454"/>
      <c r="C308" s="449">
        <f t="shared" si="14"/>
        <v>30.81</v>
      </c>
      <c r="D308" s="582"/>
      <c r="E308" s="472">
        <v>13607</v>
      </c>
      <c r="F308" s="456">
        <f t="shared" si="13"/>
        <v>7280</v>
      </c>
      <c r="G308" s="469">
        <f t="shared" si="12"/>
        <v>5300</v>
      </c>
      <c r="H308" s="470">
        <v>90</v>
      </c>
    </row>
    <row r="309" spans="1:8" x14ac:dyDescent="0.2">
      <c r="A309" s="447">
        <v>325</v>
      </c>
      <c r="B309" s="454"/>
      <c r="C309" s="449">
        <f t="shared" si="14"/>
        <v>30.83</v>
      </c>
      <c r="D309" s="582"/>
      <c r="E309" s="472">
        <v>13607</v>
      </c>
      <c r="F309" s="456">
        <f t="shared" si="13"/>
        <v>7275</v>
      </c>
      <c r="G309" s="469">
        <f t="shared" si="12"/>
        <v>5296</v>
      </c>
      <c r="H309" s="470">
        <v>90</v>
      </c>
    </row>
    <row r="310" spans="1:8" x14ac:dyDescent="0.2">
      <c r="A310" s="447">
        <v>326</v>
      </c>
      <c r="B310" s="454"/>
      <c r="C310" s="449">
        <f t="shared" si="14"/>
        <v>30.85</v>
      </c>
      <c r="D310" s="582"/>
      <c r="E310" s="472">
        <v>13607</v>
      </c>
      <c r="F310" s="456">
        <f t="shared" si="13"/>
        <v>7270</v>
      </c>
      <c r="G310" s="469">
        <f t="shared" si="12"/>
        <v>5293</v>
      </c>
      <c r="H310" s="470">
        <v>90</v>
      </c>
    </row>
    <row r="311" spans="1:8" x14ac:dyDescent="0.2">
      <c r="A311" s="447">
        <v>327</v>
      </c>
      <c r="B311" s="454"/>
      <c r="C311" s="449">
        <f t="shared" si="14"/>
        <v>30.87</v>
      </c>
      <c r="D311" s="582"/>
      <c r="E311" s="472">
        <v>13607</v>
      </c>
      <c r="F311" s="456">
        <f t="shared" si="13"/>
        <v>7266</v>
      </c>
      <c r="G311" s="469">
        <f t="shared" si="12"/>
        <v>5289</v>
      </c>
      <c r="H311" s="470">
        <v>90</v>
      </c>
    </row>
    <row r="312" spans="1:8" x14ac:dyDescent="0.2">
      <c r="A312" s="447">
        <v>328</v>
      </c>
      <c r="B312" s="454"/>
      <c r="C312" s="449">
        <f t="shared" si="14"/>
        <v>30.89</v>
      </c>
      <c r="D312" s="582"/>
      <c r="E312" s="472">
        <v>13607</v>
      </c>
      <c r="F312" s="456">
        <f t="shared" si="13"/>
        <v>7261</v>
      </c>
      <c r="G312" s="469">
        <f t="shared" si="12"/>
        <v>5286</v>
      </c>
      <c r="H312" s="470">
        <v>90</v>
      </c>
    </row>
    <row r="313" spans="1:8" x14ac:dyDescent="0.2">
      <c r="A313" s="447">
        <v>329</v>
      </c>
      <c r="B313" s="454"/>
      <c r="C313" s="449">
        <f t="shared" si="14"/>
        <v>30.91</v>
      </c>
      <c r="D313" s="582"/>
      <c r="E313" s="472">
        <v>13607</v>
      </c>
      <c r="F313" s="456">
        <f t="shared" si="13"/>
        <v>7256</v>
      </c>
      <c r="G313" s="469">
        <f t="shared" si="12"/>
        <v>5283</v>
      </c>
      <c r="H313" s="470">
        <v>90</v>
      </c>
    </row>
    <row r="314" spans="1:8" x14ac:dyDescent="0.2">
      <c r="A314" s="447">
        <v>330</v>
      </c>
      <c r="B314" s="454"/>
      <c r="C314" s="449">
        <f t="shared" si="14"/>
        <v>30.93</v>
      </c>
      <c r="D314" s="582"/>
      <c r="E314" s="472">
        <v>13607</v>
      </c>
      <c r="F314" s="456">
        <f t="shared" si="13"/>
        <v>7252</v>
      </c>
      <c r="G314" s="469">
        <f t="shared" si="12"/>
        <v>5279</v>
      </c>
      <c r="H314" s="470">
        <v>90</v>
      </c>
    </row>
    <row r="315" spans="1:8" x14ac:dyDescent="0.2">
      <c r="A315" s="447">
        <v>331</v>
      </c>
      <c r="B315" s="454"/>
      <c r="C315" s="449">
        <f t="shared" si="14"/>
        <v>30.95</v>
      </c>
      <c r="D315" s="582"/>
      <c r="E315" s="472">
        <v>13607</v>
      </c>
      <c r="F315" s="456">
        <f t="shared" si="13"/>
        <v>7247</v>
      </c>
      <c r="G315" s="469">
        <f t="shared" si="12"/>
        <v>5276</v>
      </c>
      <c r="H315" s="470">
        <v>90</v>
      </c>
    </row>
    <row r="316" spans="1:8" x14ac:dyDescent="0.2">
      <c r="A316" s="447">
        <v>332</v>
      </c>
      <c r="B316" s="454"/>
      <c r="C316" s="449">
        <f t="shared" si="14"/>
        <v>30.97</v>
      </c>
      <c r="D316" s="582"/>
      <c r="E316" s="472">
        <v>13607</v>
      </c>
      <c r="F316" s="456">
        <f t="shared" si="13"/>
        <v>7242</v>
      </c>
      <c r="G316" s="469">
        <f t="shared" si="12"/>
        <v>5272</v>
      </c>
      <c r="H316" s="470">
        <v>90</v>
      </c>
    </row>
    <row r="317" spans="1:8" x14ac:dyDescent="0.2">
      <c r="A317" s="447">
        <v>333</v>
      </c>
      <c r="B317" s="454"/>
      <c r="C317" s="449">
        <f t="shared" si="14"/>
        <v>30.98</v>
      </c>
      <c r="D317" s="582"/>
      <c r="E317" s="472">
        <v>13607</v>
      </c>
      <c r="F317" s="456">
        <f t="shared" si="13"/>
        <v>7240</v>
      </c>
      <c r="G317" s="469">
        <f t="shared" si="12"/>
        <v>5271</v>
      </c>
      <c r="H317" s="470">
        <v>90</v>
      </c>
    </row>
    <row r="318" spans="1:8" x14ac:dyDescent="0.2">
      <c r="A318" s="447">
        <v>334</v>
      </c>
      <c r="B318" s="454"/>
      <c r="C318" s="449">
        <f t="shared" si="14"/>
        <v>31</v>
      </c>
      <c r="D318" s="582"/>
      <c r="E318" s="472">
        <v>13607</v>
      </c>
      <c r="F318" s="456">
        <f t="shared" si="13"/>
        <v>7236</v>
      </c>
      <c r="G318" s="469">
        <f t="shared" si="12"/>
        <v>5267</v>
      </c>
      <c r="H318" s="470">
        <v>90</v>
      </c>
    </row>
    <row r="319" spans="1:8" x14ac:dyDescent="0.2">
      <c r="A319" s="447">
        <v>335</v>
      </c>
      <c r="B319" s="454"/>
      <c r="C319" s="449">
        <f t="shared" si="14"/>
        <v>31.02</v>
      </c>
      <c r="D319" s="582"/>
      <c r="E319" s="472">
        <v>13607</v>
      </c>
      <c r="F319" s="456">
        <f t="shared" si="13"/>
        <v>7231</v>
      </c>
      <c r="G319" s="469">
        <f t="shared" si="12"/>
        <v>5264</v>
      </c>
      <c r="H319" s="470">
        <v>90</v>
      </c>
    </row>
    <row r="320" spans="1:8" x14ac:dyDescent="0.2">
      <c r="A320" s="447">
        <v>336</v>
      </c>
      <c r="B320" s="454"/>
      <c r="C320" s="449">
        <f t="shared" si="14"/>
        <v>31.04</v>
      </c>
      <c r="D320" s="582"/>
      <c r="E320" s="472">
        <v>13607</v>
      </c>
      <c r="F320" s="456">
        <f t="shared" si="13"/>
        <v>7226</v>
      </c>
      <c r="G320" s="469">
        <f t="shared" si="12"/>
        <v>5260</v>
      </c>
      <c r="H320" s="470">
        <v>90</v>
      </c>
    </row>
    <row r="321" spans="1:8" x14ac:dyDescent="0.2">
      <c r="A321" s="447">
        <v>337</v>
      </c>
      <c r="B321" s="454"/>
      <c r="C321" s="449">
        <f t="shared" si="14"/>
        <v>31.06</v>
      </c>
      <c r="D321" s="582"/>
      <c r="E321" s="472">
        <v>13607</v>
      </c>
      <c r="F321" s="456">
        <f t="shared" si="13"/>
        <v>7222</v>
      </c>
      <c r="G321" s="469">
        <f t="shared" si="12"/>
        <v>5257</v>
      </c>
      <c r="H321" s="470">
        <v>90</v>
      </c>
    </row>
    <row r="322" spans="1:8" x14ac:dyDescent="0.2">
      <c r="A322" s="447">
        <v>338</v>
      </c>
      <c r="B322" s="454"/>
      <c r="C322" s="449">
        <f t="shared" si="14"/>
        <v>31.08</v>
      </c>
      <c r="D322" s="582"/>
      <c r="E322" s="472">
        <v>13607</v>
      </c>
      <c r="F322" s="456">
        <f t="shared" si="13"/>
        <v>7217</v>
      </c>
      <c r="G322" s="469">
        <f t="shared" si="12"/>
        <v>5254</v>
      </c>
      <c r="H322" s="470">
        <v>90</v>
      </c>
    </row>
    <row r="323" spans="1:8" x14ac:dyDescent="0.2">
      <c r="A323" s="447">
        <v>339</v>
      </c>
      <c r="B323" s="454"/>
      <c r="C323" s="449">
        <f t="shared" si="14"/>
        <v>31.1</v>
      </c>
      <c r="D323" s="582"/>
      <c r="E323" s="472">
        <v>13607</v>
      </c>
      <c r="F323" s="456">
        <f t="shared" si="13"/>
        <v>7213</v>
      </c>
      <c r="G323" s="469">
        <f t="shared" si="12"/>
        <v>5250</v>
      </c>
      <c r="H323" s="470">
        <v>90</v>
      </c>
    </row>
    <row r="324" spans="1:8" x14ac:dyDescent="0.2">
      <c r="A324" s="447">
        <v>340</v>
      </c>
      <c r="B324" s="454"/>
      <c r="C324" s="449">
        <f t="shared" si="14"/>
        <v>31.11</v>
      </c>
      <c r="D324" s="582"/>
      <c r="E324" s="472">
        <v>13607</v>
      </c>
      <c r="F324" s="456">
        <f t="shared" si="13"/>
        <v>7210</v>
      </c>
      <c r="G324" s="469">
        <f t="shared" si="12"/>
        <v>5249</v>
      </c>
      <c r="H324" s="470">
        <v>90</v>
      </c>
    </row>
    <row r="325" spans="1:8" x14ac:dyDescent="0.2">
      <c r="A325" s="447">
        <v>341</v>
      </c>
      <c r="B325" s="454"/>
      <c r="C325" s="449">
        <f t="shared" si="14"/>
        <v>31.13</v>
      </c>
      <c r="D325" s="582"/>
      <c r="E325" s="472">
        <v>13607</v>
      </c>
      <c r="F325" s="456">
        <f t="shared" si="13"/>
        <v>7206</v>
      </c>
      <c r="G325" s="469">
        <f t="shared" si="12"/>
        <v>5245</v>
      </c>
      <c r="H325" s="470">
        <v>90</v>
      </c>
    </row>
    <row r="326" spans="1:8" x14ac:dyDescent="0.2">
      <c r="A326" s="447">
        <v>342</v>
      </c>
      <c r="B326" s="454"/>
      <c r="C326" s="449">
        <f t="shared" si="14"/>
        <v>31.15</v>
      </c>
      <c r="D326" s="582"/>
      <c r="E326" s="472">
        <v>13607</v>
      </c>
      <c r="F326" s="456">
        <f t="shared" si="13"/>
        <v>7201</v>
      </c>
      <c r="G326" s="469">
        <f t="shared" si="12"/>
        <v>5242</v>
      </c>
      <c r="H326" s="470">
        <v>90</v>
      </c>
    </row>
    <row r="327" spans="1:8" x14ac:dyDescent="0.2">
      <c r="A327" s="447">
        <v>343</v>
      </c>
      <c r="B327" s="454"/>
      <c r="C327" s="449">
        <f t="shared" si="14"/>
        <v>31.17</v>
      </c>
      <c r="D327" s="582"/>
      <c r="E327" s="472">
        <v>13607</v>
      </c>
      <c r="F327" s="456">
        <f t="shared" si="13"/>
        <v>7197</v>
      </c>
      <c r="G327" s="469">
        <f t="shared" si="12"/>
        <v>5238</v>
      </c>
      <c r="H327" s="470">
        <v>90</v>
      </c>
    </row>
    <row r="328" spans="1:8" x14ac:dyDescent="0.2">
      <c r="A328" s="447">
        <v>344</v>
      </c>
      <c r="B328" s="454"/>
      <c r="C328" s="449">
        <f t="shared" si="14"/>
        <v>31.19</v>
      </c>
      <c r="D328" s="582"/>
      <c r="E328" s="472">
        <v>13607</v>
      </c>
      <c r="F328" s="456">
        <f t="shared" si="13"/>
        <v>7192</v>
      </c>
      <c r="G328" s="469">
        <f t="shared" si="12"/>
        <v>5235</v>
      </c>
      <c r="H328" s="470">
        <v>90</v>
      </c>
    </row>
    <row r="329" spans="1:8" x14ac:dyDescent="0.2">
      <c r="A329" s="447">
        <v>345</v>
      </c>
      <c r="B329" s="454"/>
      <c r="C329" s="449">
        <f t="shared" si="14"/>
        <v>31.21</v>
      </c>
      <c r="D329" s="582"/>
      <c r="E329" s="472">
        <v>13607</v>
      </c>
      <c r="F329" s="456">
        <f t="shared" si="13"/>
        <v>7187</v>
      </c>
      <c r="G329" s="469">
        <f t="shared" si="12"/>
        <v>5232</v>
      </c>
      <c r="H329" s="470">
        <v>90</v>
      </c>
    </row>
    <row r="330" spans="1:8" x14ac:dyDescent="0.2">
      <c r="A330" s="447">
        <v>346</v>
      </c>
      <c r="B330" s="454"/>
      <c r="C330" s="449">
        <f t="shared" si="14"/>
        <v>31.23</v>
      </c>
      <c r="D330" s="582"/>
      <c r="E330" s="472">
        <v>13607</v>
      </c>
      <c r="F330" s="456">
        <f t="shared" si="13"/>
        <v>7183</v>
      </c>
      <c r="G330" s="469">
        <f t="shared" si="12"/>
        <v>5228</v>
      </c>
      <c r="H330" s="470">
        <v>90</v>
      </c>
    </row>
    <row r="331" spans="1:8" x14ac:dyDescent="0.2">
      <c r="A331" s="447">
        <v>347</v>
      </c>
      <c r="B331" s="454"/>
      <c r="C331" s="449">
        <f t="shared" si="14"/>
        <v>31.24</v>
      </c>
      <c r="D331" s="582"/>
      <c r="E331" s="472">
        <v>13607</v>
      </c>
      <c r="F331" s="456">
        <f t="shared" si="13"/>
        <v>7181</v>
      </c>
      <c r="G331" s="469">
        <f t="shared" si="12"/>
        <v>5227</v>
      </c>
      <c r="H331" s="470">
        <v>90</v>
      </c>
    </row>
    <row r="332" spans="1:8" x14ac:dyDescent="0.2">
      <c r="A332" s="447">
        <v>348</v>
      </c>
      <c r="B332" s="454"/>
      <c r="C332" s="449">
        <f t="shared" si="14"/>
        <v>31.26</v>
      </c>
      <c r="D332" s="582"/>
      <c r="E332" s="472">
        <v>13607</v>
      </c>
      <c r="F332" s="456">
        <f t="shared" si="13"/>
        <v>7176</v>
      </c>
      <c r="G332" s="469">
        <f t="shared" si="12"/>
        <v>5223</v>
      </c>
      <c r="H332" s="470">
        <v>90</v>
      </c>
    </row>
    <row r="333" spans="1:8" x14ac:dyDescent="0.2">
      <c r="A333" s="447">
        <v>349</v>
      </c>
      <c r="B333" s="454"/>
      <c r="C333" s="449">
        <f t="shared" si="14"/>
        <v>31.28</v>
      </c>
      <c r="D333" s="582"/>
      <c r="E333" s="472">
        <v>13607</v>
      </c>
      <c r="F333" s="456">
        <f t="shared" si="13"/>
        <v>7172</v>
      </c>
      <c r="G333" s="469">
        <f t="shared" ref="G333:G396" si="15">ROUND(12*(1/C333*E333),0)</f>
        <v>5220</v>
      </c>
      <c r="H333" s="470">
        <v>90</v>
      </c>
    </row>
    <row r="334" spans="1:8" x14ac:dyDescent="0.2">
      <c r="A334" s="447">
        <v>350</v>
      </c>
      <c r="B334" s="454"/>
      <c r="C334" s="449">
        <f t="shared" si="14"/>
        <v>31.3</v>
      </c>
      <c r="D334" s="582"/>
      <c r="E334" s="472">
        <v>13607</v>
      </c>
      <c r="F334" s="456">
        <f t="shared" ref="F334:F397" si="16">ROUND(12*1.3566*(1/C334*E334)+H334,0)</f>
        <v>7167</v>
      </c>
      <c r="G334" s="469">
        <f t="shared" si="15"/>
        <v>5217</v>
      </c>
      <c r="H334" s="470">
        <v>90</v>
      </c>
    </row>
    <row r="335" spans="1:8" x14ac:dyDescent="0.2">
      <c r="A335" s="447">
        <v>351</v>
      </c>
      <c r="B335" s="454"/>
      <c r="C335" s="449">
        <f t="shared" ref="C335:C398" si="17">ROUND((10.899*LN(A335)+A335/200)*0.5-1.5,2)</f>
        <v>31.32</v>
      </c>
      <c r="D335" s="582"/>
      <c r="E335" s="472">
        <v>13607</v>
      </c>
      <c r="F335" s="456">
        <f t="shared" si="16"/>
        <v>7163</v>
      </c>
      <c r="G335" s="469">
        <f t="shared" si="15"/>
        <v>5213</v>
      </c>
      <c r="H335" s="470">
        <v>90</v>
      </c>
    </row>
    <row r="336" spans="1:8" x14ac:dyDescent="0.2">
      <c r="A336" s="447">
        <v>352</v>
      </c>
      <c r="B336" s="454"/>
      <c r="C336" s="449">
        <f t="shared" si="17"/>
        <v>31.33</v>
      </c>
      <c r="D336" s="582"/>
      <c r="E336" s="472">
        <v>13607</v>
      </c>
      <c r="F336" s="456">
        <f t="shared" si="16"/>
        <v>7160</v>
      </c>
      <c r="G336" s="469">
        <f t="shared" si="15"/>
        <v>5212</v>
      </c>
      <c r="H336" s="470">
        <v>90</v>
      </c>
    </row>
    <row r="337" spans="1:8" x14ac:dyDescent="0.2">
      <c r="A337" s="447">
        <v>353</v>
      </c>
      <c r="B337" s="454"/>
      <c r="C337" s="449">
        <f t="shared" si="17"/>
        <v>31.35</v>
      </c>
      <c r="D337" s="582"/>
      <c r="E337" s="472">
        <v>13607</v>
      </c>
      <c r="F337" s="456">
        <f t="shared" si="16"/>
        <v>7156</v>
      </c>
      <c r="G337" s="469">
        <f t="shared" si="15"/>
        <v>5208</v>
      </c>
      <c r="H337" s="470">
        <v>90</v>
      </c>
    </row>
    <row r="338" spans="1:8" x14ac:dyDescent="0.2">
      <c r="A338" s="447">
        <v>354</v>
      </c>
      <c r="B338" s="454"/>
      <c r="C338" s="449">
        <f t="shared" si="17"/>
        <v>31.37</v>
      </c>
      <c r="D338" s="582"/>
      <c r="E338" s="472">
        <v>13607</v>
      </c>
      <c r="F338" s="456">
        <f t="shared" si="16"/>
        <v>7151</v>
      </c>
      <c r="G338" s="469">
        <f t="shared" si="15"/>
        <v>5205</v>
      </c>
      <c r="H338" s="470">
        <v>90</v>
      </c>
    </row>
    <row r="339" spans="1:8" x14ac:dyDescent="0.2">
      <c r="A339" s="447">
        <v>355</v>
      </c>
      <c r="B339" s="454"/>
      <c r="C339" s="449">
        <f t="shared" si="17"/>
        <v>31.39</v>
      </c>
      <c r="D339" s="582"/>
      <c r="E339" s="472">
        <v>13607</v>
      </c>
      <c r="F339" s="456">
        <f t="shared" si="16"/>
        <v>7147</v>
      </c>
      <c r="G339" s="469">
        <f t="shared" si="15"/>
        <v>5202</v>
      </c>
      <c r="H339" s="470">
        <v>90</v>
      </c>
    </row>
    <row r="340" spans="1:8" x14ac:dyDescent="0.2">
      <c r="A340" s="447">
        <v>356</v>
      </c>
      <c r="B340" s="454"/>
      <c r="C340" s="449">
        <f t="shared" si="17"/>
        <v>31.41</v>
      </c>
      <c r="D340" s="582"/>
      <c r="E340" s="472">
        <v>13607</v>
      </c>
      <c r="F340" s="456">
        <f t="shared" si="16"/>
        <v>7142</v>
      </c>
      <c r="G340" s="469">
        <f t="shared" si="15"/>
        <v>5198</v>
      </c>
      <c r="H340" s="470">
        <v>90</v>
      </c>
    </row>
    <row r="341" spans="1:8" x14ac:dyDescent="0.2">
      <c r="A341" s="447">
        <v>357</v>
      </c>
      <c r="B341" s="454"/>
      <c r="C341" s="449">
        <f t="shared" si="17"/>
        <v>31.42</v>
      </c>
      <c r="D341" s="582"/>
      <c r="E341" s="472">
        <v>13607</v>
      </c>
      <c r="F341" s="456">
        <f t="shared" si="16"/>
        <v>7140</v>
      </c>
      <c r="G341" s="469">
        <f t="shared" si="15"/>
        <v>5197</v>
      </c>
      <c r="H341" s="470">
        <v>90</v>
      </c>
    </row>
    <row r="342" spans="1:8" x14ac:dyDescent="0.2">
      <c r="A342" s="447">
        <v>358</v>
      </c>
      <c r="B342" s="454"/>
      <c r="C342" s="449">
        <f t="shared" si="17"/>
        <v>31.44</v>
      </c>
      <c r="D342" s="582"/>
      <c r="E342" s="472">
        <v>13607</v>
      </c>
      <c r="F342" s="456">
        <f t="shared" si="16"/>
        <v>7136</v>
      </c>
      <c r="G342" s="469">
        <f t="shared" si="15"/>
        <v>5194</v>
      </c>
      <c r="H342" s="470">
        <v>90</v>
      </c>
    </row>
    <row r="343" spans="1:8" x14ac:dyDescent="0.2">
      <c r="A343" s="447">
        <v>359</v>
      </c>
      <c r="B343" s="454"/>
      <c r="C343" s="449">
        <f t="shared" si="17"/>
        <v>31.46</v>
      </c>
      <c r="D343" s="582"/>
      <c r="E343" s="472">
        <v>13607</v>
      </c>
      <c r="F343" s="456">
        <f t="shared" si="16"/>
        <v>7131</v>
      </c>
      <c r="G343" s="469">
        <f t="shared" si="15"/>
        <v>5190</v>
      </c>
      <c r="H343" s="470">
        <v>90</v>
      </c>
    </row>
    <row r="344" spans="1:8" x14ac:dyDescent="0.2">
      <c r="A344" s="447">
        <v>360</v>
      </c>
      <c r="B344" s="454"/>
      <c r="C344" s="449">
        <f t="shared" si="17"/>
        <v>31.48</v>
      </c>
      <c r="D344" s="582"/>
      <c r="E344" s="472">
        <v>13607</v>
      </c>
      <c r="F344" s="456">
        <f t="shared" si="16"/>
        <v>7127</v>
      </c>
      <c r="G344" s="469">
        <f t="shared" si="15"/>
        <v>5187</v>
      </c>
      <c r="H344" s="470">
        <v>90</v>
      </c>
    </row>
    <row r="345" spans="1:8" x14ac:dyDescent="0.2">
      <c r="A345" s="447">
        <v>361</v>
      </c>
      <c r="B345" s="454"/>
      <c r="C345" s="449">
        <f t="shared" si="17"/>
        <v>31.49</v>
      </c>
      <c r="D345" s="582"/>
      <c r="E345" s="472">
        <v>13607</v>
      </c>
      <c r="F345" s="456">
        <f t="shared" si="16"/>
        <v>7124</v>
      </c>
      <c r="G345" s="469">
        <f t="shared" si="15"/>
        <v>5185</v>
      </c>
      <c r="H345" s="470">
        <v>90</v>
      </c>
    </row>
    <row r="346" spans="1:8" x14ac:dyDescent="0.2">
      <c r="A346" s="447">
        <v>362</v>
      </c>
      <c r="B346" s="454"/>
      <c r="C346" s="449">
        <f t="shared" si="17"/>
        <v>31.51</v>
      </c>
      <c r="D346" s="582"/>
      <c r="E346" s="472">
        <v>13607</v>
      </c>
      <c r="F346" s="456">
        <f t="shared" si="16"/>
        <v>7120</v>
      </c>
      <c r="G346" s="469">
        <f t="shared" si="15"/>
        <v>5182</v>
      </c>
      <c r="H346" s="470">
        <v>90</v>
      </c>
    </row>
    <row r="347" spans="1:8" x14ac:dyDescent="0.2">
      <c r="A347" s="447">
        <v>363</v>
      </c>
      <c r="B347" s="454"/>
      <c r="C347" s="449">
        <f t="shared" si="17"/>
        <v>31.53</v>
      </c>
      <c r="D347" s="582"/>
      <c r="E347" s="472">
        <v>13607</v>
      </c>
      <c r="F347" s="456">
        <f t="shared" si="16"/>
        <v>7115</v>
      </c>
      <c r="G347" s="469">
        <f t="shared" si="15"/>
        <v>5179</v>
      </c>
      <c r="H347" s="470">
        <v>90</v>
      </c>
    </row>
    <row r="348" spans="1:8" x14ac:dyDescent="0.2">
      <c r="A348" s="447">
        <v>364</v>
      </c>
      <c r="B348" s="454"/>
      <c r="C348" s="449">
        <f t="shared" si="17"/>
        <v>31.55</v>
      </c>
      <c r="D348" s="582"/>
      <c r="E348" s="472">
        <v>13607</v>
      </c>
      <c r="F348" s="456">
        <f t="shared" si="16"/>
        <v>7111</v>
      </c>
      <c r="G348" s="469">
        <f t="shared" si="15"/>
        <v>5175</v>
      </c>
      <c r="H348" s="470">
        <v>90</v>
      </c>
    </row>
    <row r="349" spans="1:8" x14ac:dyDescent="0.2">
      <c r="A349" s="447">
        <v>365</v>
      </c>
      <c r="B349" s="454"/>
      <c r="C349" s="449">
        <f t="shared" si="17"/>
        <v>31.56</v>
      </c>
      <c r="D349" s="582"/>
      <c r="E349" s="472">
        <v>13607</v>
      </c>
      <c r="F349" s="456">
        <f t="shared" si="16"/>
        <v>7109</v>
      </c>
      <c r="G349" s="469">
        <f t="shared" si="15"/>
        <v>5174</v>
      </c>
      <c r="H349" s="470">
        <v>90</v>
      </c>
    </row>
    <row r="350" spans="1:8" x14ac:dyDescent="0.2">
      <c r="A350" s="447">
        <v>366</v>
      </c>
      <c r="B350" s="454"/>
      <c r="C350" s="449">
        <f t="shared" si="17"/>
        <v>31.58</v>
      </c>
      <c r="D350" s="582"/>
      <c r="E350" s="472">
        <v>13607</v>
      </c>
      <c r="F350" s="456">
        <f t="shared" si="16"/>
        <v>7104</v>
      </c>
      <c r="G350" s="469">
        <f t="shared" si="15"/>
        <v>5170</v>
      </c>
      <c r="H350" s="470">
        <v>90</v>
      </c>
    </row>
    <row r="351" spans="1:8" x14ac:dyDescent="0.2">
      <c r="A351" s="447">
        <v>367</v>
      </c>
      <c r="B351" s="454"/>
      <c r="C351" s="449">
        <f t="shared" si="17"/>
        <v>31.6</v>
      </c>
      <c r="D351" s="582"/>
      <c r="E351" s="472">
        <v>13607</v>
      </c>
      <c r="F351" s="456">
        <f t="shared" si="16"/>
        <v>7100</v>
      </c>
      <c r="G351" s="469">
        <f t="shared" si="15"/>
        <v>5167</v>
      </c>
      <c r="H351" s="470">
        <v>90</v>
      </c>
    </row>
    <row r="352" spans="1:8" x14ac:dyDescent="0.2">
      <c r="A352" s="447">
        <v>368</v>
      </c>
      <c r="B352" s="454"/>
      <c r="C352" s="449">
        <f t="shared" si="17"/>
        <v>31.62</v>
      </c>
      <c r="D352" s="582"/>
      <c r="E352" s="472">
        <v>13607</v>
      </c>
      <c r="F352" s="456">
        <f t="shared" si="16"/>
        <v>7095</v>
      </c>
      <c r="G352" s="469">
        <f t="shared" si="15"/>
        <v>5164</v>
      </c>
      <c r="H352" s="470">
        <v>90</v>
      </c>
    </row>
    <row r="353" spans="1:8" x14ac:dyDescent="0.2">
      <c r="A353" s="447">
        <v>369</v>
      </c>
      <c r="B353" s="454"/>
      <c r="C353" s="449">
        <f t="shared" si="17"/>
        <v>31.63</v>
      </c>
      <c r="D353" s="582"/>
      <c r="E353" s="472">
        <v>13607</v>
      </c>
      <c r="F353" s="456">
        <f t="shared" si="16"/>
        <v>7093</v>
      </c>
      <c r="G353" s="469">
        <f t="shared" si="15"/>
        <v>5162</v>
      </c>
      <c r="H353" s="470">
        <v>90</v>
      </c>
    </row>
    <row r="354" spans="1:8" x14ac:dyDescent="0.2">
      <c r="A354" s="447">
        <v>370</v>
      </c>
      <c r="B354" s="454"/>
      <c r="C354" s="449">
        <f t="shared" si="17"/>
        <v>31.65</v>
      </c>
      <c r="D354" s="582"/>
      <c r="E354" s="472">
        <v>13607</v>
      </c>
      <c r="F354" s="456">
        <f t="shared" si="16"/>
        <v>7089</v>
      </c>
      <c r="G354" s="469">
        <f t="shared" si="15"/>
        <v>5159</v>
      </c>
      <c r="H354" s="470">
        <v>90</v>
      </c>
    </row>
    <row r="355" spans="1:8" x14ac:dyDescent="0.2">
      <c r="A355" s="447">
        <v>371</v>
      </c>
      <c r="B355" s="454"/>
      <c r="C355" s="449">
        <f t="shared" si="17"/>
        <v>31.67</v>
      </c>
      <c r="D355" s="582"/>
      <c r="E355" s="472">
        <v>13607</v>
      </c>
      <c r="F355" s="456">
        <f t="shared" si="16"/>
        <v>7084</v>
      </c>
      <c r="G355" s="469">
        <f t="shared" si="15"/>
        <v>5156</v>
      </c>
      <c r="H355" s="470">
        <v>90</v>
      </c>
    </row>
    <row r="356" spans="1:8" x14ac:dyDescent="0.2">
      <c r="A356" s="447">
        <v>372</v>
      </c>
      <c r="B356" s="454"/>
      <c r="C356" s="449">
        <f t="shared" si="17"/>
        <v>31.69</v>
      </c>
      <c r="D356" s="582"/>
      <c r="E356" s="472">
        <v>13607</v>
      </c>
      <c r="F356" s="456">
        <f t="shared" si="16"/>
        <v>7080</v>
      </c>
      <c r="G356" s="469">
        <f t="shared" si="15"/>
        <v>5153</v>
      </c>
      <c r="H356" s="470">
        <v>90</v>
      </c>
    </row>
    <row r="357" spans="1:8" x14ac:dyDescent="0.2">
      <c r="A357" s="447">
        <v>373</v>
      </c>
      <c r="B357" s="454"/>
      <c r="C357" s="449">
        <f t="shared" si="17"/>
        <v>31.7</v>
      </c>
      <c r="D357" s="582"/>
      <c r="E357" s="472">
        <v>13607</v>
      </c>
      <c r="F357" s="456">
        <f t="shared" si="16"/>
        <v>7078</v>
      </c>
      <c r="G357" s="469">
        <f t="shared" si="15"/>
        <v>5151</v>
      </c>
      <c r="H357" s="470">
        <v>90</v>
      </c>
    </row>
    <row r="358" spans="1:8" x14ac:dyDescent="0.2">
      <c r="A358" s="447">
        <v>374</v>
      </c>
      <c r="B358" s="454"/>
      <c r="C358" s="449">
        <f t="shared" si="17"/>
        <v>31.72</v>
      </c>
      <c r="D358" s="582"/>
      <c r="E358" s="472">
        <v>13607</v>
      </c>
      <c r="F358" s="456">
        <f t="shared" si="16"/>
        <v>7073</v>
      </c>
      <c r="G358" s="469">
        <f t="shared" si="15"/>
        <v>5148</v>
      </c>
      <c r="H358" s="470">
        <v>90</v>
      </c>
    </row>
    <row r="359" spans="1:8" x14ac:dyDescent="0.2">
      <c r="A359" s="447">
        <v>375</v>
      </c>
      <c r="B359" s="454"/>
      <c r="C359" s="449">
        <f t="shared" si="17"/>
        <v>31.74</v>
      </c>
      <c r="D359" s="582"/>
      <c r="E359" s="472">
        <v>13607</v>
      </c>
      <c r="F359" s="456">
        <f t="shared" si="16"/>
        <v>7069</v>
      </c>
      <c r="G359" s="469">
        <f t="shared" si="15"/>
        <v>5144</v>
      </c>
      <c r="H359" s="470">
        <v>90</v>
      </c>
    </row>
    <row r="360" spans="1:8" x14ac:dyDescent="0.2">
      <c r="A360" s="447">
        <v>376</v>
      </c>
      <c r="B360" s="454"/>
      <c r="C360" s="449">
        <f t="shared" si="17"/>
        <v>31.75</v>
      </c>
      <c r="D360" s="582"/>
      <c r="E360" s="472">
        <v>13607</v>
      </c>
      <c r="F360" s="456">
        <f t="shared" si="16"/>
        <v>7067</v>
      </c>
      <c r="G360" s="469">
        <f t="shared" si="15"/>
        <v>5143</v>
      </c>
      <c r="H360" s="470">
        <v>90</v>
      </c>
    </row>
    <row r="361" spans="1:8" x14ac:dyDescent="0.2">
      <c r="A361" s="447">
        <v>377</v>
      </c>
      <c r="B361" s="454"/>
      <c r="C361" s="449">
        <f t="shared" si="17"/>
        <v>31.77</v>
      </c>
      <c r="D361" s="582"/>
      <c r="E361" s="472">
        <v>13607</v>
      </c>
      <c r="F361" s="456">
        <f t="shared" si="16"/>
        <v>7062</v>
      </c>
      <c r="G361" s="469">
        <f t="shared" si="15"/>
        <v>5140</v>
      </c>
      <c r="H361" s="470">
        <v>90</v>
      </c>
    </row>
    <row r="362" spans="1:8" x14ac:dyDescent="0.2">
      <c r="A362" s="447">
        <v>378</v>
      </c>
      <c r="B362" s="454"/>
      <c r="C362" s="449">
        <f t="shared" si="17"/>
        <v>31.79</v>
      </c>
      <c r="D362" s="582"/>
      <c r="E362" s="472">
        <v>13607</v>
      </c>
      <c r="F362" s="456">
        <f t="shared" si="16"/>
        <v>7058</v>
      </c>
      <c r="G362" s="469">
        <f t="shared" si="15"/>
        <v>5136</v>
      </c>
      <c r="H362" s="470">
        <v>90</v>
      </c>
    </row>
    <row r="363" spans="1:8" x14ac:dyDescent="0.2">
      <c r="A363" s="447">
        <v>379</v>
      </c>
      <c r="B363" s="454"/>
      <c r="C363" s="449">
        <f t="shared" si="17"/>
        <v>31.8</v>
      </c>
      <c r="D363" s="582"/>
      <c r="E363" s="472">
        <v>13607</v>
      </c>
      <c r="F363" s="456">
        <f t="shared" si="16"/>
        <v>7056</v>
      </c>
      <c r="G363" s="469">
        <f t="shared" si="15"/>
        <v>5135</v>
      </c>
      <c r="H363" s="470">
        <v>90</v>
      </c>
    </row>
    <row r="364" spans="1:8" x14ac:dyDescent="0.2">
      <c r="A364" s="447">
        <v>380</v>
      </c>
      <c r="B364" s="454"/>
      <c r="C364" s="449">
        <f t="shared" si="17"/>
        <v>31.82</v>
      </c>
      <c r="D364" s="582"/>
      <c r="E364" s="472">
        <v>13607</v>
      </c>
      <c r="F364" s="456">
        <f t="shared" si="16"/>
        <v>7051</v>
      </c>
      <c r="G364" s="469">
        <f t="shared" si="15"/>
        <v>5131</v>
      </c>
      <c r="H364" s="470">
        <v>90</v>
      </c>
    </row>
    <row r="365" spans="1:8" x14ac:dyDescent="0.2">
      <c r="A365" s="447">
        <v>381</v>
      </c>
      <c r="B365" s="454"/>
      <c r="C365" s="449">
        <f t="shared" si="17"/>
        <v>31.84</v>
      </c>
      <c r="D365" s="582"/>
      <c r="E365" s="472">
        <v>13607</v>
      </c>
      <c r="F365" s="456">
        <f t="shared" si="16"/>
        <v>7047</v>
      </c>
      <c r="G365" s="469">
        <f t="shared" si="15"/>
        <v>5128</v>
      </c>
      <c r="H365" s="470">
        <v>90</v>
      </c>
    </row>
    <row r="366" spans="1:8" x14ac:dyDescent="0.2">
      <c r="A366" s="447">
        <v>382</v>
      </c>
      <c r="B366" s="454"/>
      <c r="C366" s="449">
        <f t="shared" si="17"/>
        <v>31.85</v>
      </c>
      <c r="D366" s="582"/>
      <c r="E366" s="472">
        <v>13607</v>
      </c>
      <c r="F366" s="456">
        <f t="shared" si="16"/>
        <v>7045</v>
      </c>
      <c r="G366" s="469">
        <f t="shared" si="15"/>
        <v>5127</v>
      </c>
      <c r="H366" s="470">
        <v>90</v>
      </c>
    </row>
    <row r="367" spans="1:8" x14ac:dyDescent="0.2">
      <c r="A367" s="447">
        <v>383</v>
      </c>
      <c r="B367" s="454"/>
      <c r="C367" s="449">
        <f t="shared" si="17"/>
        <v>31.87</v>
      </c>
      <c r="D367" s="582"/>
      <c r="E367" s="472">
        <v>13607</v>
      </c>
      <c r="F367" s="456">
        <f t="shared" si="16"/>
        <v>7040</v>
      </c>
      <c r="G367" s="469">
        <f t="shared" si="15"/>
        <v>5123</v>
      </c>
      <c r="H367" s="470">
        <v>90</v>
      </c>
    </row>
    <row r="368" spans="1:8" x14ac:dyDescent="0.2">
      <c r="A368" s="447">
        <v>384</v>
      </c>
      <c r="B368" s="454"/>
      <c r="C368" s="449">
        <f t="shared" si="17"/>
        <v>31.89</v>
      </c>
      <c r="D368" s="582"/>
      <c r="E368" s="472">
        <v>13607</v>
      </c>
      <c r="F368" s="456">
        <f t="shared" si="16"/>
        <v>7036</v>
      </c>
      <c r="G368" s="469">
        <f t="shared" si="15"/>
        <v>5120</v>
      </c>
      <c r="H368" s="470">
        <v>90</v>
      </c>
    </row>
    <row r="369" spans="1:8" x14ac:dyDescent="0.2">
      <c r="A369" s="447">
        <v>385</v>
      </c>
      <c r="B369" s="454"/>
      <c r="C369" s="449">
        <f t="shared" si="17"/>
        <v>31.9</v>
      </c>
      <c r="D369" s="582"/>
      <c r="E369" s="472">
        <v>13607</v>
      </c>
      <c r="F369" s="456">
        <f t="shared" si="16"/>
        <v>7034</v>
      </c>
      <c r="G369" s="469">
        <f t="shared" si="15"/>
        <v>5119</v>
      </c>
      <c r="H369" s="470">
        <v>90</v>
      </c>
    </row>
    <row r="370" spans="1:8" x14ac:dyDescent="0.2">
      <c r="A370" s="447">
        <v>386</v>
      </c>
      <c r="B370" s="454"/>
      <c r="C370" s="449">
        <f t="shared" si="17"/>
        <v>31.92</v>
      </c>
      <c r="D370" s="582"/>
      <c r="E370" s="472">
        <v>13607</v>
      </c>
      <c r="F370" s="456">
        <f t="shared" si="16"/>
        <v>7030</v>
      </c>
      <c r="G370" s="469">
        <f t="shared" si="15"/>
        <v>5115</v>
      </c>
      <c r="H370" s="470">
        <v>90</v>
      </c>
    </row>
    <row r="371" spans="1:8" x14ac:dyDescent="0.2">
      <c r="A371" s="447">
        <v>387</v>
      </c>
      <c r="B371" s="454"/>
      <c r="C371" s="449">
        <f t="shared" si="17"/>
        <v>31.94</v>
      </c>
      <c r="D371" s="582"/>
      <c r="E371" s="472">
        <v>13607</v>
      </c>
      <c r="F371" s="456">
        <f t="shared" si="16"/>
        <v>7025</v>
      </c>
      <c r="G371" s="469">
        <f t="shared" si="15"/>
        <v>5112</v>
      </c>
      <c r="H371" s="470">
        <v>90</v>
      </c>
    </row>
    <row r="372" spans="1:8" x14ac:dyDescent="0.2">
      <c r="A372" s="447">
        <v>388</v>
      </c>
      <c r="B372" s="454"/>
      <c r="C372" s="449">
        <f t="shared" si="17"/>
        <v>31.95</v>
      </c>
      <c r="D372" s="582"/>
      <c r="E372" s="472">
        <v>13607</v>
      </c>
      <c r="F372" s="456">
        <f t="shared" si="16"/>
        <v>7023</v>
      </c>
      <c r="G372" s="469">
        <f t="shared" si="15"/>
        <v>5111</v>
      </c>
      <c r="H372" s="470">
        <v>90</v>
      </c>
    </row>
    <row r="373" spans="1:8" x14ac:dyDescent="0.2">
      <c r="A373" s="447">
        <v>389</v>
      </c>
      <c r="B373" s="454"/>
      <c r="C373" s="449">
        <f t="shared" si="17"/>
        <v>31.97</v>
      </c>
      <c r="D373" s="582"/>
      <c r="E373" s="472">
        <v>13607</v>
      </c>
      <c r="F373" s="456">
        <f t="shared" si="16"/>
        <v>7019</v>
      </c>
      <c r="G373" s="469">
        <f t="shared" si="15"/>
        <v>5107</v>
      </c>
      <c r="H373" s="470">
        <v>90</v>
      </c>
    </row>
    <row r="374" spans="1:8" x14ac:dyDescent="0.2">
      <c r="A374" s="447">
        <v>390</v>
      </c>
      <c r="B374" s="454"/>
      <c r="C374" s="449">
        <f t="shared" si="17"/>
        <v>31.99</v>
      </c>
      <c r="D374" s="582"/>
      <c r="E374" s="472">
        <v>13607</v>
      </c>
      <c r="F374" s="456">
        <f t="shared" si="16"/>
        <v>7014</v>
      </c>
      <c r="G374" s="469">
        <f t="shared" si="15"/>
        <v>5104</v>
      </c>
      <c r="H374" s="470">
        <v>90</v>
      </c>
    </row>
    <row r="375" spans="1:8" x14ac:dyDescent="0.2">
      <c r="A375" s="447">
        <v>391</v>
      </c>
      <c r="B375" s="454"/>
      <c r="C375" s="449">
        <f t="shared" si="17"/>
        <v>32</v>
      </c>
      <c r="D375" s="582"/>
      <c r="E375" s="472">
        <v>13607</v>
      </c>
      <c r="F375" s="456">
        <f t="shared" si="16"/>
        <v>7012</v>
      </c>
      <c r="G375" s="469">
        <f t="shared" si="15"/>
        <v>5103</v>
      </c>
      <c r="H375" s="470">
        <v>90</v>
      </c>
    </row>
    <row r="376" spans="1:8" x14ac:dyDescent="0.2">
      <c r="A376" s="447">
        <v>392</v>
      </c>
      <c r="B376" s="454"/>
      <c r="C376" s="449">
        <f t="shared" si="17"/>
        <v>32.020000000000003</v>
      </c>
      <c r="D376" s="582"/>
      <c r="E376" s="472">
        <v>13607</v>
      </c>
      <c r="F376" s="456">
        <f t="shared" si="16"/>
        <v>7008</v>
      </c>
      <c r="G376" s="469">
        <f t="shared" si="15"/>
        <v>5099</v>
      </c>
      <c r="H376" s="470">
        <v>90</v>
      </c>
    </row>
    <row r="377" spans="1:8" x14ac:dyDescent="0.2">
      <c r="A377" s="447">
        <v>393</v>
      </c>
      <c r="B377" s="454"/>
      <c r="C377" s="449">
        <f t="shared" si="17"/>
        <v>32.04</v>
      </c>
      <c r="D377" s="582"/>
      <c r="E377" s="472">
        <v>13607</v>
      </c>
      <c r="F377" s="456">
        <f t="shared" si="16"/>
        <v>7004</v>
      </c>
      <c r="G377" s="469">
        <f t="shared" si="15"/>
        <v>5096</v>
      </c>
      <c r="H377" s="470">
        <v>90</v>
      </c>
    </row>
    <row r="378" spans="1:8" x14ac:dyDescent="0.2">
      <c r="A378" s="447">
        <v>394</v>
      </c>
      <c r="B378" s="454"/>
      <c r="C378" s="449">
        <f t="shared" si="17"/>
        <v>32.049999999999997</v>
      </c>
      <c r="D378" s="582"/>
      <c r="E378" s="472">
        <v>13607</v>
      </c>
      <c r="F378" s="456">
        <f t="shared" si="16"/>
        <v>7001</v>
      </c>
      <c r="G378" s="469">
        <f t="shared" si="15"/>
        <v>5095</v>
      </c>
      <c r="H378" s="470">
        <v>90</v>
      </c>
    </row>
    <row r="379" spans="1:8" x14ac:dyDescent="0.2">
      <c r="A379" s="447">
        <v>395</v>
      </c>
      <c r="B379" s="454"/>
      <c r="C379" s="449">
        <f t="shared" si="17"/>
        <v>32.07</v>
      </c>
      <c r="D379" s="582"/>
      <c r="E379" s="472">
        <v>13607</v>
      </c>
      <c r="F379" s="456">
        <f t="shared" si="16"/>
        <v>6997</v>
      </c>
      <c r="G379" s="469">
        <f t="shared" si="15"/>
        <v>5091</v>
      </c>
      <c r="H379" s="470">
        <v>90</v>
      </c>
    </row>
    <row r="380" spans="1:8" x14ac:dyDescent="0.2">
      <c r="A380" s="447">
        <v>396</v>
      </c>
      <c r="B380" s="454"/>
      <c r="C380" s="449">
        <f t="shared" si="17"/>
        <v>32.090000000000003</v>
      </c>
      <c r="D380" s="582"/>
      <c r="E380" s="472">
        <v>13607</v>
      </c>
      <c r="F380" s="456">
        <f t="shared" si="16"/>
        <v>6993</v>
      </c>
      <c r="G380" s="469">
        <f t="shared" si="15"/>
        <v>5088</v>
      </c>
      <c r="H380" s="470">
        <v>90</v>
      </c>
    </row>
    <row r="381" spans="1:8" x14ac:dyDescent="0.2">
      <c r="A381" s="447">
        <v>397</v>
      </c>
      <c r="B381" s="454"/>
      <c r="C381" s="449">
        <f t="shared" si="17"/>
        <v>32.1</v>
      </c>
      <c r="D381" s="582"/>
      <c r="E381" s="472">
        <v>13607</v>
      </c>
      <c r="F381" s="456">
        <f t="shared" si="16"/>
        <v>6991</v>
      </c>
      <c r="G381" s="469">
        <f t="shared" si="15"/>
        <v>5087</v>
      </c>
      <c r="H381" s="470">
        <v>90</v>
      </c>
    </row>
    <row r="382" spans="1:8" x14ac:dyDescent="0.2">
      <c r="A382" s="447">
        <v>398</v>
      </c>
      <c r="B382" s="454"/>
      <c r="C382" s="449">
        <f t="shared" si="17"/>
        <v>32.119999999999997</v>
      </c>
      <c r="D382" s="582"/>
      <c r="E382" s="472">
        <v>13607</v>
      </c>
      <c r="F382" s="456">
        <f t="shared" si="16"/>
        <v>6986</v>
      </c>
      <c r="G382" s="469">
        <f t="shared" si="15"/>
        <v>5084</v>
      </c>
      <c r="H382" s="470">
        <v>90</v>
      </c>
    </row>
    <row r="383" spans="1:8" x14ac:dyDescent="0.2">
      <c r="A383" s="447">
        <v>399</v>
      </c>
      <c r="B383" s="454"/>
      <c r="C383" s="449">
        <f t="shared" si="17"/>
        <v>32.130000000000003</v>
      </c>
      <c r="D383" s="582"/>
      <c r="E383" s="472">
        <v>13607</v>
      </c>
      <c r="F383" s="456">
        <f t="shared" si="16"/>
        <v>6984</v>
      </c>
      <c r="G383" s="469">
        <f t="shared" si="15"/>
        <v>5082</v>
      </c>
      <c r="H383" s="470">
        <v>90</v>
      </c>
    </row>
    <row r="384" spans="1:8" x14ac:dyDescent="0.2">
      <c r="A384" s="447">
        <v>400</v>
      </c>
      <c r="B384" s="454"/>
      <c r="C384" s="449">
        <f t="shared" si="17"/>
        <v>32.15</v>
      </c>
      <c r="D384" s="582"/>
      <c r="E384" s="472">
        <v>13607</v>
      </c>
      <c r="F384" s="456">
        <f t="shared" si="16"/>
        <v>6980</v>
      </c>
      <c r="G384" s="469">
        <f t="shared" si="15"/>
        <v>5079</v>
      </c>
      <c r="H384" s="470">
        <v>90</v>
      </c>
    </row>
    <row r="385" spans="1:8" x14ac:dyDescent="0.2">
      <c r="A385" s="447">
        <v>401</v>
      </c>
      <c r="B385" s="454"/>
      <c r="C385" s="449">
        <f t="shared" si="17"/>
        <v>32.17</v>
      </c>
      <c r="D385" s="582"/>
      <c r="E385" s="472">
        <v>13607</v>
      </c>
      <c r="F385" s="456">
        <f t="shared" si="16"/>
        <v>6976</v>
      </c>
      <c r="G385" s="469">
        <f t="shared" si="15"/>
        <v>5076</v>
      </c>
      <c r="H385" s="470">
        <v>90</v>
      </c>
    </row>
    <row r="386" spans="1:8" x14ac:dyDescent="0.2">
      <c r="A386" s="447">
        <v>402</v>
      </c>
      <c r="B386" s="454"/>
      <c r="C386" s="449">
        <f t="shared" si="17"/>
        <v>32.18</v>
      </c>
      <c r="D386" s="582"/>
      <c r="E386" s="472">
        <v>13607</v>
      </c>
      <c r="F386" s="456">
        <f t="shared" si="16"/>
        <v>6974</v>
      </c>
      <c r="G386" s="469">
        <f t="shared" si="15"/>
        <v>5074</v>
      </c>
      <c r="H386" s="470">
        <v>90</v>
      </c>
    </row>
    <row r="387" spans="1:8" x14ac:dyDescent="0.2">
      <c r="A387" s="447">
        <v>403</v>
      </c>
      <c r="B387" s="454"/>
      <c r="C387" s="449">
        <f t="shared" si="17"/>
        <v>32.200000000000003</v>
      </c>
      <c r="D387" s="582"/>
      <c r="E387" s="472">
        <v>13607</v>
      </c>
      <c r="F387" s="456">
        <f t="shared" si="16"/>
        <v>6969</v>
      </c>
      <c r="G387" s="469">
        <f t="shared" si="15"/>
        <v>5071</v>
      </c>
      <c r="H387" s="470">
        <v>90</v>
      </c>
    </row>
    <row r="388" spans="1:8" x14ac:dyDescent="0.2">
      <c r="A388" s="447">
        <v>404</v>
      </c>
      <c r="B388" s="454"/>
      <c r="C388" s="449">
        <f t="shared" si="17"/>
        <v>32.21</v>
      </c>
      <c r="D388" s="582"/>
      <c r="E388" s="472">
        <v>13607</v>
      </c>
      <c r="F388" s="456">
        <f t="shared" si="16"/>
        <v>6967</v>
      </c>
      <c r="G388" s="469">
        <f t="shared" si="15"/>
        <v>5069</v>
      </c>
      <c r="H388" s="470">
        <v>90</v>
      </c>
    </row>
    <row r="389" spans="1:8" x14ac:dyDescent="0.2">
      <c r="A389" s="447">
        <v>405</v>
      </c>
      <c r="B389" s="454"/>
      <c r="C389" s="449">
        <f t="shared" si="17"/>
        <v>32.229999999999997</v>
      </c>
      <c r="D389" s="582"/>
      <c r="E389" s="472">
        <v>13607</v>
      </c>
      <c r="F389" s="456">
        <f t="shared" si="16"/>
        <v>6963</v>
      </c>
      <c r="G389" s="469">
        <f t="shared" si="15"/>
        <v>5066</v>
      </c>
      <c r="H389" s="470">
        <v>90</v>
      </c>
    </row>
    <row r="390" spans="1:8" x14ac:dyDescent="0.2">
      <c r="A390" s="447">
        <v>406</v>
      </c>
      <c r="B390" s="454"/>
      <c r="C390" s="449">
        <f t="shared" si="17"/>
        <v>32.25</v>
      </c>
      <c r="D390" s="582"/>
      <c r="E390" s="472">
        <v>13607</v>
      </c>
      <c r="F390" s="456">
        <f t="shared" si="16"/>
        <v>6959</v>
      </c>
      <c r="G390" s="469">
        <f t="shared" si="15"/>
        <v>5063</v>
      </c>
      <c r="H390" s="470">
        <v>90</v>
      </c>
    </row>
    <row r="391" spans="1:8" x14ac:dyDescent="0.2">
      <c r="A391" s="447">
        <v>407</v>
      </c>
      <c r="B391" s="454"/>
      <c r="C391" s="449">
        <f t="shared" si="17"/>
        <v>32.26</v>
      </c>
      <c r="D391" s="582"/>
      <c r="E391" s="472">
        <v>13607</v>
      </c>
      <c r="F391" s="456">
        <f t="shared" si="16"/>
        <v>6956</v>
      </c>
      <c r="G391" s="469">
        <f t="shared" si="15"/>
        <v>5062</v>
      </c>
      <c r="H391" s="470">
        <v>90</v>
      </c>
    </row>
    <row r="392" spans="1:8" x14ac:dyDescent="0.2">
      <c r="A392" s="447">
        <v>408</v>
      </c>
      <c r="B392" s="454"/>
      <c r="C392" s="449">
        <f t="shared" si="17"/>
        <v>32.28</v>
      </c>
      <c r="D392" s="582"/>
      <c r="E392" s="472">
        <v>13607</v>
      </c>
      <c r="F392" s="456">
        <f t="shared" si="16"/>
        <v>6952</v>
      </c>
      <c r="G392" s="469">
        <f t="shared" si="15"/>
        <v>5058</v>
      </c>
      <c r="H392" s="470">
        <v>90</v>
      </c>
    </row>
    <row r="393" spans="1:8" x14ac:dyDescent="0.2">
      <c r="A393" s="447">
        <v>409</v>
      </c>
      <c r="B393" s="454"/>
      <c r="C393" s="449">
        <f t="shared" si="17"/>
        <v>32.29</v>
      </c>
      <c r="D393" s="582"/>
      <c r="E393" s="472">
        <v>13607</v>
      </c>
      <c r="F393" s="456">
        <f t="shared" si="16"/>
        <v>6950</v>
      </c>
      <c r="G393" s="469">
        <f t="shared" si="15"/>
        <v>5057</v>
      </c>
      <c r="H393" s="470">
        <v>90</v>
      </c>
    </row>
    <row r="394" spans="1:8" x14ac:dyDescent="0.2">
      <c r="A394" s="447">
        <v>410</v>
      </c>
      <c r="B394" s="454"/>
      <c r="C394" s="449">
        <f t="shared" si="17"/>
        <v>32.31</v>
      </c>
      <c r="D394" s="582"/>
      <c r="E394" s="472">
        <v>13607</v>
      </c>
      <c r="F394" s="456">
        <f t="shared" si="16"/>
        <v>6946</v>
      </c>
      <c r="G394" s="469">
        <f t="shared" si="15"/>
        <v>5054</v>
      </c>
      <c r="H394" s="470">
        <v>90</v>
      </c>
    </row>
    <row r="395" spans="1:8" x14ac:dyDescent="0.2">
      <c r="A395" s="447">
        <v>411</v>
      </c>
      <c r="B395" s="454"/>
      <c r="C395" s="449">
        <f t="shared" si="17"/>
        <v>32.33</v>
      </c>
      <c r="D395" s="582"/>
      <c r="E395" s="472">
        <v>13607</v>
      </c>
      <c r="F395" s="456">
        <f t="shared" si="16"/>
        <v>6942</v>
      </c>
      <c r="G395" s="469">
        <f t="shared" si="15"/>
        <v>5051</v>
      </c>
      <c r="H395" s="470">
        <v>90</v>
      </c>
    </row>
    <row r="396" spans="1:8" x14ac:dyDescent="0.2">
      <c r="A396" s="447">
        <v>412</v>
      </c>
      <c r="B396" s="454"/>
      <c r="C396" s="449">
        <f t="shared" si="17"/>
        <v>32.340000000000003</v>
      </c>
      <c r="D396" s="582"/>
      <c r="E396" s="472">
        <v>13607</v>
      </c>
      <c r="F396" s="456">
        <f t="shared" si="16"/>
        <v>6939</v>
      </c>
      <c r="G396" s="469">
        <f t="shared" si="15"/>
        <v>5049</v>
      </c>
      <c r="H396" s="470">
        <v>90</v>
      </c>
    </row>
    <row r="397" spans="1:8" x14ac:dyDescent="0.2">
      <c r="A397" s="447">
        <v>413</v>
      </c>
      <c r="B397" s="454"/>
      <c r="C397" s="449">
        <f t="shared" si="17"/>
        <v>32.36</v>
      </c>
      <c r="D397" s="582"/>
      <c r="E397" s="472">
        <v>13607</v>
      </c>
      <c r="F397" s="456">
        <f t="shared" si="16"/>
        <v>6935</v>
      </c>
      <c r="G397" s="469">
        <f t="shared" ref="G397:G428" si="18">ROUND(12*(1/C397*E397),0)</f>
        <v>5046</v>
      </c>
      <c r="H397" s="470">
        <v>90</v>
      </c>
    </row>
    <row r="398" spans="1:8" x14ac:dyDescent="0.2">
      <c r="A398" s="447">
        <v>414</v>
      </c>
      <c r="B398" s="454"/>
      <c r="C398" s="449">
        <f t="shared" si="17"/>
        <v>32.369999999999997</v>
      </c>
      <c r="D398" s="582"/>
      <c r="E398" s="472">
        <v>13607</v>
      </c>
      <c r="F398" s="456">
        <f t="shared" ref="F398:F428" si="19">ROUND(12*1.3566*(1/C398*E398)+H398,0)</f>
        <v>6933</v>
      </c>
      <c r="G398" s="469">
        <f t="shared" si="18"/>
        <v>5044</v>
      </c>
      <c r="H398" s="470">
        <v>90</v>
      </c>
    </row>
    <row r="399" spans="1:8" x14ac:dyDescent="0.2">
      <c r="A399" s="447">
        <v>415</v>
      </c>
      <c r="B399" s="454"/>
      <c r="C399" s="449">
        <f t="shared" ref="C399:C428" si="20">ROUND((10.899*LN(A399)+A399/200)*0.5-1.5,2)</f>
        <v>32.39</v>
      </c>
      <c r="D399" s="582"/>
      <c r="E399" s="472">
        <v>13607</v>
      </c>
      <c r="F399" s="456">
        <f t="shared" si="19"/>
        <v>6929</v>
      </c>
      <c r="G399" s="469">
        <f t="shared" si="18"/>
        <v>5041</v>
      </c>
      <c r="H399" s="470">
        <v>90</v>
      </c>
    </row>
    <row r="400" spans="1:8" x14ac:dyDescent="0.2">
      <c r="A400" s="447">
        <v>416</v>
      </c>
      <c r="B400" s="454"/>
      <c r="C400" s="449">
        <f t="shared" si="20"/>
        <v>32.4</v>
      </c>
      <c r="D400" s="582"/>
      <c r="E400" s="472">
        <v>13607</v>
      </c>
      <c r="F400" s="456">
        <f t="shared" si="19"/>
        <v>6927</v>
      </c>
      <c r="G400" s="469">
        <f t="shared" si="18"/>
        <v>5040</v>
      </c>
      <c r="H400" s="470">
        <v>90</v>
      </c>
    </row>
    <row r="401" spans="1:8" x14ac:dyDescent="0.2">
      <c r="A401" s="447">
        <v>417</v>
      </c>
      <c r="B401" s="454"/>
      <c r="C401" s="449">
        <f t="shared" si="20"/>
        <v>32.42</v>
      </c>
      <c r="D401" s="582"/>
      <c r="E401" s="472">
        <v>13607</v>
      </c>
      <c r="F401" s="456">
        <f t="shared" si="19"/>
        <v>6923</v>
      </c>
      <c r="G401" s="469">
        <f t="shared" si="18"/>
        <v>5037</v>
      </c>
      <c r="H401" s="470">
        <v>90</v>
      </c>
    </row>
    <row r="402" spans="1:8" x14ac:dyDescent="0.2">
      <c r="A402" s="447">
        <v>418</v>
      </c>
      <c r="B402" s="454"/>
      <c r="C402" s="449">
        <f t="shared" si="20"/>
        <v>32.44</v>
      </c>
      <c r="D402" s="582"/>
      <c r="E402" s="472">
        <v>13607</v>
      </c>
      <c r="F402" s="456">
        <f t="shared" si="19"/>
        <v>6918</v>
      </c>
      <c r="G402" s="469">
        <f t="shared" si="18"/>
        <v>5033</v>
      </c>
      <c r="H402" s="470">
        <v>90</v>
      </c>
    </row>
    <row r="403" spans="1:8" x14ac:dyDescent="0.2">
      <c r="A403" s="447">
        <v>419</v>
      </c>
      <c r="B403" s="454"/>
      <c r="C403" s="449">
        <f t="shared" si="20"/>
        <v>32.450000000000003</v>
      </c>
      <c r="D403" s="582"/>
      <c r="E403" s="472">
        <v>13607</v>
      </c>
      <c r="F403" s="456">
        <f t="shared" si="19"/>
        <v>6916</v>
      </c>
      <c r="G403" s="469">
        <f t="shared" si="18"/>
        <v>5032</v>
      </c>
      <c r="H403" s="470">
        <v>90</v>
      </c>
    </row>
    <row r="404" spans="1:8" x14ac:dyDescent="0.2">
      <c r="A404" s="447">
        <v>420</v>
      </c>
      <c r="B404" s="454"/>
      <c r="C404" s="449">
        <f t="shared" si="20"/>
        <v>32.47</v>
      </c>
      <c r="D404" s="582"/>
      <c r="E404" s="472">
        <v>13607</v>
      </c>
      <c r="F404" s="456">
        <f t="shared" si="19"/>
        <v>6912</v>
      </c>
      <c r="G404" s="469">
        <f t="shared" si="18"/>
        <v>5029</v>
      </c>
      <c r="H404" s="470">
        <v>90</v>
      </c>
    </row>
    <row r="405" spans="1:8" x14ac:dyDescent="0.2">
      <c r="A405" s="447">
        <v>421</v>
      </c>
      <c r="B405" s="454"/>
      <c r="C405" s="449">
        <f t="shared" si="20"/>
        <v>32.479999999999997</v>
      </c>
      <c r="D405" s="582"/>
      <c r="E405" s="472">
        <v>13607</v>
      </c>
      <c r="F405" s="456">
        <f t="shared" si="19"/>
        <v>6910</v>
      </c>
      <c r="G405" s="469">
        <f t="shared" si="18"/>
        <v>5027</v>
      </c>
      <c r="H405" s="470">
        <v>90</v>
      </c>
    </row>
    <row r="406" spans="1:8" x14ac:dyDescent="0.2">
      <c r="A406" s="447">
        <v>422</v>
      </c>
      <c r="B406" s="454"/>
      <c r="C406" s="449">
        <f t="shared" si="20"/>
        <v>32.5</v>
      </c>
      <c r="D406" s="582"/>
      <c r="E406" s="472">
        <v>13607</v>
      </c>
      <c r="F406" s="456">
        <f t="shared" si="19"/>
        <v>6906</v>
      </c>
      <c r="G406" s="469">
        <f t="shared" si="18"/>
        <v>5024</v>
      </c>
      <c r="H406" s="470">
        <v>90</v>
      </c>
    </row>
    <row r="407" spans="1:8" x14ac:dyDescent="0.2">
      <c r="A407" s="447">
        <v>423</v>
      </c>
      <c r="B407" s="454"/>
      <c r="C407" s="449">
        <f t="shared" si="20"/>
        <v>32.51</v>
      </c>
      <c r="D407" s="582"/>
      <c r="E407" s="472">
        <v>13607</v>
      </c>
      <c r="F407" s="456">
        <f t="shared" si="19"/>
        <v>6904</v>
      </c>
      <c r="G407" s="469">
        <f t="shared" si="18"/>
        <v>5023</v>
      </c>
      <c r="H407" s="470">
        <v>90</v>
      </c>
    </row>
    <row r="408" spans="1:8" x14ac:dyDescent="0.2">
      <c r="A408" s="447">
        <v>424</v>
      </c>
      <c r="B408" s="454"/>
      <c r="C408" s="449">
        <f t="shared" si="20"/>
        <v>32.53</v>
      </c>
      <c r="D408" s="582"/>
      <c r="E408" s="472">
        <v>13607</v>
      </c>
      <c r="F408" s="456">
        <f t="shared" si="19"/>
        <v>6899</v>
      </c>
      <c r="G408" s="469">
        <f t="shared" si="18"/>
        <v>5019</v>
      </c>
      <c r="H408" s="470">
        <v>90</v>
      </c>
    </row>
    <row r="409" spans="1:8" x14ac:dyDescent="0.2">
      <c r="A409" s="447">
        <v>425</v>
      </c>
      <c r="B409" s="454"/>
      <c r="C409" s="449">
        <f t="shared" si="20"/>
        <v>32.54</v>
      </c>
      <c r="D409" s="582"/>
      <c r="E409" s="472">
        <v>13607</v>
      </c>
      <c r="F409" s="456">
        <f t="shared" si="19"/>
        <v>6897</v>
      </c>
      <c r="G409" s="469">
        <f t="shared" si="18"/>
        <v>5018</v>
      </c>
      <c r="H409" s="470">
        <v>90</v>
      </c>
    </row>
    <row r="410" spans="1:8" x14ac:dyDescent="0.2">
      <c r="A410" s="447">
        <v>426</v>
      </c>
      <c r="B410" s="454"/>
      <c r="C410" s="449">
        <f t="shared" si="20"/>
        <v>32.56</v>
      </c>
      <c r="D410" s="582"/>
      <c r="E410" s="472">
        <v>13607</v>
      </c>
      <c r="F410" s="456">
        <f t="shared" si="19"/>
        <v>6893</v>
      </c>
      <c r="G410" s="469">
        <f t="shared" si="18"/>
        <v>5015</v>
      </c>
      <c r="H410" s="470">
        <v>90</v>
      </c>
    </row>
    <row r="411" spans="1:8" x14ac:dyDescent="0.2">
      <c r="A411" s="447">
        <v>427</v>
      </c>
      <c r="B411" s="454"/>
      <c r="C411" s="449">
        <f t="shared" si="20"/>
        <v>32.57</v>
      </c>
      <c r="D411" s="582"/>
      <c r="E411" s="472">
        <v>13607</v>
      </c>
      <c r="F411" s="456">
        <f t="shared" si="19"/>
        <v>6891</v>
      </c>
      <c r="G411" s="469">
        <f t="shared" si="18"/>
        <v>5013</v>
      </c>
      <c r="H411" s="470">
        <v>90</v>
      </c>
    </row>
    <row r="412" spans="1:8" x14ac:dyDescent="0.2">
      <c r="A412" s="447">
        <v>428</v>
      </c>
      <c r="B412" s="454"/>
      <c r="C412" s="449">
        <f t="shared" si="20"/>
        <v>32.590000000000003</v>
      </c>
      <c r="D412" s="582"/>
      <c r="E412" s="472">
        <v>13607</v>
      </c>
      <c r="F412" s="456">
        <f t="shared" si="19"/>
        <v>6887</v>
      </c>
      <c r="G412" s="469">
        <f t="shared" si="18"/>
        <v>5010</v>
      </c>
      <c r="H412" s="470">
        <v>90</v>
      </c>
    </row>
    <row r="413" spans="1:8" x14ac:dyDescent="0.2">
      <c r="A413" s="447">
        <v>429</v>
      </c>
      <c r="B413" s="454"/>
      <c r="C413" s="449">
        <f t="shared" si="20"/>
        <v>32.6</v>
      </c>
      <c r="D413" s="582"/>
      <c r="E413" s="472">
        <v>13607</v>
      </c>
      <c r="F413" s="456">
        <f t="shared" si="19"/>
        <v>6885</v>
      </c>
      <c r="G413" s="469">
        <f t="shared" si="18"/>
        <v>5009</v>
      </c>
      <c r="H413" s="470">
        <v>90</v>
      </c>
    </row>
    <row r="414" spans="1:8" x14ac:dyDescent="0.2">
      <c r="A414" s="447">
        <v>430</v>
      </c>
      <c r="B414" s="454"/>
      <c r="C414" s="449">
        <f t="shared" si="20"/>
        <v>32.619999999999997</v>
      </c>
      <c r="D414" s="582"/>
      <c r="E414" s="472">
        <v>13607</v>
      </c>
      <c r="F414" s="456">
        <f t="shared" si="19"/>
        <v>6881</v>
      </c>
      <c r="G414" s="469">
        <f t="shared" si="18"/>
        <v>5006</v>
      </c>
      <c r="H414" s="470">
        <v>90</v>
      </c>
    </row>
    <row r="415" spans="1:8" x14ac:dyDescent="0.2">
      <c r="A415" s="447">
        <v>431</v>
      </c>
      <c r="B415" s="454"/>
      <c r="C415" s="449">
        <f t="shared" si="20"/>
        <v>32.630000000000003</v>
      </c>
      <c r="D415" s="582"/>
      <c r="E415" s="472">
        <v>13607</v>
      </c>
      <c r="F415" s="456">
        <f t="shared" si="19"/>
        <v>6879</v>
      </c>
      <c r="G415" s="469">
        <f t="shared" si="18"/>
        <v>5004</v>
      </c>
      <c r="H415" s="470">
        <v>90</v>
      </c>
    </row>
    <row r="416" spans="1:8" x14ac:dyDescent="0.2">
      <c r="A416" s="447">
        <v>432</v>
      </c>
      <c r="B416" s="454"/>
      <c r="C416" s="449">
        <f t="shared" si="20"/>
        <v>32.65</v>
      </c>
      <c r="D416" s="582"/>
      <c r="E416" s="472">
        <v>13607</v>
      </c>
      <c r="F416" s="456">
        <f t="shared" si="19"/>
        <v>6874</v>
      </c>
      <c r="G416" s="469">
        <f t="shared" si="18"/>
        <v>5001</v>
      </c>
      <c r="H416" s="470">
        <v>90</v>
      </c>
    </row>
    <row r="417" spans="1:8" x14ac:dyDescent="0.2">
      <c r="A417" s="447">
        <v>433</v>
      </c>
      <c r="B417" s="454"/>
      <c r="C417" s="449">
        <f t="shared" si="20"/>
        <v>32.659999999999997</v>
      </c>
      <c r="D417" s="582"/>
      <c r="E417" s="472">
        <v>13607</v>
      </c>
      <c r="F417" s="456">
        <f t="shared" si="19"/>
        <v>6872</v>
      </c>
      <c r="G417" s="469">
        <f t="shared" si="18"/>
        <v>5000</v>
      </c>
      <c r="H417" s="470">
        <v>90</v>
      </c>
    </row>
    <row r="418" spans="1:8" x14ac:dyDescent="0.2">
      <c r="A418" s="447">
        <v>434</v>
      </c>
      <c r="B418" s="454"/>
      <c r="C418" s="449">
        <f t="shared" si="20"/>
        <v>32.68</v>
      </c>
      <c r="D418" s="582"/>
      <c r="E418" s="472">
        <v>13607</v>
      </c>
      <c r="F418" s="456">
        <f t="shared" si="19"/>
        <v>6868</v>
      </c>
      <c r="G418" s="469">
        <f t="shared" si="18"/>
        <v>4996</v>
      </c>
      <c r="H418" s="470">
        <v>90</v>
      </c>
    </row>
    <row r="419" spans="1:8" x14ac:dyDescent="0.2">
      <c r="A419" s="447">
        <v>435</v>
      </c>
      <c r="B419" s="454"/>
      <c r="C419" s="449">
        <f t="shared" si="20"/>
        <v>32.700000000000003</v>
      </c>
      <c r="D419" s="582"/>
      <c r="E419" s="472">
        <v>13607</v>
      </c>
      <c r="F419" s="456">
        <f t="shared" si="19"/>
        <v>6864</v>
      </c>
      <c r="G419" s="469">
        <f t="shared" si="18"/>
        <v>4993</v>
      </c>
      <c r="H419" s="470">
        <v>90</v>
      </c>
    </row>
    <row r="420" spans="1:8" x14ac:dyDescent="0.2">
      <c r="A420" s="447">
        <v>436</v>
      </c>
      <c r="B420" s="454"/>
      <c r="C420" s="449">
        <f t="shared" si="20"/>
        <v>32.71</v>
      </c>
      <c r="D420" s="582"/>
      <c r="E420" s="472">
        <v>13607</v>
      </c>
      <c r="F420" s="456">
        <f t="shared" si="19"/>
        <v>6862</v>
      </c>
      <c r="G420" s="469">
        <f t="shared" si="18"/>
        <v>4992</v>
      </c>
      <c r="H420" s="470">
        <v>90</v>
      </c>
    </row>
    <row r="421" spans="1:8" x14ac:dyDescent="0.2">
      <c r="A421" s="447">
        <v>437</v>
      </c>
      <c r="B421" s="454"/>
      <c r="C421" s="449">
        <f t="shared" si="20"/>
        <v>32.729999999999997</v>
      </c>
      <c r="D421" s="582"/>
      <c r="E421" s="472">
        <v>13607</v>
      </c>
      <c r="F421" s="456">
        <f t="shared" si="19"/>
        <v>6858</v>
      </c>
      <c r="G421" s="469">
        <f t="shared" si="18"/>
        <v>4989</v>
      </c>
      <c r="H421" s="470">
        <v>90</v>
      </c>
    </row>
    <row r="422" spans="1:8" x14ac:dyDescent="0.2">
      <c r="A422" s="447">
        <v>438</v>
      </c>
      <c r="B422" s="454"/>
      <c r="C422" s="449">
        <f t="shared" si="20"/>
        <v>32.74</v>
      </c>
      <c r="D422" s="582"/>
      <c r="E422" s="472">
        <v>13607</v>
      </c>
      <c r="F422" s="456">
        <f t="shared" si="19"/>
        <v>6856</v>
      </c>
      <c r="G422" s="469">
        <f t="shared" si="18"/>
        <v>4987</v>
      </c>
      <c r="H422" s="470">
        <v>90</v>
      </c>
    </row>
    <row r="423" spans="1:8" x14ac:dyDescent="0.2">
      <c r="A423" s="447">
        <v>439</v>
      </c>
      <c r="B423" s="454"/>
      <c r="C423" s="449">
        <f t="shared" si="20"/>
        <v>32.75</v>
      </c>
      <c r="D423" s="582"/>
      <c r="E423" s="472">
        <v>13607</v>
      </c>
      <c r="F423" s="456">
        <f t="shared" si="19"/>
        <v>6854</v>
      </c>
      <c r="G423" s="469">
        <f t="shared" si="18"/>
        <v>4986</v>
      </c>
      <c r="H423" s="470">
        <v>90</v>
      </c>
    </row>
    <row r="424" spans="1:8" x14ac:dyDescent="0.2">
      <c r="A424" s="447">
        <v>440</v>
      </c>
      <c r="B424" s="454"/>
      <c r="C424" s="449">
        <f t="shared" si="20"/>
        <v>32.770000000000003</v>
      </c>
      <c r="D424" s="582"/>
      <c r="E424" s="472">
        <v>13607</v>
      </c>
      <c r="F424" s="456">
        <f t="shared" si="19"/>
        <v>6850</v>
      </c>
      <c r="G424" s="469">
        <f t="shared" si="18"/>
        <v>4983</v>
      </c>
      <c r="H424" s="470">
        <v>90</v>
      </c>
    </row>
    <row r="425" spans="1:8" x14ac:dyDescent="0.2">
      <c r="A425" s="447">
        <v>441</v>
      </c>
      <c r="B425" s="454"/>
      <c r="C425" s="449">
        <f t="shared" si="20"/>
        <v>32.78</v>
      </c>
      <c r="D425" s="582"/>
      <c r="E425" s="472">
        <v>13607</v>
      </c>
      <c r="F425" s="456">
        <f t="shared" si="19"/>
        <v>6848</v>
      </c>
      <c r="G425" s="469">
        <f t="shared" si="18"/>
        <v>4981</v>
      </c>
      <c r="H425" s="470">
        <v>90</v>
      </c>
    </row>
    <row r="426" spans="1:8" x14ac:dyDescent="0.2">
      <c r="A426" s="447">
        <v>442</v>
      </c>
      <c r="B426" s="454"/>
      <c r="C426" s="449">
        <f t="shared" si="20"/>
        <v>32.799999999999997</v>
      </c>
      <c r="D426" s="582"/>
      <c r="E426" s="472">
        <v>13607</v>
      </c>
      <c r="F426" s="456">
        <f t="shared" si="19"/>
        <v>6843</v>
      </c>
      <c r="G426" s="469">
        <f t="shared" si="18"/>
        <v>4978</v>
      </c>
      <c r="H426" s="470">
        <v>90</v>
      </c>
    </row>
    <row r="427" spans="1:8" x14ac:dyDescent="0.2">
      <c r="A427" s="447">
        <v>443</v>
      </c>
      <c r="B427" s="454"/>
      <c r="C427" s="449">
        <f t="shared" si="20"/>
        <v>32.81</v>
      </c>
      <c r="D427" s="582"/>
      <c r="E427" s="472">
        <v>13607</v>
      </c>
      <c r="F427" s="456">
        <f t="shared" si="19"/>
        <v>6841</v>
      </c>
      <c r="G427" s="469">
        <f t="shared" si="18"/>
        <v>4977</v>
      </c>
      <c r="H427" s="470">
        <v>90</v>
      </c>
    </row>
    <row r="428" spans="1:8" ht="13.5" thickBot="1" x14ac:dyDescent="0.25">
      <c r="A428" s="596">
        <v>444</v>
      </c>
      <c r="B428" s="459"/>
      <c r="C428" s="460">
        <f t="shared" si="20"/>
        <v>32.83</v>
      </c>
      <c r="D428" s="585"/>
      <c r="E428" s="473">
        <v>13607</v>
      </c>
      <c r="F428" s="461">
        <f t="shared" si="19"/>
        <v>6837</v>
      </c>
      <c r="G428" s="488">
        <f t="shared" si="18"/>
        <v>4974</v>
      </c>
      <c r="H428" s="462">
        <v>90</v>
      </c>
    </row>
  </sheetData>
  <mergeCells count="2">
    <mergeCell ref="A10:B10"/>
    <mergeCell ref="G11:H11"/>
  </mergeCells>
  <pageMargins left="0.59055118110236227" right="0.39370078740157483" top="0.98425196850393704" bottom="0.98425196850393704" header="0.51181102362204722" footer="0.51181102362204722"/>
  <pageSetup paperSize="9" scale="98" fitToHeight="21" orientation="portrait" r:id="rId1"/>
  <headerFooter alignWithMargins="0">
    <oddHeader>&amp;LKrajský úřad Plzeňského kraje&amp;R22. 2. 2016</oddHeader>
    <oddFooter>Stránka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4"/>
  <sheetViews>
    <sheetView workbookViewId="0">
      <pane ySplit="12" topLeftCell="A13" activePane="bottomLeft" state="frozenSplit"/>
      <selection activeCell="J36" sqref="J36"/>
      <selection pane="bottomLeft" activeCell="F13" sqref="F13"/>
    </sheetView>
  </sheetViews>
  <sheetFormatPr defaultRowHeight="12.75" x14ac:dyDescent="0.2"/>
  <cols>
    <col min="1" max="1" width="10" style="412" customWidth="1"/>
    <col min="2" max="2" width="9.5703125" style="412" customWidth="1"/>
    <col min="3" max="3" width="10.85546875" style="412" customWidth="1"/>
    <col min="4" max="4" width="13.42578125" style="412" customWidth="1"/>
    <col min="5" max="5" width="13.5703125" style="412" customWidth="1"/>
    <col min="6" max="6" width="12.85546875" style="412" customWidth="1"/>
    <col min="7" max="7" width="13.140625" style="412" customWidth="1"/>
    <col min="8" max="8" width="10.7109375" style="412" customWidth="1"/>
    <col min="9" max="9" width="16.140625" style="412" customWidth="1"/>
    <col min="10" max="16384" width="9.140625" style="412"/>
  </cols>
  <sheetData>
    <row r="1" spans="1:9" x14ac:dyDescent="0.2">
      <c r="H1" s="412" t="s">
        <v>757</v>
      </c>
    </row>
    <row r="2" spans="1:9" ht="4.5" customHeight="1" x14ac:dyDescent="0.2"/>
    <row r="3" spans="1:9" ht="20.25" x14ac:dyDescent="0.3">
      <c r="A3" s="413" t="s">
        <v>702</v>
      </c>
      <c r="C3" s="414"/>
      <c r="D3" s="414"/>
      <c r="E3" s="414"/>
      <c r="F3" s="415"/>
      <c r="G3" s="415"/>
      <c r="H3" s="416"/>
      <c r="I3" s="416"/>
    </row>
    <row r="4" spans="1:9" ht="15" x14ac:dyDescent="0.25">
      <c r="A4" s="476" t="s">
        <v>758</v>
      </c>
      <c r="B4" s="418"/>
      <c r="C4" s="418"/>
      <c r="D4" s="418"/>
      <c r="E4" s="418"/>
      <c r="F4" s="418"/>
      <c r="G4" s="418"/>
      <c r="I4" s="416"/>
    </row>
    <row r="5" spans="1:9" ht="5.25" customHeight="1" x14ac:dyDescent="0.25">
      <c r="A5" s="476"/>
      <c r="B5" s="418"/>
      <c r="C5" s="418"/>
      <c r="D5" s="418"/>
      <c r="E5" s="418"/>
      <c r="F5" s="418"/>
      <c r="G5" s="418"/>
      <c r="I5" s="416"/>
    </row>
    <row r="6" spans="1:9" ht="15.75" x14ac:dyDescent="0.25">
      <c r="A6" s="419"/>
      <c r="B6" s="420"/>
      <c r="C6" s="421" t="s">
        <v>10</v>
      </c>
      <c r="E6" s="422" t="s">
        <v>11</v>
      </c>
      <c r="I6" s="416"/>
    </row>
    <row r="7" spans="1:9" ht="15.75" x14ac:dyDescent="0.25">
      <c r="A7" s="423" t="s">
        <v>751</v>
      </c>
      <c r="B7" s="420"/>
      <c r="C7" s="424"/>
      <c r="D7" s="425"/>
      <c r="E7" s="424">
        <v>60</v>
      </c>
      <c r="I7" s="416"/>
    </row>
    <row r="8" spans="1:9" ht="15.75" x14ac:dyDescent="0.25">
      <c r="A8" s="423" t="s">
        <v>752</v>
      </c>
      <c r="B8" s="420"/>
      <c r="C8" s="424"/>
      <c r="D8" s="425"/>
      <c r="E8" s="424" t="s">
        <v>759</v>
      </c>
      <c r="I8" s="416"/>
    </row>
    <row r="9" spans="1:9" ht="15.75" x14ac:dyDescent="0.25">
      <c r="A9" s="423"/>
      <c r="B9" s="420"/>
      <c r="C9" s="424"/>
      <c r="D9" s="425"/>
      <c r="E9" s="424"/>
      <c r="I9" s="416"/>
    </row>
    <row r="10" spans="1:9" ht="6" customHeight="1" thickBot="1" x14ac:dyDescent="0.25">
      <c r="A10" s="609"/>
      <c r="B10" s="609"/>
      <c r="C10" s="434"/>
      <c r="D10" s="435"/>
      <c r="E10" s="436"/>
      <c r="F10" s="436"/>
      <c r="G10" s="436"/>
      <c r="I10" s="416"/>
    </row>
    <row r="11" spans="1:9" ht="15.75" x14ac:dyDescent="0.2">
      <c r="A11" s="437"/>
      <c r="B11" s="438" t="s">
        <v>2</v>
      </c>
      <c r="C11" s="439"/>
      <c r="D11" s="438" t="s">
        <v>3</v>
      </c>
      <c r="E11" s="439"/>
      <c r="F11" s="440" t="s">
        <v>4</v>
      </c>
      <c r="G11" s="615"/>
      <c r="H11" s="611"/>
    </row>
    <row r="12" spans="1:9" ht="45.75" thickBot="1" x14ac:dyDescent="0.25">
      <c r="A12" s="441" t="s">
        <v>689</v>
      </c>
      <c r="B12" s="442" t="s">
        <v>10</v>
      </c>
      <c r="C12" s="443" t="s">
        <v>11</v>
      </c>
      <c r="D12" s="444" t="s">
        <v>12</v>
      </c>
      <c r="E12" s="445" t="s">
        <v>690</v>
      </c>
      <c r="F12" s="444" t="s">
        <v>4</v>
      </c>
      <c r="G12" s="446" t="s">
        <v>15</v>
      </c>
      <c r="H12" s="445" t="s">
        <v>16</v>
      </c>
    </row>
    <row r="13" spans="1:9" x14ac:dyDescent="0.2">
      <c r="A13" s="447" t="s">
        <v>753</v>
      </c>
      <c r="B13" s="448"/>
      <c r="C13" s="449">
        <v>60</v>
      </c>
      <c r="D13" s="600"/>
      <c r="E13" s="471">
        <v>13607</v>
      </c>
      <c r="F13" s="450">
        <f>ROUND(12*1.3566*(1/C13*E13)+H13,0)</f>
        <v>3782</v>
      </c>
      <c r="G13" s="491">
        <f t="shared" ref="G13:G76" si="0">ROUND(12*(1/C13*E13),0)</f>
        <v>2721</v>
      </c>
      <c r="H13" s="451">
        <v>90</v>
      </c>
    </row>
    <row r="14" spans="1:9" x14ac:dyDescent="0.2">
      <c r="A14" s="447">
        <v>30</v>
      </c>
      <c r="B14" s="454"/>
      <c r="C14" s="449">
        <f t="shared" ref="C14:C77" si="1">ROUND((10.899*LN(A14)+A14/200)*1.667,2)</f>
        <v>62.05</v>
      </c>
      <c r="D14" s="597"/>
      <c r="E14" s="472">
        <v>13607</v>
      </c>
      <c r="F14" s="456">
        <f t="shared" ref="F14:F77" si="2">ROUND(12*1.3566*(1/C14*E14)+H14,0)</f>
        <v>3660</v>
      </c>
      <c r="G14" s="469">
        <f t="shared" si="0"/>
        <v>2631</v>
      </c>
      <c r="H14" s="470">
        <v>90</v>
      </c>
    </row>
    <row r="15" spans="1:9" x14ac:dyDescent="0.2">
      <c r="A15" s="447">
        <v>31</v>
      </c>
      <c r="B15" s="454"/>
      <c r="C15" s="449">
        <f t="shared" si="1"/>
        <v>62.65</v>
      </c>
      <c r="D15" s="597"/>
      <c r="E15" s="472">
        <v>13607</v>
      </c>
      <c r="F15" s="456">
        <f t="shared" si="2"/>
        <v>3626</v>
      </c>
      <c r="G15" s="469">
        <f t="shared" si="0"/>
        <v>2606</v>
      </c>
      <c r="H15" s="470">
        <v>90</v>
      </c>
    </row>
    <row r="16" spans="1:9" x14ac:dyDescent="0.2">
      <c r="A16" s="447">
        <v>32</v>
      </c>
      <c r="B16" s="454"/>
      <c r="C16" s="449">
        <f t="shared" si="1"/>
        <v>63.23</v>
      </c>
      <c r="D16" s="597"/>
      <c r="E16" s="472">
        <v>13607</v>
      </c>
      <c r="F16" s="456">
        <f t="shared" si="2"/>
        <v>3593</v>
      </c>
      <c r="G16" s="469">
        <f t="shared" si="0"/>
        <v>2582</v>
      </c>
      <c r="H16" s="470">
        <v>90</v>
      </c>
    </row>
    <row r="17" spans="1:8" x14ac:dyDescent="0.2">
      <c r="A17" s="447">
        <v>33</v>
      </c>
      <c r="B17" s="454"/>
      <c r="C17" s="449">
        <f t="shared" si="1"/>
        <v>63.8</v>
      </c>
      <c r="D17" s="597"/>
      <c r="E17" s="472">
        <v>13607</v>
      </c>
      <c r="F17" s="456">
        <f t="shared" si="2"/>
        <v>3562</v>
      </c>
      <c r="G17" s="469">
        <f t="shared" si="0"/>
        <v>2559</v>
      </c>
      <c r="H17" s="470">
        <v>90</v>
      </c>
    </row>
    <row r="18" spans="1:8" x14ac:dyDescent="0.2">
      <c r="A18" s="447">
        <v>34</v>
      </c>
      <c r="B18" s="454"/>
      <c r="C18" s="449">
        <f t="shared" si="1"/>
        <v>64.349999999999994</v>
      </c>
      <c r="D18" s="597"/>
      <c r="E18" s="472">
        <v>13607</v>
      </c>
      <c r="F18" s="456">
        <f t="shared" si="2"/>
        <v>3532</v>
      </c>
      <c r="G18" s="469">
        <f t="shared" si="0"/>
        <v>2537</v>
      </c>
      <c r="H18" s="470">
        <v>90</v>
      </c>
    </row>
    <row r="19" spans="1:8" x14ac:dyDescent="0.2">
      <c r="A19" s="447">
        <v>35</v>
      </c>
      <c r="B19" s="454"/>
      <c r="C19" s="449">
        <f t="shared" si="1"/>
        <v>64.89</v>
      </c>
      <c r="D19" s="597"/>
      <c r="E19" s="472">
        <v>13607</v>
      </c>
      <c r="F19" s="456">
        <f t="shared" si="2"/>
        <v>3504</v>
      </c>
      <c r="G19" s="469">
        <f t="shared" si="0"/>
        <v>2516</v>
      </c>
      <c r="H19" s="470">
        <v>90</v>
      </c>
    </row>
    <row r="20" spans="1:8" x14ac:dyDescent="0.2">
      <c r="A20" s="447">
        <v>36</v>
      </c>
      <c r="B20" s="454"/>
      <c r="C20" s="449">
        <f t="shared" si="1"/>
        <v>65.41</v>
      </c>
      <c r="D20" s="597"/>
      <c r="E20" s="472">
        <v>13607</v>
      </c>
      <c r="F20" s="456">
        <f t="shared" si="2"/>
        <v>3477</v>
      </c>
      <c r="G20" s="469">
        <f t="shared" si="0"/>
        <v>2496</v>
      </c>
      <c r="H20" s="470">
        <v>90</v>
      </c>
    </row>
    <row r="21" spans="1:8" x14ac:dyDescent="0.2">
      <c r="A21" s="447">
        <v>37</v>
      </c>
      <c r="B21" s="454"/>
      <c r="C21" s="449">
        <f t="shared" si="1"/>
        <v>65.91</v>
      </c>
      <c r="D21" s="597"/>
      <c r="E21" s="472">
        <v>13607</v>
      </c>
      <c r="F21" s="456">
        <f t="shared" si="2"/>
        <v>3451</v>
      </c>
      <c r="G21" s="469">
        <f t="shared" si="0"/>
        <v>2477</v>
      </c>
      <c r="H21" s="470">
        <v>90</v>
      </c>
    </row>
    <row r="22" spans="1:8" x14ac:dyDescent="0.2">
      <c r="A22" s="447">
        <v>38</v>
      </c>
      <c r="B22" s="454"/>
      <c r="C22" s="449">
        <f t="shared" si="1"/>
        <v>66.41</v>
      </c>
      <c r="D22" s="597"/>
      <c r="E22" s="472">
        <v>13607</v>
      </c>
      <c r="F22" s="456">
        <f t="shared" si="2"/>
        <v>3426</v>
      </c>
      <c r="G22" s="469">
        <f t="shared" si="0"/>
        <v>2459</v>
      </c>
      <c r="H22" s="470">
        <v>90</v>
      </c>
    </row>
    <row r="23" spans="1:8" x14ac:dyDescent="0.2">
      <c r="A23" s="447">
        <v>39</v>
      </c>
      <c r="B23" s="454"/>
      <c r="C23" s="449">
        <f t="shared" si="1"/>
        <v>66.89</v>
      </c>
      <c r="D23" s="597"/>
      <c r="E23" s="472">
        <v>13607</v>
      </c>
      <c r="F23" s="456">
        <f t="shared" si="2"/>
        <v>3402</v>
      </c>
      <c r="G23" s="469">
        <f t="shared" si="0"/>
        <v>2441</v>
      </c>
      <c r="H23" s="470">
        <v>90</v>
      </c>
    </row>
    <row r="24" spans="1:8" x14ac:dyDescent="0.2">
      <c r="A24" s="447">
        <v>40</v>
      </c>
      <c r="B24" s="454"/>
      <c r="C24" s="449">
        <f t="shared" si="1"/>
        <v>67.36</v>
      </c>
      <c r="D24" s="597"/>
      <c r="E24" s="472">
        <v>13607</v>
      </c>
      <c r="F24" s="456">
        <f t="shared" si="2"/>
        <v>3378</v>
      </c>
      <c r="G24" s="469">
        <f t="shared" si="0"/>
        <v>2424</v>
      </c>
      <c r="H24" s="470">
        <v>90</v>
      </c>
    </row>
    <row r="25" spans="1:8" x14ac:dyDescent="0.2">
      <c r="A25" s="447">
        <v>41</v>
      </c>
      <c r="B25" s="454"/>
      <c r="C25" s="449">
        <f t="shared" si="1"/>
        <v>67.81</v>
      </c>
      <c r="D25" s="597"/>
      <c r="E25" s="472">
        <v>13607</v>
      </c>
      <c r="F25" s="456">
        <f t="shared" si="2"/>
        <v>3357</v>
      </c>
      <c r="G25" s="469">
        <f t="shared" si="0"/>
        <v>2408</v>
      </c>
      <c r="H25" s="470">
        <v>90</v>
      </c>
    </row>
    <row r="26" spans="1:8" x14ac:dyDescent="0.2">
      <c r="A26" s="447">
        <v>42</v>
      </c>
      <c r="B26" s="454"/>
      <c r="C26" s="449">
        <f t="shared" si="1"/>
        <v>68.260000000000005</v>
      </c>
      <c r="D26" s="597"/>
      <c r="E26" s="472">
        <v>13607</v>
      </c>
      <c r="F26" s="456">
        <f t="shared" si="2"/>
        <v>3335</v>
      </c>
      <c r="G26" s="469">
        <f t="shared" si="0"/>
        <v>2392</v>
      </c>
      <c r="H26" s="470">
        <v>90</v>
      </c>
    </row>
    <row r="27" spans="1:8" x14ac:dyDescent="0.2">
      <c r="A27" s="447">
        <v>43</v>
      </c>
      <c r="B27" s="454"/>
      <c r="C27" s="449">
        <f t="shared" si="1"/>
        <v>68.69</v>
      </c>
      <c r="D27" s="597"/>
      <c r="E27" s="472">
        <v>13607</v>
      </c>
      <c r="F27" s="456">
        <f t="shared" si="2"/>
        <v>3315</v>
      </c>
      <c r="G27" s="469">
        <f t="shared" si="0"/>
        <v>2377</v>
      </c>
      <c r="H27" s="470">
        <v>90</v>
      </c>
    </row>
    <row r="28" spans="1:8" x14ac:dyDescent="0.2">
      <c r="A28" s="447">
        <v>44</v>
      </c>
      <c r="B28" s="454"/>
      <c r="C28" s="449">
        <f t="shared" si="1"/>
        <v>69.12</v>
      </c>
      <c r="D28" s="597"/>
      <c r="E28" s="472">
        <v>13607</v>
      </c>
      <c r="F28" s="456">
        <f t="shared" si="2"/>
        <v>3295</v>
      </c>
      <c r="G28" s="469">
        <f t="shared" si="0"/>
        <v>2362</v>
      </c>
      <c r="H28" s="470">
        <v>90</v>
      </c>
    </row>
    <row r="29" spans="1:8" x14ac:dyDescent="0.2">
      <c r="A29" s="447">
        <v>45</v>
      </c>
      <c r="B29" s="454"/>
      <c r="C29" s="449">
        <f t="shared" si="1"/>
        <v>69.540000000000006</v>
      </c>
      <c r="D29" s="597"/>
      <c r="E29" s="472">
        <v>13607</v>
      </c>
      <c r="F29" s="456">
        <f t="shared" si="2"/>
        <v>3275</v>
      </c>
      <c r="G29" s="469">
        <f t="shared" si="0"/>
        <v>2348</v>
      </c>
      <c r="H29" s="470">
        <v>90</v>
      </c>
    </row>
    <row r="30" spans="1:8" x14ac:dyDescent="0.2">
      <c r="A30" s="447">
        <v>46</v>
      </c>
      <c r="B30" s="454"/>
      <c r="C30" s="449">
        <f t="shared" si="1"/>
        <v>69.94</v>
      </c>
      <c r="D30" s="597"/>
      <c r="E30" s="472">
        <v>13607</v>
      </c>
      <c r="F30" s="456">
        <f t="shared" si="2"/>
        <v>3257</v>
      </c>
      <c r="G30" s="469">
        <f t="shared" si="0"/>
        <v>2335</v>
      </c>
      <c r="H30" s="470">
        <v>90</v>
      </c>
    </row>
    <row r="31" spans="1:8" x14ac:dyDescent="0.2">
      <c r="A31" s="447">
        <v>47</v>
      </c>
      <c r="B31" s="454"/>
      <c r="C31" s="449">
        <f t="shared" si="1"/>
        <v>70.34</v>
      </c>
      <c r="D31" s="597"/>
      <c r="E31" s="472">
        <v>13607</v>
      </c>
      <c r="F31" s="456">
        <f t="shared" si="2"/>
        <v>3239</v>
      </c>
      <c r="G31" s="469">
        <f t="shared" si="0"/>
        <v>2321</v>
      </c>
      <c r="H31" s="470">
        <v>90</v>
      </c>
    </row>
    <row r="32" spans="1:8" x14ac:dyDescent="0.2">
      <c r="A32" s="447">
        <v>48</v>
      </c>
      <c r="B32" s="454"/>
      <c r="C32" s="449">
        <f t="shared" si="1"/>
        <v>70.73</v>
      </c>
      <c r="D32" s="597"/>
      <c r="E32" s="472">
        <v>13607</v>
      </c>
      <c r="F32" s="456">
        <f t="shared" si="2"/>
        <v>3222</v>
      </c>
      <c r="G32" s="469">
        <f t="shared" si="0"/>
        <v>2309</v>
      </c>
      <c r="H32" s="470">
        <v>90</v>
      </c>
    </row>
    <row r="33" spans="1:8" x14ac:dyDescent="0.2">
      <c r="A33" s="447">
        <v>49</v>
      </c>
      <c r="B33" s="454"/>
      <c r="C33" s="449">
        <f t="shared" si="1"/>
        <v>71.12</v>
      </c>
      <c r="D33" s="597"/>
      <c r="E33" s="472">
        <v>13607</v>
      </c>
      <c r="F33" s="456">
        <f t="shared" si="2"/>
        <v>3205</v>
      </c>
      <c r="G33" s="469">
        <f t="shared" si="0"/>
        <v>2296</v>
      </c>
      <c r="H33" s="470">
        <v>90</v>
      </c>
    </row>
    <row r="34" spans="1:8" x14ac:dyDescent="0.2">
      <c r="A34" s="447">
        <v>50</v>
      </c>
      <c r="B34" s="454"/>
      <c r="C34" s="449">
        <f t="shared" si="1"/>
        <v>71.489999999999995</v>
      </c>
      <c r="D34" s="597"/>
      <c r="E34" s="472">
        <v>13607</v>
      </c>
      <c r="F34" s="456">
        <f t="shared" si="2"/>
        <v>3188</v>
      </c>
      <c r="G34" s="469">
        <f t="shared" si="0"/>
        <v>2284</v>
      </c>
      <c r="H34" s="470">
        <v>90</v>
      </c>
    </row>
    <row r="35" spans="1:8" x14ac:dyDescent="0.2">
      <c r="A35" s="447">
        <v>51</v>
      </c>
      <c r="B35" s="454"/>
      <c r="C35" s="449">
        <f t="shared" si="1"/>
        <v>71.86</v>
      </c>
      <c r="D35" s="597"/>
      <c r="E35" s="472">
        <v>13607</v>
      </c>
      <c r="F35" s="456">
        <f t="shared" si="2"/>
        <v>3173</v>
      </c>
      <c r="G35" s="469">
        <f t="shared" si="0"/>
        <v>2272</v>
      </c>
      <c r="H35" s="470">
        <v>90</v>
      </c>
    </row>
    <row r="36" spans="1:8" x14ac:dyDescent="0.2">
      <c r="A36" s="447">
        <v>52</v>
      </c>
      <c r="B36" s="454"/>
      <c r="C36" s="449">
        <f t="shared" si="1"/>
        <v>72.22</v>
      </c>
      <c r="D36" s="597"/>
      <c r="E36" s="472">
        <v>13607</v>
      </c>
      <c r="F36" s="456">
        <f t="shared" si="2"/>
        <v>3157</v>
      </c>
      <c r="G36" s="469">
        <f t="shared" si="0"/>
        <v>2261</v>
      </c>
      <c r="H36" s="470">
        <v>90</v>
      </c>
    </row>
    <row r="37" spans="1:8" x14ac:dyDescent="0.2">
      <c r="A37" s="447">
        <v>53</v>
      </c>
      <c r="B37" s="454"/>
      <c r="C37" s="449">
        <f t="shared" si="1"/>
        <v>72.58</v>
      </c>
      <c r="D37" s="597"/>
      <c r="E37" s="472">
        <v>13607</v>
      </c>
      <c r="F37" s="456">
        <f t="shared" si="2"/>
        <v>3142</v>
      </c>
      <c r="G37" s="469">
        <f t="shared" si="0"/>
        <v>2250</v>
      </c>
      <c r="H37" s="470">
        <v>90</v>
      </c>
    </row>
    <row r="38" spans="1:8" x14ac:dyDescent="0.2">
      <c r="A38" s="447">
        <v>54</v>
      </c>
      <c r="B38" s="454"/>
      <c r="C38" s="449">
        <f t="shared" si="1"/>
        <v>72.92</v>
      </c>
      <c r="D38" s="597"/>
      <c r="E38" s="472">
        <v>13607</v>
      </c>
      <c r="F38" s="456">
        <f t="shared" si="2"/>
        <v>3128</v>
      </c>
      <c r="G38" s="469">
        <f t="shared" si="0"/>
        <v>2239</v>
      </c>
      <c r="H38" s="470">
        <v>90</v>
      </c>
    </row>
    <row r="39" spans="1:8" x14ac:dyDescent="0.2">
      <c r="A39" s="447">
        <v>55</v>
      </c>
      <c r="B39" s="454"/>
      <c r="C39" s="449">
        <f t="shared" si="1"/>
        <v>73.27</v>
      </c>
      <c r="D39" s="597"/>
      <c r="E39" s="472">
        <v>13607</v>
      </c>
      <c r="F39" s="456">
        <f t="shared" si="2"/>
        <v>3113</v>
      </c>
      <c r="G39" s="469">
        <f t="shared" si="0"/>
        <v>2229</v>
      </c>
      <c r="H39" s="470">
        <v>90</v>
      </c>
    </row>
    <row r="40" spans="1:8" x14ac:dyDescent="0.2">
      <c r="A40" s="447">
        <v>56</v>
      </c>
      <c r="B40" s="454"/>
      <c r="C40" s="449">
        <f t="shared" si="1"/>
        <v>73.599999999999994</v>
      </c>
      <c r="D40" s="597"/>
      <c r="E40" s="472">
        <v>13607</v>
      </c>
      <c r="F40" s="456">
        <f t="shared" si="2"/>
        <v>3100</v>
      </c>
      <c r="G40" s="469">
        <f t="shared" si="0"/>
        <v>2219</v>
      </c>
      <c r="H40" s="470">
        <v>90</v>
      </c>
    </row>
    <row r="41" spans="1:8" x14ac:dyDescent="0.2">
      <c r="A41" s="447">
        <v>57</v>
      </c>
      <c r="B41" s="454"/>
      <c r="C41" s="449">
        <f t="shared" si="1"/>
        <v>73.930000000000007</v>
      </c>
      <c r="D41" s="597"/>
      <c r="E41" s="472">
        <v>13607</v>
      </c>
      <c r="F41" s="456">
        <f t="shared" si="2"/>
        <v>3086</v>
      </c>
      <c r="G41" s="469">
        <f t="shared" si="0"/>
        <v>2209</v>
      </c>
      <c r="H41" s="470">
        <v>90</v>
      </c>
    </row>
    <row r="42" spans="1:8" x14ac:dyDescent="0.2">
      <c r="A42" s="447">
        <v>58</v>
      </c>
      <c r="B42" s="454"/>
      <c r="C42" s="449">
        <f t="shared" si="1"/>
        <v>74.260000000000005</v>
      </c>
      <c r="D42" s="597"/>
      <c r="E42" s="472">
        <v>13607</v>
      </c>
      <c r="F42" s="456">
        <f t="shared" si="2"/>
        <v>3073</v>
      </c>
      <c r="G42" s="469">
        <f t="shared" si="0"/>
        <v>2199</v>
      </c>
      <c r="H42" s="470">
        <v>90</v>
      </c>
    </row>
    <row r="43" spans="1:8" x14ac:dyDescent="0.2">
      <c r="A43" s="447">
        <v>59</v>
      </c>
      <c r="B43" s="454"/>
      <c r="C43" s="449">
        <f t="shared" si="1"/>
        <v>74.58</v>
      </c>
      <c r="D43" s="597"/>
      <c r="E43" s="472">
        <v>13607</v>
      </c>
      <c r="F43" s="456">
        <f t="shared" si="2"/>
        <v>3060</v>
      </c>
      <c r="G43" s="469">
        <f t="shared" si="0"/>
        <v>2189</v>
      </c>
      <c r="H43" s="470">
        <v>90</v>
      </c>
    </row>
    <row r="44" spans="1:8" x14ac:dyDescent="0.2">
      <c r="A44" s="447">
        <v>60</v>
      </c>
      <c r="B44" s="454"/>
      <c r="C44" s="449">
        <f t="shared" si="1"/>
        <v>74.89</v>
      </c>
      <c r="D44" s="597"/>
      <c r="E44" s="472">
        <v>13607</v>
      </c>
      <c r="F44" s="456">
        <f t="shared" si="2"/>
        <v>3048</v>
      </c>
      <c r="G44" s="469">
        <f t="shared" si="0"/>
        <v>2180</v>
      </c>
      <c r="H44" s="470">
        <v>90</v>
      </c>
    </row>
    <row r="45" spans="1:8" x14ac:dyDescent="0.2">
      <c r="A45" s="447">
        <v>61</v>
      </c>
      <c r="B45" s="454"/>
      <c r="C45" s="449">
        <f t="shared" si="1"/>
        <v>75.2</v>
      </c>
      <c r="D45" s="597"/>
      <c r="E45" s="472">
        <v>13607</v>
      </c>
      <c r="F45" s="456">
        <f t="shared" si="2"/>
        <v>3036</v>
      </c>
      <c r="G45" s="469">
        <f t="shared" si="0"/>
        <v>2171</v>
      </c>
      <c r="H45" s="470">
        <v>90</v>
      </c>
    </row>
    <row r="46" spans="1:8" x14ac:dyDescent="0.2">
      <c r="A46" s="447">
        <v>62</v>
      </c>
      <c r="B46" s="454"/>
      <c r="C46" s="449">
        <f t="shared" si="1"/>
        <v>75.5</v>
      </c>
      <c r="D46" s="597"/>
      <c r="E46" s="472">
        <v>13607</v>
      </c>
      <c r="F46" s="456">
        <f t="shared" si="2"/>
        <v>3024</v>
      </c>
      <c r="G46" s="469">
        <f t="shared" si="0"/>
        <v>2163</v>
      </c>
      <c r="H46" s="470">
        <v>90</v>
      </c>
    </row>
    <row r="47" spans="1:8" x14ac:dyDescent="0.2">
      <c r="A47" s="447">
        <v>63</v>
      </c>
      <c r="B47" s="454"/>
      <c r="C47" s="449">
        <f t="shared" si="1"/>
        <v>75.8</v>
      </c>
      <c r="D47" s="597"/>
      <c r="E47" s="472">
        <v>13607</v>
      </c>
      <c r="F47" s="456">
        <f t="shared" si="2"/>
        <v>3012</v>
      </c>
      <c r="G47" s="469">
        <f t="shared" si="0"/>
        <v>2154</v>
      </c>
      <c r="H47" s="470">
        <v>90</v>
      </c>
    </row>
    <row r="48" spans="1:8" x14ac:dyDescent="0.2">
      <c r="A48" s="447">
        <v>64</v>
      </c>
      <c r="B48" s="454"/>
      <c r="C48" s="449">
        <f t="shared" si="1"/>
        <v>76.09</v>
      </c>
      <c r="D48" s="597"/>
      <c r="E48" s="472">
        <v>13607</v>
      </c>
      <c r="F48" s="456">
        <f t="shared" si="2"/>
        <v>3001</v>
      </c>
      <c r="G48" s="469">
        <f t="shared" si="0"/>
        <v>2146</v>
      </c>
      <c r="H48" s="470">
        <v>90</v>
      </c>
    </row>
    <row r="49" spans="1:8" x14ac:dyDescent="0.2">
      <c r="A49" s="447">
        <v>65</v>
      </c>
      <c r="B49" s="454"/>
      <c r="C49" s="449">
        <f t="shared" si="1"/>
        <v>76.38</v>
      </c>
      <c r="D49" s="597"/>
      <c r="E49" s="472">
        <v>13607</v>
      </c>
      <c r="F49" s="456">
        <f t="shared" si="2"/>
        <v>2990</v>
      </c>
      <c r="G49" s="469">
        <f t="shared" si="0"/>
        <v>2138</v>
      </c>
      <c r="H49" s="470">
        <v>90</v>
      </c>
    </row>
    <row r="50" spans="1:8" x14ac:dyDescent="0.2">
      <c r="A50" s="447">
        <v>66</v>
      </c>
      <c r="B50" s="454"/>
      <c r="C50" s="449">
        <f t="shared" si="1"/>
        <v>76.67</v>
      </c>
      <c r="D50" s="597"/>
      <c r="E50" s="472">
        <v>13607</v>
      </c>
      <c r="F50" s="456">
        <f t="shared" si="2"/>
        <v>2979</v>
      </c>
      <c r="G50" s="469">
        <f t="shared" si="0"/>
        <v>2130</v>
      </c>
      <c r="H50" s="470">
        <v>90</v>
      </c>
    </row>
    <row r="51" spans="1:8" x14ac:dyDescent="0.2">
      <c r="A51" s="447">
        <v>67</v>
      </c>
      <c r="B51" s="454"/>
      <c r="C51" s="449">
        <f t="shared" si="1"/>
        <v>76.95</v>
      </c>
      <c r="D51" s="597"/>
      <c r="E51" s="472">
        <v>13607</v>
      </c>
      <c r="F51" s="456">
        <f t="shared" si="2"/>
        <v>2969</v>
      </c>
      <c r="G51" s="469">
        <f t="shared" si="0"/>
        <v>2122</v>
      </c>
      <c r="H51" s="470">
        <v>90</v>
      </c>
    </row>
    <row r="52" spans="1:8" x14ac:dyDescent="0.2">
      <c r="A52" s="447">
        <v>68</v>
      </c>
      <c r="B52" s="454"/>
      <c r="C52" s="449">
        <f t="shared" si="1"/>
        <v>77.23</v>
      </c>
      <c r="D52" s="597"/>
      <c r="E52" s="472">
        <v>13607</v>
      </c>
      <c r="F52" s="456">
        <f t="shared" si="2"/>
        <v>2958</v>
      </c>
      <c r="G52" s="469">
        <f t="shared" si="0"/>
        <v>2114</v>
      </c>
      <c r="H52" s="470">
        <v>90</v>
      </c>
    </row>
    <row r="53" spans="1:8" x14ac:dyDescent="0.2">
      <c r="A53" s="447">
        <v>69</v>
      </c>
      <c r="B53" s="454"/>
      <c r="C53" s="449">
        <f t="shared" si="1"/>
        <v>77.5</v>
      </c>
      <c r="D53" s="597"/>
      <c r="E53" s="472">
        <v>13607</v>
      </c>
      <c r="F53" s="456">
        <f t="shared" si="2"/>
        <v>2948</v>
      </c>
      <c r="G53" s="469">
        <f t="shared" si="0"/>
        <v>2107</v>
      </c>
      <c r="H53" s="470">
        <v>90</v>
      </c>
    </row>
    <row r="54" spans="1:8" x14ac:dyDescent="0.2">
      <c r="A54" s="447">
        <v>70</v>
      </c>
      <c r="B54" s="454"/>
      <c r="C54" s="449">
        <f t="shared" si="1"/>
        <v>77.77</v>
      </c>
      <c r="D54" s="597"/>
      <c r="E54" s="472">
        <v>13607</v>
      </c>
      <c r="F54" s="456">
        <f t="shared" si="2"/>
        <v>2938</v>
      </c>
      <c r="G54" s="469">
        <f t="shared" si="0"/>
        <v>2100</v>
      </c>
      <c r="H54" s="470">
        <v>90</v>
      </c>
    </row>
    <row r="55" spans="1:8" x14ac:dyDescent="0.2">
      <c r="A55" s="447">
        <v>71</v>
      </c>
      <c r="B55" s="454"/>
      <c r="C55" s="449">
        <f t="shared" si="1"/>
        <v>78.040000000000006</v>
      </c>
      <c r="D55" s="597"/>
      <c r="E55" s="472">
        <v>13607</v>
      </c>
      <c r="F55" s="456">
        <f t="shared" si="2"/>
        <v>2928</v>
      </c>
      <c r="G55" s="469">
        <f t="shared" si="0"/>
        <v>2092</v>
      </c>
      <c r="H55" s="470">
        <v>90</v>
      </c>
    </row>
    <row r="56" spans="1:8" x14ac:dyDescent="0.2">
      <c r="A56" s="447">
        <v>72</v>
      </c>
      <c r="B56" s="454"/>
      <c r="C56" s="449">
        <f t="shared" si="1"/>
        <v>78.3</v>
      </c>
      <c r="D56" s="597"/>
      <c r="E56" s="472">
        <v>13607</v>
      </c>
      <c r="F56" s="456">
        <f t="shared" si="2"/>
        <v>2919</v>
      </c>
      <c r="G56" s="469">
        <f t="shared" si="0"/>
        <v>2085</v>
      </c>
      <c r="H56" s="470">
        <v>90</v>
      </c>
    </row>
    <row r="57" spans="1:8" x14ac:dyDescent="0.2">
      <c r="A57" s="447">
        <v>73</v>
      </c>
      <c r="B57" s="454"/>
      <c r="C57" s="449">
        <f t="shared" si="1"/>
        <v>78.56</v>
      </c>
      <c r="D57" s="597"/>
      <c r="E57" s="472">
        <v>13607</v>
      </c>
      <c r="F57" s="456">
        <f t="shared" si="2"/>
        <v>2910</v>
      </c>
      <c r="G57" s="469">
        <f t="shared" si="0"/>
        <v>2078</v>
      </c>
      <c r="H57" s="470">
        <v>90</v>
      </c>
    </row>
    <row r="58" spans="1:8" x14ac:dyDescent="0.2">
      <c r="A58" s="447">
        <v>74</v>
      </c>
      <c r="B58" s="454"/>
      <c r="C58" s="449">
        <f t="shared" si="1"/>
        <v>78.819999999999993</v>
      </c>
      <c r="D58" s="597"/>
      <c r="E58" s="472">
        <v>13607</v>
      </c>
      <c r="F58" s="456">
        <f t="shared" si="2"/>
        <v>2900</v>
      </c>
      <c r="G58" s="469">
        <f t="shared" si="0"/>
        <v>2072</v>
      </c>
      <c r="H58" s="470">
        <v>90</v>
      </c>
    </row>
    <row r="59" spans="1:8" x14ac:dyDescent="0.2">
      <c r="A59" s="447">
        <v>75</v>
      </c>
      <c r="B59" s="454"/>
      <c r="C59" s="449">
        <f t="shared" si="1"/>
        <v>79.069999999999993</v>
      </c>
      <c r="D59" s="597"/>
      <c r="E59" s="472">
        <v>13607</v>
      </c>
      <c r="F59" s="456">
        <f t="shared" si="2"/>
        <v>2891</v>
      </c>
      <c r="G59" s="469">
        <f t="shared" si="0"/>
        <v>2065</v>
      </c>
      <c r="H59" s="470">
        <v>90</v>
      </c>
    </row>
    <row r="60" spans="1:8" x14ac:dyDescent="0.2">
      <c r="A60" s="447">
        <v>76</v>
      </c>
      <c r="B60" s="454"/>
      <c r="C60" s="449">
        <f t="shared" si="1"/>
        <v>79.319999999999993</v>
      </c>
      <c r="D60" s="597"/>
      <c r="E60" s="472">
        <v>13607</v>
      </c>
      <c r="F60" s="456">
        <f t="shared" si="2"/>
        <v>2883</v>
      </c>
      <c r="G60" s="469">
        <f t="shared" si="0"/>
        <v>2059</v>
      </c>
      <c r="H60" s="470">
        <v>90</v>
      </c>
    </row>
    <row r="61" spans="1:8" x14ac:dyDescent="0.2">
      <c r="A61" s="447">
        <v>77</v>
      </c>
      <c r="B61" s="454"/>
      <c r="C61" s="449">
        <f t="shared" si="1"/>
        <v>79.56</v>
      </c>
      <c r="D61" s="597"/>
      <c r="E61" s="472">
        <v>13607</v>
      </c>
      <c r="F61" s="456">
        <f t="shared" si="2"/>
        <v>2874</v>
      </c>
      <c r="G61" s="469">
        <f t="shared" si="0"/>
        <v>2052</v>
      </c>
      <c r="H61" s="470">
        <v>90</v>
      </c>
    </row>
    <row r="62" spans="1:8" x14ac:dyDescent="0.2">
      <c r="A62" s="447">
        <v>78</v>
      </c>
      <c r="B62" s="454"/>
      <c r="C62" s="449">
        <f t="shared" si="1"/>
        <v>79.81</v>
      </c>
      <c r="D62" s="597"/>
      <c r="E62" s="472">
        <v>13607</v>
      </c>
      <c r="F62" s="456">
        <f t="shared" si="2"/>
        <v>2865</v>
      </c>
      <c r="G62" s="469">
        <f t="shared" si="0"/>
        <v>2046</v>
      </c>
      <c r="H62" s="470">
        <v>90</v>
      </c>
    </row>
    <row r="63" spans="1:8" x14ac:dyDescent="0.2">
      <c r="A63" s="447">
        <v>79</v>
      </c>
      <c r="B63" s="454"/>
      <c r="C63" s="449">
        <f t="shared" si="1"/>
        <v>80.05</v>
      </c>
      <c r="D63" s="597"/>
      <c r="E63" s="472">
        <v>13607</v>
      </c>
      <c r="F63" s="456">
        <f t="shared" si="2"/>
        <v>2857</v>
      </c>
      <c r="G63" s="469">
        <f t="shared" si="0"/>
        <v>2040</v>
      </c>
      <c r="H63" s="470">
        <v>90</v>
      </c>
    </row>
    <row r="64" spans="1:8" x14ac:dyDescent="0.2">
      <c r="A64" s="447">
        <v>80</v>
      </c>
      <c r="B64" s="454"/>
      <c r="C64" s="449">
        <f t="shared" si="1"/>
        <v>80.28</v>
      </c>
      <c r="D64" s="597"/>
      <c r="E64" s="472">
        <v>13607</v>
      </c>
      <c r="F64" s="456">
        <f t="shared" si="2"/>
        <v>2849</v>
      </c>
      <c r="G64" s="469">
        <f t="shared" si="0"/>
        <v>2034</v>
      </c>
      <c r="H64" s="470">
        <v>90</v>
      </c>
    </row>
    <row r="65" spans="1:8" x14ac:dyDescent="0.2">
      <c r="A65" s="447">
        <v>81</v>
      </c>
      <c r="B65" s="454"/>
      <c r="C65" s="449">
        <f t="shared" si="1"/>
        <v>80.52</v>
      </c>
      <c r="D65" s="597"/>
      <c r="E65" s="472">
        <v>13607</v>
      </c>
      <c r="F65" s="456">
        <f t="shared" si="2"/>
        <v>2841</v>
      </c>
      <c r="G65" s="469">
        <f t="shared" si="0"/>
        <v>2028</v>
      </c>
      <c r="H65" s="470">
        <v>90</v>
      </c>
    </row>
    <row r="66" spans="1:8" x14ac:dyDescent="0.2">
      <c r="A66" s="447">
        <v>82</v>
      </c>
      <c r="B66" s="454"/>
      <c r="C66" s="449">
        <f t="shared" si="1"/>
        <v>80.75</v>
      </c>
      <c r="D66" s="597"/>
      <c r="E66" s="472">
        <v>13607</v>
      </c>
      <c r="F66" s="456">
        <f t="shared" si="2"/>
        <v>2833</v>
      </c>
      <c r="G66" s="469">
        <f t="shared" si="0"/>
        <v>2022</v>
      </c>
      <c r="H66" s="470">
        <v>90</v>
      </c>
    </row>
    <row r="67" spans="1:8" x14ac:dyDescent="0.2">
      <c r="A67" s="447">
        <v>83</v>
      </c>
      <c r="B67" s="454"/>
      <c r="C67" s="449">
        <f t="shared" si="1"/>
        <v>80.98</v>
      </c>
      <c r="D67" s="597"/>
      <c r="E67" s="472">
        <v>13607</v>
      </c>
      <c r="F67" s="456">
        <f t="shared" si="2"/>
        <v>2825</v>
      </c>
      <c r="G67" s="469">
        <f t="shared" si="0"/>
        <v>2016</v>
      </c>
      <c r="H67" s="470">
        <v>90</v>
      </c>
    </row>
    <row r="68" spans="1:8" x14ac:dyDescent="0.2">
      <c r="A68" s="447">
        <v>84</v>
      </c>
      <c r="B68" s="454"/>
      <c r="C68" s="449">
        <f t="shared" si="1"/>
        <v>81.2</v>
      </c>
      <c r="D68" s="597"/>
      <c r="E68" s="472">
        <v>13607</v>
      </c>
      <c r="F68" s="456">
        <f t="shared" si="2"/>
        <v>2818</v>
      </c>
      <c r="G68" s="469">
        <f t="shared" si="0"/>
        <v>2011</v>
      </c>
      <c r="H68" s="470">
        <v>90</v>
      </c>
    </row>
    <row r="69" spans="1:8" x14ac:dyDescent="0.2">
      <c r="A69" s="447">
        <v>85</v>
      </c>
      <c r="B69" s="454"/>
      <c r="C69" s="449">
        <f t="shared" si="1"/>
        <v>81.430000000000007</v>
      </c>
      <c r="D69" s="597"/>
      <c r="E69" s="472">
        <v>13607</v>
      </c>
      <c r="F69" s="456">
        <f t="shared" si="2"/>
        <v>2810</v>
      </c>
      <c r="G69" s="469">
        <f t="shared" si="0"/>
        <v>2005</v>
      </c>
      <c r="H69" s="470">
        <v>90</v>
      </c>
    </row>
    <row r="70" spans="1:8" x14ac:dyDescent="0.2">
      <c r="A70" s="447">
        <v>86</v>
      </c>
      <c r="B70" s="454"/>
      <c r="C70" s="449">
        <f t="shared" si="1"/>
        <v>81.650000000000006</v>
      </c>
      <c r="D70" s="597"/>
      <c r="E70" s="472">
        <v>13607</v>
      </c>
      <c r="F70" s="456">
        <f t="shared" si="2"/>
        <v>2803</v>
      </c>
      <c r="G70" s="469">
        <f t="shared" si="0"/>
        <v>2000</v>
      </c>
      <c r="H70" s="470">
        <v>90</v>
      </c>
    </row>
    <row r="71" spans="1:8" x14ac:dyDescent="0.2">
      <c r="A71" s="447">
        <v>87</v>
      </c>
      <c r="B71" s="454"/>
      <c r="C71" s="449">
        <f t="shared" si="1"/>
        <v>81.86</v>
      </c>
      <c r="D71" s="597"/>
      <c r="E71" s="472">
        <v>13607</v>
      </c>
      <c r="F71" s="456">
        <f t="shared" si="2"/>
        <v>2796</v>
      </c>
      <c r="G71" s="469">
        <f t="shared" si="0"/>
        <v>1995</v>
      </c>
      <c r="H71" s="470">
        <v>90</v>
      </c>
    </row>
    <row r="72" spans="1:8" x14ac:dyDescent="0.2">
      <c r="A72" s="447">
        <v>88</v>
      </c>
      <c r="B72" s="454"/>
      <c r="C72" s="449">
        <f t="shared" si="1"/>
        <v>82.08</v>
      </c>
      <c r="D72" s="597"/>
      <c r="E72" s="472">
        <v>13607</v>
      </c>
      <c r="F72" s="456">
        <f t="shared" si="2"/>
        <v>2789</v>
      </c>
      <c r="G72" s="469">
        <f t="shared" si="0"/>
        <v>1989</v>
      </c>
      <c r="H72" s="470">
        <v>90</v>
      </c>
    </row>
    <row r="73" spans="1:8" x14ac:dyDescent="0.2">
      <c r="A73" s="447">
        <v>89</v>
      </c>
      <c r="B73" s="454"/>
      <c r="C73" s="449">
        <f t="shared" si="1"/>
        <v>82.29</v>
      </c>
      <c r="D73" s="597"/>
      <c r="E73" s="472">
        <v>13607</v>
      </c>
      <c r="F73" s="456">
        <f t="shared" si="2"/>
        <v>2782</v>
      </c>
      <c r="G73" s="469">
        <f t="shared" si="0"/>
        <v>1984</v>
      </c>
      <c r="H73" s="470">
        <v>90</v>
      </c>
    </row>
    <row r="74" spans="1:8" x14ac:dyDescent="0.2">
      <c r="A74" s="447">
        <v>90</v>
      </c>
      <c r="B74" s="454"/>
      <c r="C74" s="449">
        <f t="shared" si="1"/>
        <v>82.51</v>
      </c>
      <c r="D74" s="597"/>
      <c r="E74" s="472">
        <v>13607</v>
      </c>
      <c r="F74" s="456">
        <f t="shared" si="2"/>
        <v>2775</v>
      </c>
      <c r="G74" s="469">
        <f t="shared" si="0"/>
        <v>1979</v>
      </c>
      <c r="H74" s="470">
        <v>90</v>
      </c>
    </row>
    <row r="75" spans="1:8" x14ac:dyDescent="0.2">
      <c r="A75" s="447">
        <v>91</v>
      </c>
      <c r="B75" s="454"/>
      <c r="C75" s="449">
        <f t="shared" si="1"/>
        <v>82.71</v>
      </c>
      <c r="D75" s="597"/>
      <c r="E75" s="472">
        <v>13607</v>
      </c>
      <c r="F75" s="456">
        <f t="shared" si="2"/>
        <v>2768</v>
      </c>
      <c r="G75" s="469">
        <f t="shared" si="0"/>
        <v>1974</v>
      </c>
      <c r="H75" s="470">
        <v>90</v>
      </c>
    </row>
    <row r="76" spans="1:8" x14ac:dyDescent="0.2">
      <c r="A76" s="447">
        <v>92</v>
      </c>
      <c r="B76" s="454"/>
      <c r="C76" s="449">
        <f t="shared" si="1"/>
        <v>82.92</v>
      </c>
      <c r="D76" s="597"/>
      <c r="E76" s="472">
        <v>13607</v>
      </c>
      <c r="F76" s="456">
        <f t="shared" si="2"/>
        <v>2761</v>
      </c>
      <c r="G76" s="469">
        <f t="shared" si="0"/>
        <v>1969</v>
      </c>
      <c r="H76" s="470">
        <v>90</v>
      </c>
    </row>
    <row r="77" spans="1:8" x14ac:dyDescent="0.2">
      <c r="A77" s="447">
        <v>93</v>
      </c>
      <c r="B77" s="454"/>
      <c r="C77" s="449">
        <f t="shared" si="1"/>
        <v>83.13</v>
      </c>
      <c r="D77" s="597"/>
      <c r="E77" s="472">
        <v>13607</v>
      </c>
      <c r="F77" s="456">
        <f t="shared" si="2"/>
        <v>2755</v>
      </c>
      <c r="G77" s="469">
        <f t="shared" ref="G77:G140" si="3">ROUND(12*(1/C77*E77),0)</f>
        <v>1964</v>
      </c>
      <c r="H77" s="470">
        <v>90</v>
      </c>
    </row>
    <row r="78" spans="1:8" x14ac:dyDescent="0.2">
      <c r="A78" s="447">
        <v>94</v>
      </c>
      <c r="B78" s="454"/>
      <c r="C78" s="449">
        <f t="shared" ref="C78:C141" si="4">ROUND((10.899*LN(A78)+A78/200)*1.667,2)</f>
        <v>83.33</v>
      </c>
      <c r="D78" s="597"/>
      <c r="E78" s="472">
        <v>13607</v>
      </c>
      <c r="F78" s="456">
        <f t="shared" ref="F78:F141" si="5">ROUND(12*1.3566*(1/C78*E78)+H78,0)</f>
        <v>2748</v>
      </c>
      <c r="G78" s="469">
        <f t="shared" si="3"/>
        <v>1959</v>
      </c>
      <c r="H78" s="470">
        <v>90</v>
      </c>
    </row>
    <row r="79" spans="1:8" x14ac:dyDescent="0.2">
      <c r="A79" s="447">
        <v>95</v>
      </c>
      <c r="B79" s="454"/>
      <c r="C79" s="449">
        <f t="shared" si="4"/>
        <v>83.53</v>
      </c>
      <c r="D79" s="597"/>
      <c r="E79" s="472">
        <v>13607</v>
      </c>
      <c r="F79" s="456">
        <f t="shared" si="5"/>
        <v>2742</v>
      </c>
      <c r="G79" s="469">
        <f t="shared" si="3"/>
        <v>1955</v>
      </c>
      <c r="H79" s="470">
        <v>90</v>
      </c>
    </row>
    <row r="80" spans="1:8" x14ac:dyDescent="0.2">
      <c r="A80" s="447">
        <v>96</v>
      </c>
      <c r="B80" s="454"/>
      <c r="C80" s="449">
        <f t="shared" si="4"/>
        <v>83.73</v>
      </c>
      <c r="D80" s="597"/>
      <c r="E80" s="472">
        <v>13607</v>
      </c>
      <c r="F80" s="456">
        <f t="shared" si="5"/>
        <v>2736</v>
      </c>
      <c r="G80" s="469">
        <f t="shared" si="3"/>
        <v>1950</v>
      </c>
      <c r="H80" s="470">
        <v>90</v>
      </c>
    </row>
    <row r="81" spans="1:8" x14ac:dyDescent="0.2">
      <c r="A81" s="447">
        <v>97</v>
      </c>
      <c r="B81" s="454"/>
      <c r="C81" s="449">
        <f t="shared" si="4"/>
        <v>83.92</v>
      </c>
      <c r="D81" s="597"/>
      <c r="E81" s="472">
        <v>13607</v>
      </c>
      <c r="F81" s="456">
        <f t="shared" si="5"/>
        <v>2730</v>
      </c>
      <c r="G81" s="469">
        <f t="shared" si="3"/>
        <v>1946</v>
      </c>
      <c r="H81" s="470">
        <v>90</v>
      </c>
    </row>
    <row r="82" spans="1:8" x14ac:dyDescent="0.2">
      <c r="A82" s="447">
        <v>98</v>
      </c>
      <c r="B82" s="454"/>
      <c r="C82" s="449">
        <f t="shared" si="4"/>
        <v>84.12</v>
      </c>
      <c r="D82" s="597"/>
      <c r="E82" s="472">
        <v>13607</v>
      </c>
      <c r="F82" s="456">
        <f t="shared" si="5"/>
        <v>2723</v>
      </c>
      <c r="G82" s="469">
        <f t="shared" si="3"/>
        <v>1941</v>
      </c>
      <c r="H82" s="470">
        <v>90</v>
      </c>
    </row>
    <row r="83" spans="1:8" x14ac:dyDescent="0.2">
      <c r="A83" s="447">
        <v>99</v>
      </c>
      <c r="B83" s="454"/>
      <c r="C83" s="449">
        <f t="shared" si="4"/>
        <v>84.31</v>
      </c>
      <c r="D83" s="597"/>
      <c r="E83" s="472">
        <v>13607</v>
      </c>
      <c r="F83" s="456">
        <f t="shared" si="5"/>
        <v>2717</v>
      </c>
      <c r="G83" s="469">
        <f t="shared" si="3"/>
        <v>1937</v>
      </c>
      <c r="H83" s="470">
        <v>90</v>
      </c>
    </row>
    <row r="84" spans="1:8" x14ac:dyDescent="0.2">
      <c r="A84" s="447">
        <v>100</v>
      </c>
      <c r="B84" s="454"/>
      <c r="C84" s="449">
        <f t="shared" si="4"/>
        <v>84.5</v>
      </c>
      <c r="D84" s="597"/>
      <c r="E84" s="472">
        <v>13607</v>
      </c>
      <c r="F84" s="456">
        <f t="shared" si="5"/>
        <v>2711</v>
      </c>
      <c r="G84" s="469">
        <f t="shared" si="3"/>
        <v>1932</v>
      </c>
      <c r="H84" s="470">
        <v>90</v>
      </c>
    </row>
    <row r="85" spans="1:8" x14ac:dyDescent="0.2">
      <c r="A85" s="447">
        <v>101</v>
      </c>
      <c r="B85" s="454"/>
      <c r="C85" s="449">
        <f t="shared" si="4"/>
        <v>84.69</v>
      </c>
      <c r="D85" s="597"/>
      <c r="E85" s="472">
        <v>13607</v>
      </c>
      <c r="F85" s="456">
        <f t="shared" si="5"/>
        <v>2706</v>
      </c>
      <c r="G85" s="469">
        <f t="shared" si="3"/>
        <v>1928</v>
      </c>
      <c r="H85" s="470">
        <v>90</v>
      </c>
    </row>
    <row r="86" spans="1:8" x14ac:dyDescent="0.2">
      <c r="A86" s="447">
        <v>102</v>
      </c>
      <c r="B86" s="454"/>
      <c r="C86" s="449">
        <f t="shared" si="4"/>
        <v>84.88</v>
      </c>
      <c r="D86" s="597"/>
      <c r="E86" s="472">
        <v>13607</v>
      </c>
      <c r="F86" s="456">
        <f t="shared" si="5"/>
        <v>2700</v>
      </c>
      <c r="G86" s="469">
        <f t="shared" si="3"/>
        <v>1924</v>
      </c>
      <c r="H86" s="470">
        <v>90</v>
      </c>
    </row>
    <row r="87" spans="1:8" x14ac:dyDescent="0.2">
      <c r="A87" s="447">
        <v>103</v>
      </c>
      <c r="B87" s="454"/>
      <c r="C87" s="449">
        <f t="shared" si="4"/>
        <v>85.07</v>
      </c>
      <c r="D87" s="597"/>
      <c r="E87" s="472">
        <v>13607</v>
      </c>
      <c r="F87" s="456">
        <f t="shared" si="5"/>
        <v>2694</v>
      </c>
      <c r="G87" s="469">
        <f t="shared" si="3"/>
        <v>1919</v>
      </c>
      <c r="H87" s="470">
        <v>90</v>
      </c>
    </row>
    <row r="88" spans="1:8" x14ac:dyDescent="0.2">
      <c r="A88" s="447">
        <v>104</v>
      </c>
      <c r="B88" s="454"/>
      <c r="C88" s="449">
        <f t="shared" si="4"/>
        <v>85.25</v>
      </c>
      <c r="D88" s="597"/>
      <c r="E88" s="472">
        <v>13607</v>
      </c>
      <c r="F88" s="456">
        <f t="shared" si="5"/>
        <v>2688</v>
      </c>
      <c r="G88" s="469">
        <f t="shared" si="3"/>
        <v>1915</v>
      </c>
      <c r="H88" s="470">
        <v>90</v>
      </c>
    </row>
    <row r="89" spans="1:8" x14ac:dyDescent="0.2">
      <c r="A89" s="447">
        <v>105</v>
      </c>
      <c r="B89" s="454"/>
      <c r="C89" s="449">
        <f t="shared" si="4"/>
        <v>85.43</v>
      </c>
      <c r="D89" s="597"/>
      <c r="E89" s="472">
        <v>13607</v>
      </c>
      <c r="F89" s="456">
        <f t="shared" si="5"/>
        <v>2683</v>
      </c>
      <c r="G89" s="469">
        <f t="shared" si="3"/>
        <v>1911</v>
      </c>
      <c r="H89" s="470">
        <v>90</v>
      </c>
    </row>
    <row r="90" spans="1:8" x14ac:dyDescent="0.2">
      <c r="A90" s="447">
        <v>106</v>
      </c>
      <c r="B90" s="454"/>
      <c r="C90" s="449">
        <f t="shared" si="4"/>
        <v>85.61</v>
      </c>
      <c r="D90" s="597"/>
      <c r="E90" s="472">
        <v>13607</v>
      </c>
      <c r="F90" s="456">
        <f t="shared" si="5"/>
        <v>2677</v>
      </c>
      <c r="G90" s="469">
        <f t="shared" si="3"/>
        <v>1907</v>
      </c>
      <c r="H90" s="470">
        <v>90</v>
      </c>
    </row>
    <row r="91" spans="1:8" x14ac:dyDescent="0.2">
      <c r="A91" s="447">
        <v>107</v>
      </c>
      <c r="B91" s="454"/>
      <c r="C91" s="449">
        <f t="shared" si="4"/>
        <v>85.79</v>
      </c>
      <c r="D91" s="597"/>
      <c r="E91" s="472">
        <v>13607</v>
      </c>
      <c r="F91" s="456">
        <f t="shared" si="5"/>
        <v>2672</v>
      </c>
      <c r="G91" s="469">
        <f t="shared" si="3"/>
        <v>1903</v>
      </c>
      <c r="H91" s="470">
        <v>90</v>
      </c>
    </row>
    <row r="92" spans="1:8" x14ac:dyDescent="0.2">
      <c r="A92" s="447">
        <v>108</v>
      </c>
      <c r="B92" s="454"/>
      <c r="C92" s="449">
        <f t="shared" si="4"/>
        <v>85.97</v>
      </c>
      <c r="D92" s="597"/>
      <c r="E92" s="472">
        <v>13607</v>
      </c>
      <c r="F92" s="456">
        <f t="shared" si="5"/>
        <v>2667</v>
      </c>
      <c r="G92" s="469">
        <f t="shared" si="3"/>
        <v>1899</v>
      </c>
      <c r="H92" s="470">
        <v>90</v>
      </c>
    </row>
    <row r="93" spans="1:8" x14ac:dyDescent="0.2">
      <c r="A93" s="447">
        <v>109</v>
      </c>
      <c r="B93" s="454"/>
      <c r="C93" s="449">
        <f t="shared" si="4"/>
        <v>86.14</v>
      </c>
      <c r="D93" s="597"/>
      <c r="E93" s="472">
        <v>13607</v>
      </c>
      <c r="F93" s="456">
        <f t="shared" si="5"/>
        <v>2662</v>
      </c>
      <c r="G93" s="469">
        <f t="shared" si="3"/>
        <v>1896</v>
      </c>
      <c r="H93" s="470">
        <v>90</v>
      </c>
    </row>
    <row r="94" spans="1:8" x14ac:dyDescent="0.2">
      <c r="A94" s="447">
        <v>110</v>
      </c>
      <c r="B94" s="454"/>
      <c r="C94" s="449">
        <f t="shared" si="4"/>
        <v>86.32</v>
      </c>
      <c r="D94" s="597"/>
      <c r="E94" s="472">
        <v>13607</v>
      </c>
      <c r="F94" s="456">
        <f t="shared" si="5"/>
        <v>2656</v>
      </c>
      <c r="G94" s="469">
        <f t="shared" si="3"/>
        <v>1892</v>
      </c>
      <c r="H94" s="470">
        <v>90</v>
      </c>
    </row>
    <row r="95" spans="1:8" x14ac:dyDescent="0.2">
      <c r="A95" s="447">
        <v>111</v>
      </c>
      <c r="B95" s="454"/>
      <c r="C95" s="449">
        <f t="shared" si="4"/>
        <v>86.49</v>
      </c>
      <c r="D95" s="597"/>
      <c r="E95" s="472">
        <v>13607</v>
      </c>
      <c r="F95" s="456">
        <f t="shared" si="5"/>
        <v>2651</v>
      </c>
      <c r="G95" s="469">
        <f t="shared" si="3"/>
        <v>1888</v>
      </c>
      <c r="H95" s="470">
        <v>90</v>
      </c>
    </row>
    <row r="96" spans="1:8" x14ac:dyDescent="0.2">
      <c r="A96" s="447">
        <v>112</v>
      </c>
      <c r="B96" s="454"/>
      <c r="C96" s="449">
        <f t="shared" si="4"/>
        <v>86.66</v>
      </c>
      <c r="D96" s="597"/>
      <c r="E96" s="472">
        <v>13607</v>
      </c>
      <c r="F96" s="456">
        <f t="shared" si="5"/>
        <v>2646</v>
      </c>
      <c r="G96" s="469">
        <f t="shared" si="3"/>
        <v>1884</v>
      </c>
      <c r="H96" s="470">
        <v>90</v>
      </c>
    </row>
    <row r="97" spans="1:8" x14ac:dyDescent="0.2">
      <c r="A97" s="447">
        <v>113</v>
      </c>
      <c r="B97" s="454"/>
      <c r="C97" s="449">
        <f t="shared" si="4"/>
        <v>86.83</v>
      </c>
      <c r="D97" s="597"/>
      <c r="E97" s="472">
        <v>13607</v>
      </c>
      <c r="F97" s="456">
        <f t="shared" si="5"/>
        <v>2641</v>
      </c>
      <c r="G97" s="469">
        <f t="shared" si="3"/>
        <v>1881</v>
      </c>
      <c r="H97" s="470">
        <v>90</v>
      </c>
    </row>
    <row r="98" spans="1:8" x14ac:dyDescent="0.2">
      <c r="A98" s="447">
        <v>114</v>
      </c>
      <c r="B98" s="454"/>
      <c r="C98" s="449">
        <f t="shared" si="4"/>
        <v>87</v>
      </c>
      <c r="D98" s="597"/>
      <c r="E98" s="472">
        <v>13607</v>
      </c>
      <c r="F98" s="456">
        <f t="shared" si="5"/>
        <v>2636</v>
      </c>
      <c r="G98" s="469">
        <f t="shared" si="3"/>
        <v>1877</v>
      </c>
      <c r="H98" s="470">
        <v>90</v>
      </c>
    </row>
    <row r="99" spans="1:8" x14ac:dyDescent="0.2">
      <c r="A99" s="447">
        <v>115</v>
      </c>
      <c r="B99" s="454"/>
      <c r="C99" s="449">
        <f t="shared" si="4"/>
        <v>87.17</v>
      </c>
      <c r="D99" s="597"/>
      <c r="E99" s="472">
        <v>13607</v>
      </c>
      <c r="F99" s="456">
        <f t="shared" si="5"/>
        <v>2631</v>
      </c>
      <c r="G99" s="469">
        <f t="shared" si="3"/>
        <v>1873</v>
      </c>
      <c r="H99" s="470">
        <v>90</v>
      </c>
    </row>
    <row r="100" spans="1:8" x14ac:dyDescent="0.2">
      <c r="A100" s="447">
        <v>116</v>
      </c>
      <c r="B100" s="454"/>
      <c r="C100" s="449">
        <f t="shared" si="4"/>
        <v>87.33</v>
      </c>
      <c r="D100" s="597"/>
      <c r="E100" s="472">
        <v>13607</v>
      </c>
      <c r="F100" s="456">
        <f t="shared" si="5"/>
        <v>2626</v>
      </c>
      <c r="G100" s="469">
        <f t="shared" si="3"/>
        <v>1870</v>
      </c>
      <c r="H100" s="470">
        <v>90</v>
      </c>
    </row>
    <row r="101" spans="1:8" x14ac:dyDescent="0.2">
      <c r="A101" s="447">
        <v>117</v>
      </c>
      <c r="B101" s="454"/>
      <c r="C101" s="449">
        <f t="shared" si="4"/>
        <v>87.5</v>
      </c>
      <c r="D101" s="597"/>
      <c r="E101" s="472">
        <v>13607</v>
      </c>
      <c r="F101" s="456">
        <f t="shared" si="5"/>
        <v>2622</v>
      </c>
      <c r="G101" s="469">
        <f t="shared" si="3"/>
        <v>1866</v>
      </c>
      <c r="H101" s="470">
        <v>90</v>
      </c>
    </row>
    <row r="102" spans="1:8" x14ac:dyDescent="0.2">
      <c r="A102" s="447">
        <v>118</v>
      </c>
      <c r="B102" s="454"/>
      <c r="C102" s="449">
        <f t="shared" si="4"/>
        <v>87.66</v>
      </c>
      <c r="D102" s="597"/>
      <c r="E102" s="472">
        <v>13607</v>
      </c>
      <c r="F102" s="456">
        <f t="shared" si="5"/>
        <v>2617</v>
      </c>
      <c r="G102" s="469">
        <f t="shared" si="3"/>
        <v>1863</v>
      </c>
      <c r="H102" s="470">
        <v>90</v>
      </c>
    </row>
    <row r="103" spans="1:8" x14ac:dyDescent="0.2">
      <c r="A103" s="447">
        <v>119</v>
      </c>
      <c r="B103" s="454"/>
      <c r="C103" s="449">
        <f t="shared" si="4"/>
        <v>87.82</v>
      </c>
      <c r="D103" s="597"/>
      <c r="E103" s="472">
        <v>13607</v>
      </c>
      <c r="F103" s="456">
        <f t="shared" si="5"/>
        <v>2612</v>
      </c>
      <c r="G103" s="469">
        <f t="shared" si="3"/>
        <v>1859</v>
      </c>
      <c r="H103" s="470">
        <v>90</v>
      </c>
    </row>
    <row r="104" spans="1:8" x14ac:dyDescent="0.2">
      <c r="A104" s="447">
        <v>120</v>
      </c>
      <c r="B104" s="454"/>
      <c r="C104" s="449">
        <f t="shared" si="4"/>
        <v>87.98</v>
      </c>
      <c r="D104" s="597"/>
      <c r="E104" s="472">
        <v>13607</v>
      </c>
      <c r="F104" s="456">
        <f t="shared" si="5"/>
        <v>2608</v>
      </c>
      <c r="G104" s="469">
        <f t="shared" si="3"/>
        <v>1856</v>
      </c>
      <c r="H104" s="470">
        <v>90</v>
      </c>
    </row>
    <row r="105" spans="1:8" x14ac:dyDescent="0.2">
      <c r="A105" s="447">
        <v>121</v>
      </c>
      <c r="B105" s="454"/>
      <c r="C105" s="449">
        <f t="shared" si="4"/>
        <v>88.14</v>
      </c>
      <c r="D105" s="597"/>
      <c r="E105" s="472">
        <v>13607</v>
      </c>
      <c r="F105" s="456">
        <f t="shared" si="5"/>
        <v>2603</v>
      </c>
      <c r="G105" s="469">
        <f t="shared" si="3"/>
        <v>1853</v>
      </c>
      <c r="H105" s="470">
        <v>90</v>
      </c>
    </row>
    <row r="106" spans="1:8" x14ac:dyDescent="0.2">
      <c r="A106" s="447">
        <v>122</v>
      </c>
      <c r="B106" s="454"/>
      <c r="C106" s="449">
        <f t="shared" si="4"/>
        <v>88.3</v>
      </c>
      <c r="D106" s="597"/>
      <c r="E106" s="472">
        <v>13607</v>
      </c>
      <c r="F106" s="456">
        <f t="shared" si="5"/>
        <v>2599</v>
      </c>
      <c r="G106" s="469">
        <f t="shared" si="3"/>
        <v>1849</v>
      </c>
      <c r="H106" s="470">
        <v>90</v>
      </c>
    </row>
    <row r="107" spans="1:8" x14ac:dyDescent="0.2">
      <c r="A107" s="447">
        <v>123</v>
      </c>
      <c r="B107" s="454"/>
      <c r="C107" s="449">
        <f t="shared" si="4"/>
        <v>88.46</v>
      </c>
      <c r="D107" s="597"/>
      <c r="E107" s="472">
        <v>13607</v>
      </c>
      <c r="F107" s="456">
        <f t="shared" si="5"/>
        <v>2594</v>
      </c>
      <c r="G107" s="469">
        <f t="shared" si="3"/>
        <v>1846</v>
      </c>
      <c r="H107" s="470">
        <v>90</v>
      </c>
    </row>
    <row r="108" spans="1:8" x14ac:dyDescent="0.2">
      <c r="A108" s="447">
        <v>124</v>
      </c>
      <c r="B108" s="454"/>
      <c r="C108" s="449">
        <f t="shared" si="4"/>
        <v>88.61</v>
      </c>
      <c r="D108" s="597"/>
      <c r="E108" s="472">
        <v>13607</v>
      </c>
      <c r="F108" s="456">
        <f t="shared" si="5"/>
        <v>2590</v>
      </c>
      <c r="G108" s="469">
        <f t="shared" si="3"/>
        <v>1843</v>
      </c>
      <c r="H108" s="470">
        <v>90</v>
      </c>
    </row>
    <row r="109" spans="1:8" x14ac:dyDescent="0.2">
      <c r="A109" s="447">
        <v>125</v>
      </c>
      <c r="B109" s="454"/>
      <c r="C109" s="449">
        <f t="shared" si="4"/>
        <v>88.77</v>
      </c>
      <c r="D109" s="597"/>
      <c r="E109" s="472">
        <v>13607</v>
      </c>
      <c r="F109" s="456">
        <f t="shared" si="5"/>
        <v>2585</v>
      </c>
      <c r="G109" s="469">
        <f t="shared" si="3"/>
        <v>1839</v>
      </c>
      <c r="H109" s="470">
        <v>90</v>
      </c>
    </row>
    <row r="110" spans="1:8" x14ac:dyDescent="0.2">
      <c r="A110" s="447">
        <v>126</v>
      </c>
      <c r="B110" s="454"/>
      <c r="C110" s="449">
        <f t="shared" si="4"/>
        <v>88.92</v>
      </c>
      <c r="D110" s="597"/>
      <c r="E110" s="472">
        <v>13607</v>
      </c>
      <c r="F110" s="456">
        <f t="shared" si="5"/>
        <v>2581</v>
      </c>
      <c r="G110" s="469">
        <f t="shared" si="3"/>
        <v>1836</v>
      </c>
      <c r="H110" s="470">
        <v>90</v>
      </c>
    </row>
    <row r="111" spans="1:8" x14ac:dyDescent="0.2">
      <c r="A111" s="447">
        <v>127</v>
      </c>
      <c r="B111" s="454"/>
      <c r="C111" s="449">
        <f t="shared" si="4"/>
        <v>89.07</v>
      </c>
      <c r="D111" s="597"/>
      <c r="E111" s="472">
        <v>13607</v>
      </c>
      <c r="F111" s="456">
        <f t="shared" si="5"/>
        <v>2577</v>
      </c>
      <c r="G111" s="469">
        <f t="shared" si="3"/>
        <v>1833</v>
      </c>
      <c r="H111" s="470">
        <v>90</v>
      </c>
    </row>
    <row r="112" spans="1:8" x14ac:dyDescent="0.2">
      <c r="A112" s="447">
        <v>128</v>
      </c>
      <c r="B112" s="454"/>
      <c r="C112" s="449">
        <f t="shared" si="4"/>
        <v>89.22</v>
      </c>
      <c r="D112" s="597"/>
      <c r="E112" s="472">
        <v>13607</v>
      </c>
      <c r="F112" s="456">
        <f t="shared" si="5"/>
        <v>2573</v>
      </c>
      <c r="G112" s="469">
        <f t="shared" si="3"/>
        <v>1830</v>
      </c>
      <c r="H112" s="470">
        <v>90</v>
      </c>
    </row>
    <row r="113" spans="1:8" x14ac:dyDescent="0.2">
      <c r="A113" s="447">
        <v>129</v>
      </c>
      <c r="B113" s="454"/>
      <c r="C113" s="449">
        <f t="shared" si="4"/>
        <v>89.37</v>
      </c>
      <c r="D113" s="597"/>
      <c r="E113" s="472">
        <v>13607</v>
      </c>
      <c r="F113" s="456">
        <f t="shared" si="5"/>
        <v>2569</v>
      </c>
      <c r="G113" s="469">
        <f t="shared" si="3"/>
        <v>1827</v>
      </c>
      <c r="H113" s="470">
        <v>90</v>
      </c>
    </row>
    <row r="114" spans="1:8" x14ac:dyDescent="0.2">
      <c r="A114" s="447">
        <v>130</v>
      </c>
      <c r="B114" s="454"/>
      <c r="C114" s="449">
        <f t="shared" si="4"/>
        <v>89.52</v>
      </c>
      <c r="D114" s="597"/>
      <c r="E114" s="472">
        <v>13607</v>
      </c>
      <c r="F114" s="456">
        <f t="shared" si="5"/>
        <v>2564</v>
      </c>
      <c r="G114" s="469">
        <f t="shared" si="3"/>
        <v>1824</v>
      </c>
      <c r="H114" s="470">
        <v>90</v>
      </c>
    </row>
    <row r="115" spans="1:8" x14ac:dyDescent="0.2">
      <c r="A115" s="447">
        <v>131</v>
      </c>
      <c r="B115" s="454"/>
      <c r="C115" s="449">
        <f t="shared" si="4"/>
        <v>89.67</v>
      </c>
      <c r="D115" s="597"/>
      <c r="E115" s="472">
        <v>13607</v>
      </c>
      <c r="F115" s="456">
        <f t="shared" si="5"/>
        <v>2560</v>
      </c>
      <c r="G115" s="469">
        <f t="shared" si="3"/>
        <v>1821</v>
      </c>
      <c r="H115" s="470">
        <v>90</v>
      </c>
    </row>
    <row r="116" spans="1:8" x14ac:dyDescent="0.2">
      <c r="A116" s="447">
        <v>132</v>
      </c>
      <c r="B116" s="454"/>
      <c r="C116" s="449">
        <f t="shared" si="4"/>
        <v>89.81</v>
      </c>
      <c r="D116" s="597"/>
      <c r="E116" s="472">
        <v>13607</v>
      </c>
      <c r="F116" s="456">
        <f t="shared" si="5"/>
        <v>2556</v>
      </c>
      <c r="G116" s="469">
        <f t="shared" si="3"/>
        <v>1818</v>
      </c>
      <c r="H116" s="470">
        <v>90</v>
      </c>
    </row>
    <row r="117" spans="1:8" x14ac:dyDescent="0.2">
      <c r="A117" s="447">
        <v>133</v>
      </c>
      <c r="B117" s="454"/>
      <c r="C117" s="449">
        <f t="shared" si="4"/>
        <v>89.96</v>
      </c>
      <c r="D117" s="597"/>
      <c r="E117" s="472">
        <v>13607</v>
      </c>
      <c r="F117" s="456">
        <f t="shared" si="5"/>
        <v>2552</v>
      </c>
      <c r="G117" s="469">
        <f t="shared" si="3"/>
        <v>1815</v>
      </c>
      <c r="H117" s="470">
        <v>90</v>
      </c>
    </row>
    <row r="118" spans="1:8" x14ac:dyDescent="0.2">
      <c r="A118" s="447">
        <v>134</v>
      </c>
      <c r="B118" s="454"/>
      <c r="C118" s="449">
        <f t="shared" si="4"/>
        <v>90.1</v>
      </c>
      <c r="D118" s="597"/>
      <c r="E118" s="472">
        <v>13607</v>
      </c>
      <c r="F118" s="456">
        <f t="shared" si="5"/>
        <v>2549</v>
      </c>
      <c r="G118" s="469">
        <f t="shared" si="3"/>
        <v>1812</v>
      </c>
      <c r="H118" s="470">
        <v>90</v>
      </c>
    </row>
    <row r="119" spans="1:8" x14ac:dyDescent="0.2">
      <c r="A119" s="447">
        <v>135</v>
      </c>
      <c r="B119" s="454"/>
      <c r="C119" s="449">
        <f t="shared" si="4"/>
        <v>90.25</v>
      </c>
      <c r="D119" s="597"/>
      <c r="E119" s="472">
        <v>13607</v>
      </c>
      <c r="F119" s="456">
        <f t="shared" si="5"/>
        <v>2544</v>
      </c>
      <c r="G119" s="469">
        <f t="shared" si="3"/>
        <v>1809</v>
      </c>
      <c r="H119" s="470">
        <v>90</v>
      </c>
    </row>
    <row r="120" spans="1:8" x14ac:dyDescent="0.2">
      <c r="A120" s="447">
        <v>136</v>
      </c>
      <c r="B120" s="454"/>
      <c r="C120" s="449">
        <f t="shared" si="4"/>
        <v>90.39</v>
      </c>
      <c r="D120" s="597"/>
      <c r="E120" s="472">
        <v>13607</v>
      </c>
      <c r="F120" s="456">
        <f t="shared" si="5"/>
        <v>2541</v>
      </c>
      <c r="G120" s="469">
        <f t="shared" si="3"/>
        <v>1806</v>
      </c>
      <c r="H120" s="470">
        <v>90</v>
      </c>
    </row>
    <row r="121" spans="1:8" x14ac:dyDescent="0.2">
      <c r="A121" s="447">
        <v>137</v>
      </c>
      <c r="B121" s="454"/>
      <c r="C121" s="449">
        <f t="shared" si="4"/>
        <v>90.53</v>
      </c>
      <c r="D121" s="597"/>
      <c r="E121" s="472">
        <v>13607</v>
      </c>
      <c r="F121" s="456">
        <f t="shared" si="5"/>
        <v>2537</v>
      </c>
      <c r="G121" s="469">
        <f t="shared" si="3"/>
        <v>1804</v>
      </c>
      <c r="H121" s="470">
        <v>90</v>
      </c>
    </row>
    <row r="122" spans="1:8" x14ac:dyDescent="0.2">
      <c r="A122" s="447">
        <v>138</v>
      </c>
      <c r="B122" s="454"/>
      <c r="C122" s="449">
        <f t="shared" si="4"/>
        <v>90.67</v>
      </c>
      <c r="D122" s="597"/>
      <c r="E122" s="472">
        <v>13607</v>
      </c>
      <c r="F122" s="456">
        <f t="shared" si="5"/>
        <v>2533</v>
      </c>
      <c r="G122" s="469">
        <f t="shared" si="3"/>
        <v>1801</v>
      </c>
      <c r="H122" s="470">
        <v>90</v>
      </c>
    </row>
    <row r="123" spans="1:8" x14ac:dyDescent="0.2">
      <c r="A123" s="447">
        <v>139</v>
      </c>
      <c r="B123" s="454"/>
      <c r="C123" s="449">
        <f t="shared" si="4"/>
        <v>90.81</v>
      </c>
      <c r="D123" s="597"/>
      <c r="E123" s="472">
        <v>13607</v>
      </c>
      <c r="F123" s="456">
        <f t="shared" si="5"/>
        <v>2529</v>
      </c>
      <c r="G123" s="469">
        <f t="shared" si="3"/>
        <v>1798</v>
      </c>
      <c r="H123" s="470">
        <v>90</v>
      </c>
    </row>
    <row r="124" spans="1:8" x14ac:dyDescent="0.2">
      <c r="A124" s="447">
        <v>140</v>
      </c>
      <c r="B124" s="454"/>
      <c r="C124" s="449">
        <f t="shared" si="4"/>
        <v>90.95</v>
      </c>
      <c r="D124" s="597"/>
      <c r="E124" s="472">
        <v>13607</v>
      </c>
      <c r="F124" s="456">
        <f t="shared" si="5"/>
        <v>2526</v>
      </c>
      <c r="G124" s="469">
        <f t="shared" si="3"/>
        <v>1795</v>
      </c>
      <c r="H124" s="470">
        <v>90</v>
      </c>
    </row>
    <row r="125" spans="1:8" x14ac:dyDescent="0.2">
      <c r="A125" s="447">
        <v>141</v>
      </c>
      <c r="B125" s="454"/>
      <c r="C125" s="449">
        <f t="shared" si="4"/>
        <v>91.09</v>
      </c>
      <c r="D125" s="597"/>
      <c r="E125" s="472">
        <v>13607</v>
      </c>
      <c r="F125" s="456">
        <f t="shared" si="5"/>
        <v>2522</v>
      </c>
      <c r="G125" s="469">
        <f t="shared" si="3"/>
        <v>1793</v>
      </c>
      <c r="H125" s="470">
        <v>90</v>
      </c>
    </row>
    <row r="126" spans="1:8" x14ac:dyDescent="0.2">
      <c r="A126" s="447">
        <v>142</v>
      </c>
      <c r="B126" s="454"/>
      <c r="C126" s="449">
        <f t="shared" si="4"/>
        <v>91.22</v>
      </c>
      <c r="D126" s="597"/>
      <c r="E126" s="472">
        <v>13607</v>
      </c>
      <c r="F126" s="456">
        <f t="shared" si="5"/>
        <v>2518</v>
      </c>
      <c r="G126" s="469">
        <f t="shared" si="3"/>
        <v>1790</v>
      </c>
      <c r="H126" s="470">
        <v>90</v>
      </c>
    </row>
    <row r="127" spans="1:8" x14ac:dyDescent="0.2">
      <c r="A127" s="447">
        <v>143</v>
      </c>
      <c r="B127" s="454"/>
      <c r="C127" s="449">
        <f t="shared" si="4"/>
        <v>91.36</v>
      </c>
      <c r="D127" s="597"/>
      <c r="E127" s="472">
        <v>13607</v>
      </c>
      <c r="F127" s="456">
        <f t="shared" si="5"/>
        <v>2515</v>
      </c>
      <c r="G127" s="469">
        <f t="shared" si="3"/>
        <v>1787</v>
      </c>
      <c r="H127" s="470">
        <v>90</v>
      </c>
    </row>
    <row r="128" spans="1:8" x14ac:dyDescent="0.2">
      <c r="A128" s="447">
        <v>144</v>
      </c>
      <c r="B128" s="454"/>
      <c r="C128" s="449">
        <f t="shared" si="4"/>
        <v>91.49</v>
      </c>
      <c r="D128" s="597"/>
      <c r="E128" s="472">
        <v>13607</v>
      </c>
      <c r="F128" s="456">
        <f t="shared" si="5"/>
        <v>2511</v>
      </c>
      <c r="G128" s="469">
        <f t="shared" si="3"/>
        <v>1785</v>
      </c>
      <c r="H128" s="470">
        <v>90</v>
      </c>
    </row>
    <row r="129" spans="1:8" x14ac:dyDescent="0.2">
      <c r="A129" s="447">
        <v>145</v>
      </c>
      <c r="B129" s="454"/>
      <c r="C129" s="449">
        <f t="shared" si="4"/>
        <v>91.63</v>
      </c>
      <c r="D129" s="597"/>
      <c r="E129" s="472">
        <v>13607</v>
      </c>
      <c r="F129" s="456">
        <f t="shared" si="5"/>
        <v>2507</v>
      </c>
      <c r="G129" s="469">
        <f t="shared" si="3"/>
        <v>1782</v>
      </c>
      <c r="H129" s="470">
        <v>90</v>
      </c>
    </row>
    <row r="130" spans="1:8" x14ac:dyDescent="0.2">
      <c r="A130" s="447">
        <v>146</v>
      </c>
      <c r="B130" s="454"/>
      <c r="C130" s="449">
        <f t="shared" si="4"/>
        <v>91.76</v>
      </c>
      <c r="D130" s="597"/>
      <c r="E130" s="472">
        <v>13607</v>
      </c>
      <c r="F130" s="456">
        <f t="shared" si="5"/>
        <v>2504</v>
      </c>
      <c r="G130" s="469">
        <f t="shared" si="3"/>
        <v>1779</v>
      </c>
      <c r="H130" s="470">
        <v>90</v>
      </c>
    </row>
    <row r="131" spans="1:8" x14ac:dyDescent="0.2">
      <c r="A131" s="447">
        <v>147</v>
      </c>
      <c r="B131" s="454"/>
      <c r="C131" s="449">
        <f t="shared" si="4"/>
        <v>91.89</v>
      </c>
      <c r="D131" s="597"/>
      <c r="E131" s="472">
        <v>13607</v>
      </c>
      <c r="F131" s="456">
        <f t="shared" si="5"/>
        <v>2501</v>
      </c>
      <c r="G131" s="469">
        <f t="shared" si="3"/>
        <v>1777</v>
      </c>
      <c r="H131" s="470">
        <v>90</v>
      </c>
    </row>
    <row r="132" spans="1:8" x14ac:dyDescent="0.2">
      <c r="A132" s="447">
        <v>148</v>
      </c>
      <c r="B132" s="454"/>
      <c r="C132" s="449">
        <f t="shared" si="4"/>
        <v>92.03</v>
      </c>
      <c r="D132" s="597"/>
      <c r="E132" s="472">
        <v>13607</v>
      </c>
      <c r="F132" s="456">
        <f t="shared" si="5"/>
        <v>2497</v>
      </c>
      <c r="G132" s="469">
        <f t="shared" si="3"/>
        <v>1774</v>
      </c>
      <c r="H132" s="470">
        <v>90</v>
      </c>
    </row>
    <row r="133" spans="1:8" x14ac:dyDescent="0.2">
      <c r="A133" s="447">
        <v>149</v>
      </c>
      <c r="B133" s="454"/>
      <c r="C133" s="449">
        <f t="shared" si="4"/>
        <v>92.16</v>
      </c>
      <c r="D133" s="597"/>
      <c r="E133" s="472">
        <v>13607</v>
      </c>
      <c r="F133" s="456">
        <f t="shared" si="5"/>
        <v>2494</v>
      </c>
      <c r="G133" s="469">
        <f t="shared" si="3"/>
        <v>1772</v>
      </c>
      <c r="H133" s="470">
        <v>90</v>
      </c>
    </row>
    <row r="134" spans="1:8" x14ac:dyDescent="0.2">
      <c r="A134" s="447">
        <v>150</v>
      </c>
      <c r="B134" s="454"/>
      <c r="C134" s="449">
        <f t="shared" si="4"/>
        <v>92.29</v>
      </c>
      <c r="D134" s="597"/>
      <c r="E134" s="472">
        <v>13607</v>
      </c>
      <c r="F134" s="456">
        <f t="shared" si="5"/>
        <v>2490</v>
      </c>
      <c r="G134" s="469">
        <f t="shared" si="3"/>
        <v>1769</v>
      </c>
      <c r="H134" s="470">
        <v>90</v>
      </c>
    </row>
    <row r="135" spans="1:8" x14ac:dyDescent="0.2">
      <c r="A135" s="447">
        <v>151</v>
      </c>
      <c r="B135" s="454"/>
      <c r="C135" s="449">
        <f t="shared" si="4"/>
        <v>92.42</v>
      </c>
      <c r="D135" s="597"/>
      <c r="E135" s="472">
        <v>13607</v>
      </c>
      <c r="F135" s="456">
        <f t="shared" si="5"/>
        <v>2487</v>
      </c>
      <c r="G135" s="469">
        <f t="shared" si="3"/>
        <v>1767</v>
      </c>
      <c r="H135" s="470">
        <v>90</v>
      </c>
    </row>
    <row r="136" spans="1:8" x14ac:dyDescent="0.2">
      <c r="A136" s="447">
        <v>152</v>
      </c>
      <c r="B136" s="454"/>
      <c r="C136" s="449">
        <f t="shared" si="4"/>
        <v>92.54</v>
      </c>
      <c r="D136" s="597"/>
      <c r="E136" s="472">
        <v>13607</v>
      </c>
      <c r="F136" s="456">
        <f t="shared" si="5"/>
        <v>2484</v>
      </c>
      <c r="G136" s="469">
        <f t="shared" si="3"/>
        <v>1764</v>
      </c>
      <c r="H136" s="470">
        <v>90</v>
      </c>
    </row>
    <row r="137" spans="1:8" x14ac:dyDescent="0.2">
      <c r="A137" s="447">
        <v>153</v>
      </c>
      <c r="B137" s="454"/>
      <c r="C137" s="449">
        <f t="shared" si="4"/>
        <v>92.67</v>
      </c>
      <c r="D137" s="597"/>
      <c r="E137" s="472">
        <v>13607</v>
      </c>
      <c r="F137" s="456">
        <f t="shared" si="5"/>
        <v>2480</v>
      </c>
      <c r="G137" s="469">
        <f t="shared" si="3"/>
        <v>1762</v>
      </c>
      <c r="H137" s="470">
        <v>90</v>
      </c>
    </row>
    <row r="138" spans="1:8" x14ac:dyDescent="0.2">
      <c r="A138" s="447">
        <v>154</v>
      </c>
      <c r="B138" s="454"/>
      <c r="C138" s="449">
        <f t="shared" si="4"/>
        <v>92.8</v>
      </c>
      <c r="D138" s="597"/>
      <c r="E138" s="472">
        <v>13607</v>
      </c>
      <c r="F138" s="456">
        <f t="shared" si="5"/>
        <v>2477</v>
      </c>
      <c r="G138" s="469">
        <f t="shared" si="3"/>
        <v>1760</v>
      </c>
      <c r="H138" s="470">
        <v>90</v>
      </c>
    </row>
    <row r="139" spans="1:8" x14ac:dyDescent="0.2">
      <c r="A139" s="447">
        <v>155</v>
      </c>
      <c r="B139" s="454"/>
      <c r="C139" s="449">
        <f t="shared" si="4"/>
        <v>92.92</v>
      </c>
      <c r="D139" s="597"/>
      <c r="E139" s="472">
        <v>13607</v>
      </c>
      <c r="F139" s="456">
        <f t="shared" si="5"/>
        <v>2474</v>
      </c>
      <c r="G139" s="469">
        <f t="shared" si="3"/>
        <v>1757</v>
      </c>
      <c r="H139" s="470">
        <v>90</v>
      </c>
    </row>
    <row r="140" spans="1:8" x14ac:dyDescent="0.2">
      <c r="A140" s="447">
        <v>156</v>
      </c>
      <c r="B140" s="454"/>
      <c r="C140" s="449">
        <f t="shared" si="4"/>
        <v>93.05</v>
      </c>
      <c r="D140" s="597"/>
      <c r="E140" s="472">
        <v>13607</v>
      </c>
      <c r="F140" s="456">
        <f t="shared" si="5"/>
        <v>2471</v>
      </c>
      <c r="G140" s="469">
        <f t="shared" si="3"/>
        <v>1755</v>
      </c>
      <c r="H140" s="470">
        <v>90</v>
      </c>
    </row>
    <row r="141" spans="1:8" x14ac:dyDescent="0.2">
      <c r="A141" s="447">
        <v>157</v>
      </c>
      <c r="B141" s="454"/>
      <c r="C141" s="449">
        <f t="shared" si="4"/>
        <v>93.17</v>
      </c>
      <c r="D141" s="597"/>
      <c r="E141" s="472">
        <v>13607</v>
      </c>
      <c r="F141" s="456">
        <f t="shared" si="5"/>
        <v>2467</v>
      </c>
      <c r="G141" s="469">
        <f t="shared" ref="G141:G204" si="6">ROUND(12*(1/C141*E141),0)</f>
        <v>1753</v>
      </c>
      <c r="H141" s="470">
        <v>90</v>
      </c>
    </row>
    <row r="142" spans="1:8" x14ac:dyDescent="0.2">
      <c r="A142" s="447">
        <v>158</v>
      </c>
      <c r="B142" s="454"/>
      <c r="C142" s="449">
        <f t="shared" ref="C142:C205" si="7">ROUND((10.899*LN(A142)+A142/200)*1.667,2)</f>
        <v>93.3</v>
      </c>
      <c r="D142" s="597"/>
      <c r="E142" s="472">
        <v>13607</v>
      </c>
      <c r="F142" s="456">
        <f t="shared" ref="F142:F205" si="8">ROUND(12*1.3566*(1/C142*E142)+H142,0)</f>
        <v>2464</v>
      </c>
      <c r="G142" s="469">
        <f t="shared" si="6"/>
        <v>1750</v>
      </c>
      <c r="H142" s="470">
        <v>90</v>
      </c>
    </row>
    <row r="143" spans="1:8" x14ac:dyDescent="0.2">
      <c r="A143" s="447">
        <v>159</v>
      </c>
      <c r="B143" s="454"/>
      <c r="C143" s="449">
        <f t="shared" si="7"/>
        <v>93.42</v>
      </c>
      <c r="D143" s="597"/>
      <c r="E143" s="472">
        <v>13607</v>
      </c>
      <c r="F143" s="456">
        <f t="shared" si="8"/>
        <v>2461</v>
      </c>
      <c r="G143" s="469">
        <f t="shared" si="6"/>
        <v>1748</v>
      </c>
      <c r="H143" s="470">
        <v>90</v>
      </c>
    </row>
    <row r="144" spans="1:8" x14ac:dyDescent="0.2">
      <c r="A144" s="447">
        <v>160</v>
      </c>
      <c r="B144" s="454"/>
      <c r="C144" s="449">
        <f t="shared" si="7"/>
        <v>93.54</v>
      </c>
      <c r="D144" s="597"/>
      <c r="E144" s="472">
        <v>13607</v>
      </c>
      <c r="F144" s="456">
        <f t="shared" si="8"/>
        <v>2458</v>
      </c>
      <c r="G144" s="469">
        <f t="shared" si="6"/>
        <v>1746</v>
      </c>
      <c r="H144" s="470">
        <v>90</v>
      </c>
    </row>
    <row r="145" spans="1:8" x14ac:dyDescent="0.2">
      <c r="A145" s="447">
        <v>161</v>
      </c>
      <c r="B145" s="454"/>
      <c r="C145" s="449">
        <f t="shared" si="7"/>
        <v>93.66</v>
      </c>
      <c r="D145" s="597"/>
      <c r="E145" s="472">
        <v>13607</v>
      </c>
      <c r="F145" s="456">
        <f t="shared" si="8"/>
        <v>2455</v>
      </c>
      <c r="G145" s="469">
        <f t="shared" si="6"/>
        <v>1743</v>
      </c>
      <c r="H145" s="470">
        <v>90</v>
      </c>
    </row>
    <row r="146" spans="1:8" x14ac:dyDescent="0.2">
      <c r="A146" s="447">
        <v>162</v>
      </c>
      <c r="B146" s="454"/>
      <c r="C146" s="449">
        <f t="shared" si="7"/>
        <v>93.78</v>
      </c>
      <c r="D146" s="597"/>
      <c r="E146" s="472">
        <v>13607</v>
      </c>
      <c r="F146" s="456">
        <f t="shared" si="8"/>
        <v>2452</v>
      </c>
      <c r="G146" s="469">
        <f t="shared" si="6"/>
        <v>1741</v>
      </c>
      <c r="H146" s="470">
        <v>90</v>
      </c>
    </row>
    <row r="147" spans="1:8" x14ac:dyDescent="0.2">
      <c r="A147" s="447">
        <v>163</v>
      </c>
      <c r="B147" s="454"/>
      <c r="C147" s="449">
        <f t="shared" si="7"/>
        <v>93.91</v>
      </c>
      <c r="D147" s="597"/>
      <c r="E147" s="472">
        <v>13607</v>
      </c>
      <c r="F147" s="456">
        <f t="shared" si="8"/>
        <v>2449</v>
      </c>
      <c r="G147" s="469">
        <f t="shared" si="6"/>
        <v>1739</v>
      </c>
      <c r="H147" s="470">
        <v>90</v>
      </c>
    </row>
    <row r="148" spans="1:8" x14ac:dyDescent="0.2">
      <c r="A148" s="447">
        <v>164</v>
      </c>
      <c r="B148" s="454"/>
      <c r="C148" s="449">
        <f t="shared" si="7"/>
        <v>94.02</v>
      </c>
      <c r="D148" s="597"/>
      <c r="E148" s="472">
        <v>13607</v>
      </c>
      <c r="F148" s="456">
        <f t="shared" si="8"/>
        <v>2446</v>
      </c>
      <c r="G148" s="469">
        <f t="shared" si="6"/>
        <v>1737</v>
      </c>
      <c r="H148" s="470">
        <v>90</v>
      </c>
    </row>
    <row r="149" spans="1:8" x14ac:dyDescent="0.2">
      <c r="A149" s="447">
        <v>165</v>
      </c>
      <c r="B149" s="454"/>
      <c r="C149" s="449">
        <f t="shared" si="7"/>
        <v>94.14</v>
      </c>
      <c r="D149" s="597"/>
      <c r="E149" s="472">
        <v>13607</v>
      </c>
      <c r="F149" s="456">
        <f t="shared" si="8"/>
        <v>2443</v>
      </c>
      <c r="G149" s="469">
        <f t="shared" si="6"/>
        <v>1734</v>
      </c>
      <c r="H149" s="470">
        <v>90</v>
      </c>
    </row>
    <row r="150" spans="1:8" x14ac:dyDescent="0.2">
      <c r="A150" s="447">
        <v>166</v>
      </c>
      <c r="B150" s="454"/>
      <c r="C150" s="449">
        <f t="shared" si="7"/>
        <v>94.26</v>
      </c>
      <c r="D150" s="597"/>
      <c r="E150" s="472">
        <v>13607</v>
      </c>
      <c r="F150" s="456">
        <f t="shared" si="8"/>
        <v>2440</v>
      </c>
      <c r="G150" s="469">
        <f t="shared" si="6"/>
        <v>1732</v>
      </c>
      <c r="H150" s="470">
        <v>90</v>
      </c>
    </row>
    <row r="151" spans="1:8" x14ac:dyDescent="0.2">
      <c r="A151" s="447">
        <v>167</v>
      </c>
      <c r="B151" s="454"/>
      <c r="C151" s="449">
        <f t="shared" si="7"/>
        <v>94.38</v>
      </c>
      <c r="D151" s="597"/>
      <c r="E151" s="472">
        <v>13607</v>
      </c>
      <c r="F151" s="456">
        <f t="shared" si="8"/>
        <v>2437</v>
      </c>
      <c r="G151" s="469">
        <f t="shared" si="6"/>
        <v>1730</v>
      </c>
      <c r="H151" s="470">
        <v>90</v>
      </c>
    </row>
    <row r="152" spans="1:8" x14ac:dyDescent="0.2">
      <c r="A152" s="447">
        <v>168</v>
      </c>
      <c r="B152" s="454"/>
      <c r="C152" s="449">
        <f t="shared" si="7"/>
        <v>94.5</v>
      </c>
      <c r="D152" s="597"/>
      <c r="E152" s="472">
        <v>13607</v>
      </c>
      <c r="F152" s="456">
        <f t="shared" si="8"/>
        <v>2434</v>
      </c>
      <c r="G152" s="469">
        <f t="shared" si="6"/>
        <v>1728</v>
      </c>
      <c r="H152" s="470">
        <v>90</v>
      </c>
    </row>
    <row r="153" spans="1:8" x14ac:dyDescent="0.2">
      <c r="A153" s="447">
        <v>169</v>
      </c>
      <c r="B153" s="454"/>
      <c r="C153" s="449">
        <f t="shared" si="7"/>
        <v>94.61</v>
      </c>
      <c r="D153" s="597"/>
      <c r="E153" s="472">
        <v>13607</v>
      </c>
      <c r="F153" s="456">
        <f t="shared" si="8"/>
        <v>2431</v>
      </c>
      <c r="G153" s="469">
        <f t="shared" si="6"/>
        <v>1726</v>
      </c>
      <c r="H153" s="470">
        <v>90</v>
      </c>
    </row>
    <row r="154" spans="1:8" x14ac:dyDescent="0.2">
      <c r="A154" s="447">
        <v>170</v>
      </c>
      <c r="B154" s="454"/>
      <c r="C154" s="449">
        <f t="shared" si="7"/>
        <v>94.73</v>
      </c>
      <c r="D154" s="597"/>
      <c r="E154" s="472">
        <v>13607</v>
      </c>
      <c r="F154" s="456">
        <f t="shared" si="8"/>
        <v>2428</v>
      </c>
      <c r="G154" s="469">
        <f t="shared" si="6"/>
        <v>1724</v>
      </c>
      <c r="H154" s="470">
        <v>90</v>
      </c>
    </row>
    <row r="155" spans="1:8" x14ac:dyDescent="0.2">
      <c r="A155" s="447">
        <v>171</v>
      </c>
      <c r="B155" s="454"/>
      <c r="C155" s="449">
        <f t="shared" si="7"/>
        <v>94.84</v>
      </c>
      <c r="D155" s="597"/>
      <c r="E155" s="472">
        <v>13607</v>
      </c>
      <c r="F155" s="456">
        <f t="shared" si="8"/>
        <v>2426</v>
      </c>
      <c r="G155" s="469">
        <f t="shared" si="6"/>
        <v>1722</v>
      </c>
      <c r="H155" s="470">
        <v>90</v>
      </c>
    </row>
    <row r="156" spans="1:8" x14ac:dyDescent="0.2">
      <c r="A156" s="447">
        <v>172</v>
      </c>
      <c r="B156" s="454"/>
      <c r="C156" s="449">
        <f t="shared" si="7"/>
        <v>94.96</v>
      </c>
      <c r="D156" s="597"/>
      <c r="E156" s="472">
        <v>13607</v>
      </c>
      <c r="F156" s="456">
        <f t="shared" si="8"/>
        <v>2423</v>
      </c>
      <c r="G156" s="469">
        <f t="shared" si="6"/>
        <v>1720</v>
      </c>
      <c r="H156" s="470">
        <v>90</v>
      </c>
    </row>
    <row r="157" spans="1:8" x14ac:dyDescent="0.2">
      <c r="A157" s="447">
        <v>173</v>
      </c>
      <c r="B157" s="454"/>
      <c r="C157" s="449">
        <f t="shared" si="7"/>
        <v>95.07</v>
      </c>
      <c r="D157" s="597"/>
      <c r="E157" s="472">
        <v>13607</v>
      </c>
      <c r="F157" s="456">
        <f t="shared" si="8"/>
        <v>2420</v>
      </c>
      <c r="G157" s="469">
        <f t="shared" si="6"/>
        <v>1718</v>
      </c>
      <c r="H157" s="470">
        <v>90</v>
      </c>
    </row>
    <row r="158" spans="1:8" x14ac:dyDescent="0.2">
      <c r="A158" s="447">
        <v>174</v>
      </c>
      <c r="B158" s="454"/>
      <c r="C158" s="449">
        <f t="shared" si="7"/>
        <v>95.18</v>
      </c>
      <c r="D158" s="597"/>
      <c r="E158" s="472">
        <v>13607</v>
      </c>
      <c r="F158" s="456">
        <f t="shared" si="8"/>
        <v>2417</v>
      </c>
      <c r="G158" s="469">
        <f t="shared" si="6"/>
        <v>1716</v>
      </c>
      <c r="H158" s="470">
        <v>90</v>
      </c>
    </row>
    <row r="159" spans="1:8" x14ac:dyDescent="0.2">
      <c r="A159" s="447">
        <v>175</v>
      </c>
      <c r="B159" s="454"/>
      <c r="C159" s="449">
        <f t="shared" si="7"/>
        <v>95.3</v>
      </c>
      <c r="D159" s="597"/>
      <c r="E159" s="472">
        <v>13607</v>
      </c>
      <c r="F159" s="456">
        <f t="shared" si="8"/>
        <v>2414</v>
      </c>
      <c r="G159" s="469">
        <f t="shared" si="6"/>
        <v>1713</v>
      </c>
      <c r="H159" s="470">
        <v>90</v>
      </c>
    </row>
    <row r="160" spans="1:8" x14ac:dyDescent="0.2">
      <c r="A160" s="447">
        <v>176</v>
      </c>
      <c r="B160" s="454"/>
      <c r="C160" s="449">
        <f t="shared" si="7"/>
        <v>95.41</v>
      </c>
      <c r="D160" s="597"/>
      <c r="E160" s="472">
        <v>13607</v>
      </c>
      <c r="F160" s="456">
        <f t="shared" si="8"/>
        <v>2412</v>
      </c>
      <c r="G160" s="469">
        <f t="shared" si="6"/>
        <v>1711</v>
      </c>
      <c r="H160" s="470">
        <v>90</v>
      </c>
    </row>
    <row r="161" spans="1:8" x14ac:dyDescent="0.2">
      <c r="A161" s="447">
        <v>177</v>
      </c>
      <c r="B161" s="454"/>
      <c r="C161" s="449">
        <f t="shared" si="7"/>
        <v>95.52</v>
      </c>
      <c r="D161" s="597"/>
      <c r="E161" s="472">
        <v>13607</v>
      </c>
      <c r="F161" s="456">
        <f t="shared" si="8"/>
        <v>2409</v>
      </c>
      <c r="G161" s="469">
        <f t="shared" si="6"/>
        <v>1709</v>
      </c>
      <c r="H161" s="470">
        <v>90</v>
      </c>
    </row>
    <row r="162" spans="1:8" x14ac:dyDescent="0.2">
      <c r="A162" s="447">
        <v>178</v>
      </c>
      <c r="B162" s="454"/>
      <c r="C162" s="449">
        <f t="shared" si="7"/>
        <v>95.63</v>
      </c>
      <c r="D162" s="597"/>
      <c r="E162" s="472">
        <v>13607</v>
      </c>
      <c r="F162" s="456">
        <f t="shared" si="8"/>
        <v>2406</v>
      </c>
      <c r="G162" s="469">
        <f t="shared" si="6"/>
        <v>1707</v>
      </c>
      <c r="H162" s="470">
        <v>90</v>
      </c>
    </row>
    <row r="163" spans="1:8" x14ac:dyDescent="0.2">
      <c r="A163" s="447">
        <v>179</v>
      </c>
      <c r="B163" s="454"/>
      <c r="C163" s="449">
        <f t="shared" si="7"/>
        <v>95.74</v>
      </c>
      <c r="D163" s="597"/>
      <c r="E163" s="472">
        <v>13607</v>
      </c>
      <c r="F163" s="456">
        <f t="shared" si="8"/>
        <v>2404</v>
      </c>
      <c r="G163" s="469">
        <f t="shared" si="6"/>
        <v>1705</v>
      </c>
      <c r="H163" s="470">
        <v>90</v>
      </c>
    </row>
    <row r="164" spans="1:8" x14ac:dyDescent="0.2">
      <c r="A164" s="447">
        <v>180</v>
      </c>
      <c r="B164" s="454"/>
      <c r="C164" s="449">
        <f t="shared" si="7"/>
        <v>95.85</v>
      </c>
      <c r="D164" s="597"/>
      <c r="E164" s="472">
        <v>13607</v>
      </c>
      <c r="F164" s="456">
        <f t="shared" si="8"/>
        <v>2401</v>
      </c>
      <c r="G164" s="469">
        <f t="shared" si="6"/>
        <v>1704</v>
      </c>
      <c r="H164" s="470">
        <v>90</v>
      </c>
    </row>
    <row r="165" spans="1:8" x14ac:dyDescent="0.2">
      <c r="A165" s="447">
        <v>181</v>
      </c>
      <c r="B165" s="454"/>
      <c r="C165" s="449">
        <f t="shared" si="7"/>
        <v>95.96</v>
      </c>
      <c r="D165" s="597"/>
      <c r="E165" s="472">
        <v>13607</v>
      </c>
      <c r="F165" s="456">
        <f t="shared" si="8"/>
        <v>2398</v>
      </c>
      <c r="G165" s="469">
        <f t="shared" si="6"/>
        <v>1702</v>
      </c>
      <c r="H165" s="470">
        <v>90</v>
      </c>
    </row>
    <row r="166" spans="1:8" x14ac:dyDescent="0.2">
      <c r="A166" s="447">
        <v>182</v>
      </c>
      <c r="B166" s="454"/>
      <c r="C166" s="449">
        <f t="shared" si="7"/>
        <v>96.07</v>
      </c>
      <c r="D166" s="597"/>
      <c r="E166" s="472">
        <v>13607</v>
      </c>
      <c r="F166" s="456">
        <f t="shared" si="8"/>
        <v>2396</v>
      </c>
      <c r="G166" s="469">
        <f t="shared" si="6"/>
        <v>1700</v>
      </c>
      <c r="H166" s="470">
        <v>90</v>
      </c>
    </row>
    <row r="167" spans="1:8" x14ac:dyDescent="0.2">
      <c r="A167" s="447">
        <v>183</v>
      </c>
      <c r="B167" s="454"/>
      <c r="C167" s="449">
        <f t="shared" si="7"/>
        <v>96.17</v>
      </c>
      <c r="D167" s="597"/>
      <c r="E167" s="472">
        <v>13607</v>
      </c>
      <c r="F167" s="456">
        <f t="shared" si="8"/>
        <v>2393</v>
      </c>
      <c r="G167" s="469">
        <f t="shared" si="6"/>
        <v>1698</v>
      </c>
      <c r="H167" s="470">
        <v>90</v>
      </c>
    </row>
    <row r="168" spans="1:8" x14ac:dyDescent="0.2">
      <c r="A168" s="447">
        <v>184</v>
      </c>
      <c r="B168" s="454"/>
      <c r="C168" s="449">
        <f t="shared" si="7"/>
        <v>96.28</v>
      </c>
      <c r="D168" s="597"/>
      <c r="E168" s="472">
        <v>13607</v>
      </c>
      <c r="F168" s="456">
        <f t="shared" si="8"/>
        <v>2391</v>
      </c>
      <c r="G168" s="469">
        <f t="shared" si="6"/>
        <v>1696</v>
      </c>
      <c r="H168" s="470">
        <v>90</v>
      </c>
    </row>
    <row r="169" spans="1:8" x14ac:dyDescent="0.2">
      <c r="A169" s="447">
        <v>185</v>
      </c>
      <c r="B169" s="454"/>
      <c r="C169" s="449">
        <f t="shared" si="7"/>
        <v>96.39</v>
      </c>
      <c r="D169" s="597"/>
      <c r="E169" s="472">
        <v>13607</v>
      </c>
      <c r="F169" s="456">
        <f t="shared" si="8"/>
        <v>2388</v>
      </c>
      <c r="G169" s="469">
        <f t="shared" si="6"/>
        <v>1694</v>
      </c>
      <c r="H169" s="470">
        <v>90</v>
      </c>
    </row>
    <row r="170" spans="1:8" x14ac:dyDescent="0.2">
      <c r="A170" s="447">
        <v>186</v>
      </c>
      <c r="B170" s="454"/>
      <c r="C170" s="449">
        <f t="shared" si="7"/>
        <v>96.49</v>
      </c>
      <c r="D170" s="597"/>
      <c r="E170" s="472">
        <v>13607</v>
      </c>
      <c r="F170" s="456">
        <f t="shared" si="8"/>
        <v>2386</v>
      </c>
      <c r="G170" s="469">
        <f t="shared" si="6"/>
        <v>1692</v>
      </c>
      <c r="H170" s="470">
        <v>90</v>
      </c>
    </row>
    <row r="171" spans="1:8" x14ac:dyDescent="0.2">
      <c r="A171" s="447">
        <v>187</v>
      </c>
      <c r="B171" s="454"/>
      <c r="C171" s="449">
        <f t="shared" si="7"/>
        <v>96.6</v>
      </c>
      <c r="D171" s="597"/>
      <c r="E171" s="472">
        <v>13607</v>
      </c>
      <c r="F171" s="456">
        <f t="shared" si="8"/>
        <v>2383</v>
      </c>
      <c r="G171" s="469">
        <f t="shared" si="6"/>
        <v>1690</v>
      </c>
      <c r="H171" s="470">
        <v>90</v>
      </c>
    </row>
    <row r="172" spans="1:8" x14ac:dyDescent="0.2">
      <c r="A172" s="447">
        <v>188</v>
      </c>
      <c r="B172" s="454"/>
      <c r="C172" s="449">
        <f t="shared" si="7"/>
        <v>96.71</v>
      </c>
      <c r="D172" s="597"/>
      <c r="E172" s="472">
        <v>13607</v>
      </c>
      <c r="F172" s="456">
        <f t="shared" si="8"/>
        <v>2380</v>
      </c>
      <c r="G172" s="469">
        <f t="shared" si="6"/>
        <v>1688</v>
      </c>
      <c r="H172" s="470">
        <v>90</v>
      </c>
    </row>
    <row r="173" spans="1:8" x14ac:dyDescent="0.2">
      <c r="A173" s="447">
        <v>189</v>
      </c>
      <c r="B173" s="454"/>
      <c r="C173" s="449">
        <f t="shared" si="7"/>
        <v>96.81</v>
      </c>
      <c r="D173" s="597"/>
      <c r="E173" s="472">
        <v>13607</v>
      </c>
      <c r="F173" s="456">
        <f t="shared" si="8"/>
        <v>2378</v>
      </c>
      <c r="G173" s="469">
        <f t="shared" si="6"/>
        <v>1687</v>
      </c>
      <c r="H173" s="470">
        <v>90</v>
      </c>
    </row>
    <row r="174" spans="1:8" x14ac:dyDescent="0.2">
      <c r="A174" s="447">
        <v>190</v>
      </c>
      <c r="B174" s="454"/>
      <c r="C174" s="449">
        <f t="shared" si="7"/>
        <v>96.91</v>
      </c>
      <c r="D174" s="597"/>
      <c r="E174" s="472">
        <v>13607</v>
      </c>
      <c r="F174" s="456">
        <f t="shared" si="8"/>
        <v>2376</v>
      </c>
      <c r="G174" s="469">
        <f t="shared" si="6"/>
        <v>1685</v>
      </c>
      <c r="H174" s="470">
        <v>90</v>
      </c>
    </row>
    <row r="175" spans="1:8" x14ac:dyDescent="0.2">
      <c r="A175" s="447">
        <v>191</v>
      </c>
      <c r="B175" s="454"/>
      <c r="C175" s="449">
        <f t="shared" si="7"/>
        <v>97.02</v>
      </c>
      <c r="D175" s="597"/>
      <c r="E175" s="472">
        <v>13607</v>
      </c>
      <c r="F175" s="456">
        <f t="shared" si="8"/>
        <v>2373</v>
      </c>
      <c r="G175" s="469">
        <f t="shared" si="6"/>
        <v>1683</v>
      </c>
      <c r="H175" s="470">
        <v>90</v>
      </c>
    </row>
    <row r="176" spans="1:8" x14ac:dyDescent="0.2">
      <c r="A176" s="447">
        <v>192</v>
      </c>
      <c r="B176" s="454"/>
      <c r="C176" s="449">
        <f t="shared" si="7"/>
        <v>97.12</v>
      </c>
      <c r="D176" s="597"/>
      <c r="E176" s="472">
        <v>13607</v>
      </c>
      <c r="F176" s="456">
        <f t="shared" si="8"/>
        <v>2371</v>
      </c>
      <c r="G176" s="469">
        <f t="shared" si="6"/>
        <v>1681</v>
      </c>
      <c r="H176" s="470">
        <v>90</v>
      </c>
    </row>
    <row r="177" spans="1:8" x14ac:dyDescent="0.2">
      <c r="A177" s="447">
        <v>193</v>
      </c>
      <c r="B177" s="454"/>
      <c r="C177" s="449">
        <f t="shared" si="7"/>
        <v>97.22</v>
      </c>
      <c r="D177" s="597"/>
      <c r="E177" s="472">
        <v>13607</v>
      </c>
      <c r="F177" s="456">
        <f t="shared" si="8"/>
        <v>2368</v>
      </c>
      <c r="G177" s="469">
        <f t="shared" si="6"/>
        <v>1680</v>
      </c>
      <c r="H177" s="470">
        <v>90</v>
      </c>
    </row>
    <row r="178" spans="1:8" x14ac:dyDescent="0.2">
      <c r="A178" s="447">
        <v>194</v>
      </c>
      <c r="B178" s="454"/>
      <c r="C178" s="449">
        <f t="shared" si="7"/>
        <v>97.33</v>
      </c>
      <c r="D178" s="597"/>
      <c r="E178" s="472">
        <v>13607</v>
      </c>
      <c r="F178" s="456">
        <f t="shared" si="8"/>
        <v>2366</v>
      </c>
      <c r="G178" s="469">
        <f t="shared" si="6"/>
        <v>1678</v>
      </c>
      <c r="H178" s="470">
        <v>90</v>
      </c>
    </row>
    <row r="179" spans="1:8" x14ac:dyDescent="0.2">
      <c r="A179" s="447">
        <v>195</v>
      </c>
      <c r="B179" s="454"/>
      <c r="C179" s="449">
        <f t="shared" si="7"/>
        <v>97.43</v>
      </c>
      <c r="D179" s="597"/>
      <c r="E179" s="472">
        <v>13607</v>
      </c>
      <c r="F179" s="456">
        <f t="shared" si="8"/>
        <v>2364</v>
      </c>
      <c r="G179" s="469">
        <f t="shared" si="6"/>
        <v>1676</v>
      </c>
      <c r="H179" s="470">
        <v>90</v>
      </c>
    </row>
    <row r="180" spans="1:8" x14ac:dyDescent="0.2">
      <c r="A180" s="447">
        <v>196</v>
      </c>
      <c r="B180" s="454"/>
      <c r="C180" s="449">
        <f t="shared" si="7"/>
        <v>97.53</v>
      </c>
      <c r="D180" s="597"/>
      <c r="E180" s="472">
        <v>13607</v>
      </c>
      <c r="F180" s="456">
        <f t="shared" si="8"/>
        <v>2361</v>
      </c>
      <c r="G180" s="469">
        <f t="shared" si="6"/>
        <v>1674</v>
      </c>
      <c r="H180" s="470">
        <v>90</v>
      </c>
    </row>
    <row r="181" spans="1:8" x14ac:dyDescent="0.2">
      <c r="A181" s="447">
        <v>197</v>
      </c>
      <c r="B181" s="454"/>
      <c r="C181" s="449">
        <f t="shared" si="7"/>
        <v>97.63</v>
      </c>
      <c r="D181" s="597"/>
      <c r="E181" s="472">
        <v>13607</v>
      </c>
      <c r="F181" s="456">
        <f t="shared" si="8"/>
        <v>2359</v>
      </c>
      <c r="G181" s="469">
        <f t="shared" si="6"/>
        <v>1672</v>
      </c>
      <c r="H181" s="470">
        <v>90</v>
      </c>
    </row>
    <row r="182" spans="1:8" x14ac:dyDescent="0.2">
      <c r="A182" s="447">
        <v>198</v>
      </c>
      <c r="B182" s="454"/>
      <c r="C182" s="449">
        <f t="shared" si="7"/>
        <v>97.73</v>
      </c>
      <c r="D182" s="597"/>
      <c r="E182" s="472">
        <v>13607</v>
      </c>
      <c r="F182" s="456">
        <f t="shared" si="8"/>
        <v>2357</v>
      </c>
      <c r="G182" s="469">
        <f t="shared" si="6"/>
        <v>1671</v>
      </c>
      <c r="H182" s="470">
        <v>90</v>
      </c>
    </row>
    <row r="183" spans="1:8" x14ac:dyDescent="0.2">
      <c r="A183" s="447">
        <v>199</v>
      </c>
      <c r="B183" s="454"/>
      <c r="C183" s="449">
        <f t="shared" si="7"/>
        <v>97.83</v>
      </c>
      <c r="D183" s="597"/>
      <c r="E183" s="472">
        <v>13607</v>
      </c>
      <c r="F183" s="456">
        <f t="shared" si="8"/>
        <v>2354</v>
      </c>
      <c r="G183" s="469">
        <f t="shared" si="6"/>
        <v>1669</v>
      </c>
      <c r="H183" s="470">
        <v>90</v>
      </c>
    </row>
    <row r="184" spans="1:8" x14ac:dyDescent="0.2">
      <c r="A184" s="447">
        <v>200</v>
      </c>
      <c r="B184" s="454"/>
      <c r="C184" s="449">
        <f t="shared" si="7"/>
        <v>97.93</v>
      </c>
      <c r="D184" s="597"/>
      <c r="E184" s="472">
        <v>13607</v>
      </c>
      <c r="F184" s="456">
        <f t="shared" si="8"/>
        <v>2352</v>
      </c>
      <c r="G184" s="469">
        <f t="shared" si="6"/>
        <v>1667</v>
      </c>
      <c r="H184" s="470">
        <v>90</v>
      </c>
    </row>
    <row r="185" spans="1:8" x14ac:dyDescent="0.2">
      <c r="A185" s="447">
        <v>201</v>
      </c>
      <c r="B185" s="454"/>
      <c r="C185" s="449">
        <f t="shared" si="7"/>
        <v>98.03</v>
      </c>
      <c r="D185" s="597"/>
      <c r="E185" s="472">
        <v>13607</v>
      </c>
      <c r="F185" s="456">
        <f t="shared" si="8"/>
        <v>2350</v>
      </c>
      <c r="G185" s="469">
        <f t="shared" si="6"/>
        <v>1666</v>
      </c>
      <c r="H185" s="470">
        <v>90</v>
      </c>
    </row>
    <row r="186" spans="1:8" x14ac:dyDescent="0.2">
      <c r="A186" s="447">
        <v>202</v>
      </c>
      <c r="B186" s="454"/>
      <c r="C186" s="449">
        <f t="shared" si="7"/>
        <v>98.13</v>
      </c>
      <c r="D186" s="597"/>
      <c r="E186" s="472">
        <v>13607</v>
      </c>
      <c r="F186" s="456">
        <f t="shared" si="8"/>
        <v>2347</v>
      </c>
      <c r="G186" s="469">
        <f t="shared" si="6"/>
        <v>1664</v>
      </c>
      <c r="H186" s="470">
        <v>90</v>
      </c>
    </row>
    <row r="187" spans="1:8" x14ac:dyDescent="0.2">
      <c r="A187" s="447">
        <v>203</v>
      </c>
      <c r="B187" s="454"/>
      <c r="C187" s="449">
        <f t="shared" si="7"/>
        <v>98.23</v>
      </c>
      <c r="D187" s="597"/>
      <c r="E187" s="472">
        <v>13607</v>
      </c>
      <c r="F187" s="456">
        <f t="shared" si="8"/>
        <v>2345</v>
      </c>
      <c r="G187" s="469">
        <f t="shared" si="6"/>
        <v>1662</v>
      </c>
      <c r="H187" s="470">
        <v>90</v>
      </c>
    </row>
    <row r="188" spans="1:8" x14ac:dyDescent="0.2">
      <c r="A188" s="447">
        <v>204</v>
      </c>
      <c r="B188" s="454"/>
      <c r="C188" s="449">
        <f t="shared" si="7"/>
        <v>98.32</v>
      </c>
      <c r="D188" s="597"/>
      <c r="E188" s="472">
        <v>13607</v>
      </c>
      <c r="F188" s="456">
        <f t="shared" si="8"/>
        <v>2343</v>
      </c>
      <c r="G188" s="469">
        <f t="shared" si="6"/>
        <v>1661</v>
      </c>
      <c r="H188" s="470">
        <v>90</v>
      </c>
    </row>
    <row r="189" spans="1:8" x14ac:dyDescent="0.2">
      <c r="A189" s="447">
        <v>205</v>
      </c>
      <c r="B189" s="454"/>
      <c r="C189" s="449">
        <f t="shared" si="7"/>
        <v>98.42</v>
      </c>
      <c r="D189" s="597"/>
      <c r="E189" s="472">
        <v>13607</v>
      </c>
      <c r="F189" s="456">
        <f t="shared" si="8"/>
        <v>2341</v>
      </c>
      <c r="G189" s="469">
        <f t="shared" si="6"/>
        <v>1659</v>
      </c>
      <c r="H189" s="470">
        <v>90</v>
      </c>
    </row>
    <row r="190" spans="1:8" x14ac:dyDescent="0.2">
      <c r="A190" s="447">
        <v>206</v>
      </c>
      <c r="B190" s="454"/>
      <c r="C190" s="449">
        <f t="shared" si="7"/>
        <v>98.52</v>
      </c>
      <c r="D190" s="597"/>
      <c r="E190" s="472">
        <v>13607</v>
      </c>
      <c r="F190" s="456">
        <f t="shared" si="8"/>
        <v>2338</v>
      </c>
      <c r="G190" s="469">
        <f t="shared" si="6"/>
        <v>1657</v>
      </c>
      <c r="H190" s="470">
        <v>90</v>
      </c>
    </row>
    <row r="191" spans="1:8" x14ac:dyDescent="0.2">
      <c r="A191" s="447">
        <v>207</v>
      </c>
      <c r="B191" s="454"/>
      <c r="C191" s="449">
        <f t="shared" si="7"/>
        <v>98.61</v>
      </c>
      <c r="D191" s="597"/>
      <c r="E191" s="472">
        <v>13607</v>
      </c>
      <c r="F191" s="456">
        <f t="shared" si="8"/>
        <v>2336</v>
      </c>
      <c r="G191" s="469">
        <f t="shared" si="6"/>
        <v>1656</v>
      </c>
      <c r="H191" s="470">
        <v>90</v>
      </c>
    </row>
    <row r="192" spans="1:8" x14ac:dyDescent="0.2">
      <c r="A192" s="447">
        <v>208</v>
      </c>
      <c r="B192" s="454"/>
      <c r="C192" s="449">
        <f t="shared" si="7"/>
        <v>98.71</v>
      </c>
      <c r="D192" s="597"/>
      <c r="E192" s="472">
        <v>13607</v>
      </c>
      <c r="F192" s="456">
        <f t="shared" si="8"/>
        <v>2334</v>
      </c>
      <c r="G192" s="469">
        <f t="shared" si="6"/>
        <v>1654</v>
      </c>
      <c r="H192" s="470">
        <v>90</v>
      </c>
    </row>
    <row r="193" spans="1:8" x14ac:dyDescent="0.2">
      <c r="A193" s="447">
        <v>209</v>
      </c>
      <c r="B193" s="454"/>
      <c r="C193" s="449">
        <f t="shared" si="7"/>
        <v>98.8</v>
      </c>
      <c r="D193" s="597"/>
      <c r="E193" s="472">
        <v>13607</v>
      </c>
      <c r="F193" s="456">
        <f t="shared" si="8"/>
        <v>2332</v>
      </c>
      <c r="G193" s="469">
        <f t="shared" si="6"/>
        <v>1653</v>
      </c>
      <c r="H193" s="470">
        <v>90</v>
      </c>
    </row>
    <row r="194" spans="1:8" x14ac:dyDescent="0.2">
      <c r="A194" s="447">
        <v>210</v>
      </c>
      <c r="B194" s="454"/>
      <c r="C194" s="449">
        <f t="shared" si="7"/>
        <v>98.9</v>
      </c>
      <c r="D194" s="597"/>
      <c r="E194" s="472">
        <v>13607</v>
      </c>
      <c r="F194" s="456">
        <f t="shared" si="8"/>
        <v>2330</v>
      </c>
      <c r="G194" s="469">
        <f t="shared" si="6"/>
        <v>1651</v>
      </c>
      <c r="H194" s="470">
        <v>90</v>
      </c>
    </row>
    <row r="195" spans="1:8" x14ac:dyDescent="0.2">
      <c r="A195" s="447">
        <v>211</v>
      </c>
      <c r="B195" s="454"/>
      <c r="C195" s="449">
        <f t="shared" si="7"/>
        <v>98.99</v>
      </c>
      <c r="D195" s="597"/>
      <c r="E195" s="472">
        <v>13607</v>
      </c>
      <c r="F195" s="456">
        <f t="shared" si="8"/>
        <v>2328</v>
      </c>
      <c r="G195" s="469">
        <f t="shared" si="6"/>
        <v>1649</v>
      </c>
      <c r="H195" s="470">
        <v>90</v>
      </c>
    </row>
    <row r="196" spans="1:8" x14ac:dyDescent="0.2">
      <c r="A196" s="447">
        <v>212</v>
      </c>
      <c r="B196" s="454"/>
      <c r="C196" s="449">
        <f t="shared" si="7"/>
        <v>99.09</v>
      </c>
      <c r="D196" s="597"/>
      <c r="E196" s="472">
        <v>13607</v>
      </c>
      <c r="F196" s="456">
        <f t="shared" si="8"/>
        <v>2325</v>
      </c>
      <c r="G196" s="469">
        <f t="shared" si="6"/>
        <v>1648</v>
      </c>
      <c r="H196" s="470">
        <v>90</v>
      </c>
    </row>
    <row r="197" spans="1:8" x14ac:dyDescent="0.2">
      <c r="A197" s="447">
        <v>213</v>
      </c>
      <c r="B197" s="454"/>
      <c r="C197" s="449">
        <f t="shared" si="7"/>
        <v>99.18</v>
      </c>
      <c r="D197" s="597"/>
      <c r="E197" s="472">
        <v>13607</v>
      </c>
      <c r="F197" s="456">
        <f t="shared" si="8"/>
        <v>2323</v>
      </c>
      <c r="G197" s="469">
        <f t="shared" si="6"/>
        <v>1646</v>
      </c>
      <c r="H197" s="470">
        <v>90</v>
      </c>
    </row>
    <row r="198" spans="1:8" x14ac:dyDescent="0.2">
      <c r="A198" s="447">
        <v>214</v>
      </c>
      <c r="B198" s="454"/>
      <c r="C198" s="449">
        <f t="shared" si="7"/>
        <v>99.28</v>
      </c>
      <c r="D198" s="597"/>
      <c r="E198" s="472">
        <v>13607</v>
      </c>
      <c r="F198" s="456">
        <f t="shared" si="8"/>
        <v>2321</v>
      </c>
      <c r="G198" s="469">
        <f t="shared" si="6"/>
        <v>1645</v>
      </c>
      <c r="H198" s="470">
        <v>90</v>
      </c>
    </row>
    <row r="199" spans="1:8" x14ac:dyDescent="0.2">
      <c r="A199" s="447">
        <v>215</v>
      </c>
      <c r="B199" s="454"/>
      <c r="C199" s="449">
        <f t="shared" si="7"/>
        <v>99.37</v>
      </c>
      <c r="D199" s="597"/>
      <c r="E199" s="472">
        <v>13607</v>
      </c>
      <c r="F199" s="456">
        <f t="shared" si="8"/>
        <v>2319</v>
      </c>
      <c r="G199" s="469">
        <f t="shared" si="6"/>
        <v>1643</v>
      </c>
      <c r="H199" s="470">
        <v>90</v>
      </c>
    </row>
    <row r="200" spans="1:8" x14ac:dyDescent="0.2">
      <c r="A200" s="447">
        <v>216</v>
      </c>
      <c r="B200" s="454"/>
      <c r="C200" s="449">
        <f t="shared" si="7"/>
        <v>99.46</v>
      </c>
      <c r="D200" s="597"/>
      <c r="E200" s="472">
        <v>13607</v>
      </c>
      <c r="F200" s="456">
        <f t="shared" si="8"/>
        <v>2317</v>
      </c>
      <c r="G200" s="469">
        <f t="shared" si="6"/>
        <v>1642</v>
      </c>
      <c r="H200" s="470">
        <v>90</v>
      </c>
    </row>
    <row r="201" spans="1:8" x14ac:dyDescent="0.2">
      <c r="A201" s="447">
        <v>217</v>
      </c>
      <c r="B201" s="454"/>
      <c r="C201" s="449">
        <f t="shared" si="7"/>
        <v>99.55</v>
      </c>
      <c r="D201" s="597"/>
      <c r="E201" s="472">
        <v>13607</v>
      </c>
      <c r="F201" s="456">
        <f t="shared" si="8"/>
        <v>2315</v>
      </c>
      <c r="G201" s="469">
        <f t="shared" si="6"/>
        <v>1640</v>
      </c>
      <c r="H201" s="470">
        <v>90</v>
      </c>
    </row>
    <row r="202" spans="1:8" x14ac:dyDescent="0.2">
      <c r="A202" s="447">
        <v>218</v>
      </c>
      <c r="B202" s="454"/>
      <c r="C202" s="449">
        <f t="shared" si="7"/>
        <v>99.65</v>
      </c>
      <c r="D202" s="597"/>
      <c r="E202" s="472">
        <v>13607</v>
      </c>
      <c r="F202" s="456">
        <f t="shared" si="8"/>
        <v>2313</v>
      </c>
      <c r="G202" s="469">
        <f t="shared" si="6"/>
        <v>1639</v>
      </c>
      <c r="H202" s="470">
        <v>90</v>
      </c>
    </row>
    <row r="203" spans="1:8" x14ac:dyDescent="0.2">
      <c r="A203" s="447">
        <v>219</v>
      </c>
      <c r="B203" s="454"/>
      <c r="C203" s="449">
        <f t="shared" si="7"/>
        <v>99.74</v>
      </c>
      <c r="D203" s="597"/>
      <c r="E203" s="472">
        <v>13607</v>
      </c>
      <c r="F203" s="456">
        <f t="shared" si="8"/>
        <v>2311</v>
      </c>
      <c r="G203" s="469">
        <f t="shared" si="6"/>
        <v>1637</v>
      </c>
      <c r="H203" s="470">
        <v>90</v>
      </c>
    </row>
    <row r="204" spans="1:8" x14ac:dyDescent="0.2">
      <c r="A204" s="447">
        <v>220</v>
      </c>
      <c r="B204" s="454"/>
      <c r="C204" s="449">
        <f t="shared" si="7"/>
        <v>99.83</v>
      </c>
      <c r="D204" s="597"/>
      <c r="E204" s="472">
        <v>13607</v>
      </c>
      <c r="F204" s="456">
        <f t="shared" si="8"/>
        <v>2309</v>
      </c>
      <c r="G204" s="469">
        <f t="shared" si="6"/>
        <v>1636</v>
      </c>
      <c r="H204" s="470">
        <v>90</v>
      </c>
    </row>
    <row r="205" spans="1:8" x14ac:dyDescent="0.2">
      <c r="A205" s="447">
        <v>221</v>
      </c>
      <c r="B205" s="454"/>
      <c r="C205" s="449">
        <f t="shared" si="7"/>
        <v>99.92</v>
      </c>
      <c r="D205" s="597"/>
      <c r="E205" s="472">
        <v>13607</v>
      </c>
      <c r="F205" s="456">
        <f t="shared" si="8"/>
        <v>2307</v>
      </c>
      <c r="G205" s="469">
        <f t="shared" ref="G205:G234" si="9">ROUND(12*(1/C205*E205),0)</f>
        <v>1634</v>
      </c>
      <c r="H205" s="470">
        <v>90</v>
      </c>
    </row>
    <row r="206" spans="1:8" x14ac:dyDescent="0.2">
      <c r="A206" s="447">
        <v>222</v>
      </c>
      <c r="B206" s="454"/>
      <c r="C206" s="449">
        <f t="shared" ref="C206:C234" si="10">ROUND((10.899*LN(A206)+A206/200)*1.667,2)</f>
        <v>100.01</v>
      </c>
      <c r="D206" s="597"/>
      <c r="E206" s="472">
        <v>13607</v>
      </c>
      <c r="F206" s="456">
        <f t="shared" ref="F206:F234" si="11">ROUND(12*1.3566*(1/C206*E206)+H206,0)</f>
        <v>2305</v>
      </c>
      <c r="G206" s="469">
        <f t="shared" si="9"/>
        <v>1633</v>
      </c>
      <c r="H206" s="470">
        <v>90</v>
      </c>
    </row>
    <row r="207" spans="1:8" x14ac:dyDescent="0.2">
      <c r="A207" s="447">
        <v>223</v>
      </c>
      <c r="B207" s="454"/>
      <c r="C207" s="449">
        <f t="shared" si="10"/>
        <v>100.1</v>
      </c>
      <c r="D207" s="597"/>
      <c r="E207" s="472">
        <v>13607</v>
      </c>
      <c r="F207" s="456">
        <f t="shared" si="11"/>
        <v>2303</v>
      </c>
      <c r="G207" s="469">
        <f t="shared" si="9"/>
        <v>1631</v>
      </c>
      <c r="H207" s="470">
        <v>90</v>
      </c>
    </row>
    <row r="208" spans="1:8" x14ac:dyDescent="0.2">
      <c r="A208" s="447">
        <v>224</v>
      </c>
      <c r="B208" s="454"/>
      <c r="C208" s="449">
        <f t="shared" si="10"/>
        <v>100.19</v>
      </c>
      <c r="D208" s="597"/>
      <c r="E208" s="472">
        <v>13607</v>
      </c>
      <c r="F208" s="456">
        <f t="shared" si="11"/>
        <v>2301</v>
      </c>
      <c r="G208" s="469">
        <f t="shared" si="9"/>
        <v>1630</v>
      </c>
      <c r="H208" s="470">
        <v>90</v>
      </c>
    </row>
    <row r="209" spans="1:8" x14ac:dyDescent="0.2">
      <c r="A209" s="447">
        <v>225</v>
      </c>
      <c r="B209" s="454"/>
      <c r="C209" s="449">
        <f t="shared" si="10"/>
        <v>100.28</v>
      </c>
      <c r="D209" s="597"/>
      <c r="E209" s="472">
        <v>13607</v>
      </c>
      <c r="F209" s="456">
        <f t="shared" si="11"/>
        <v>2299</v>
      </c>
      <c r="G209" s="469">
        <f t="shared" si="9"/>
        <v>1628</v>
      </c>
      <c r="H209" s="470">
        <v>90</v>
      </c>
    </row>
    <row r="210" spans="1:8" x14ac:dyDescent="0.2">
      <c r="A210" s="447">
        <v>226</v>
      </c>
      <c r="B210" s="454"/>
      <c r="C210" s="449">
        <f t="shared" si="10"/>
        <v>100.37</v>
      </c>
      <c r="D210" s="597"/>
      <c r="E210" s="472">
        <v>13607</v>
      </c>
      <c r="F210" s="456">
        <f t="shared" si="11"/>
        <v>2297</v>
      </c>
      <c r="G210" s="469">
        <f t="shared" si="9"/>
        <v>1627</v>
      </c>
      <c r="H210" s="470">
        <v>90</v>
      </c>
    </row>
    <row r="211" spans="1:8" x14ac:dyDescent="0.2">
      <c r="A211" s="447">
        <v>227</v>
      </c>
      <c r="B211" s="454"/>
      <c r="C211" s="449">
        <f t="shared" si="10"/>
        <v>100.46</v>
      </c>
      <c r="D211" s="597"/>
      <c r="E211" s="472">
        <v>13607</v>
      </c>
      <c r="F211" s="456">
        <f t="shared" si="11"/>
        <v>2295</v>
      </c>
      <c r="G211" s="469">
        <f t="shared" si="9"/>
        <v>1625</v>
      </c>
      <c r="H211" s="470">
        <v>90</v>
      </c>
    </row>
    <row r="212" spans="1:8" x14ac:dyDescent="0.2">
      <c r="A212" s="447">
        <v>228</v>
      </c>
      <c r="B212" s="454"/>
      <c r="C212" s="449">
        <f t="shared" si="10"/>
        <v>100.54</v>
      </c>
      <c r="D212" s="597"/>
      <c r="E212" s="472">
        <v>13607</v>
      </c>
      <c r="F212" s="456">
        <f t="shared" si="11"/>
        <v>2293</v>
      </c>
      <c r="G212" s="469">
        <f t="shared" si="9"/>
        <v>1624</v>
      </c>
      <c r="H212" s="470">
        <v>90</v>
      </c>
    </row>
    <row r="213" spans="1:8" x14ac:dyDescent="0.2">
      <c r="A213" s="447">
        <v>229</v>
      </c>
      <c r="B213" s="454"/>
      <c r="C213" s="449">
        <f t="shared" si="10"/>
        <v>100.63</v>
      </c>
      <c r="D213" s="597"/>
      <c r="E213" s="472">
        <v>13607</v>
      </c>
      <c r="F213" s="456">
        <f t="shared" si="11"/>
        <v>2291</v>
      </c>
      <c r="G213" s="469">
        <f t="shared" si="9"/>
        <v>1623</v>
      </c>
      <c r="H213" s="470">
        <v>90</v>
      </c>
    </row>
    <row r="214" spans="1:8" x14ac:dyDescent="0.2">
      <c r="A214" s="447">
        <v>230</v>
      </c>
      <c r="B214" s="454"/>
      <c r="C214" s="449">
        <f t="shared" si="10"/>
        <v>100.72</v>
      </c>
      <c r="D214" s="597"/>
      <c r="E214" s="472">
        <v>13607</v>
      </c>
      <c r="F214" s="456">
        <f t="shared" si="11"/>
        <v>2289</v>
      </c>
      <c r="G214" s="469">
        <f t="shared" si="9"/>
        <v>1621</v>
      </c>
      <c r="H214" s="470">
        <v>90</v>
      </c>
    </row>
    <row r="215" spans="1:8" x14ac:dyDescent="0.2">
      <c r="A215" s="447">
        <v>231</v>
      </c>
      <c r="B215" s="454"/>
      <c r="C215" s="449">
        <f t="shared" si="10"/>
        <v>100.81</v>
      </c>
      <c r="D215" s="597"/>
      <c r="E215" s="472">
        <v>13607</v>
      </c>
      <c r="F215" s="456">
        <f t="shared" si="11"/>
        <v>2287</v>
      </c>
      <c r="G215" s="469">
        <f t="shared" si="9"/>
        <v>1620</v>
      </c>
      <c r="H215" s="470">
        <v>90</v>
      </c>
    </row>
    <row r="216" spans="1:8" x14ac:dyDescent="0.2">
      <c r="A216" s="447">
        <v>232</v>
      </c>
      <c r="B216" s="454"/>
      <c r="C216" s="449">
        <f t="shared" si="10"/>
        <v>100.89</v>
      </c>
      <c r="D216" s="597"/>
      <c r="E216" s="472">
        <v>13607</v>
      </c>
      <c r="F216" s="456">
        <f t="shared" si="11"/>
        <v>2286</v>
      </c>
      <c r="G216" s="469">
        <f t="shared" si="9"/>
        <v>1618</v>
      </c>
      <c r="H216" s="470">
        <v>90</v>
      </c>
    </row>
    <row r="217" spans="1:8" x14ac:dyDescent="0.2">
      <c r="A217" s="447">
        <v>233</v>
      </c>
      <c r="B217" s="454"/>
      <c r="C217" s="449">
        <f t="shared" si="10"/>
        <v>100.98</v>
      </c>
      <c r="D217" s="597"/>
      <c r="E217" s="472">
        <v>13607</v>
      </c>
      <c r="F217" s="456">
        <f t="shared" si="11"/>
        <v>2284</v>
      </c>
      <c r="G217" s="469">
        <f t="shared" si="9"/>
        <v>1617</v>
      </c>
      <c r="H217" s="470">
        <v>90</v>
      </c>
    </row>
    <row r="218" spans="1:8" x14ac:dyDescent="0.2">
      <c r="A218" s="447">
        <v>234</v>
      </c>
      <c r="B218" s="454"/>
      <c r="C218" s="449">
        <f t="shared" si="10"/>
        <v>101.07</v>
      </c>
      <c r="D218" s="597"/>
      <c r="E218" s="472">
        <v>13607</v>
      </c>
      <c r="F218" s="456">
        <f t="shared" si="11"/>
        <v>2282</v>
      </c>
      <c r="G218" s="469">
        <f t="shared" si="9"/>
        <v>1616</v>
      </c>
      <c r="H218" s="470">
        <v>90</v>
      </c>
    </row>
    <row r="219" spans="1:8" x14ac:dyDescent="0.2">
      <c r="A219" s="447">
        <v>235</v>
      </c>
      <c r="B219" s="454"/>
      <c r="C219" s="449">
        <f t="shared" si="10"/>
        <v>101.15</v>
      </c>
      <c r="D219" s="597"/>
      <c r="E219" s="472">
        <v>13607</v>
      </c>
      <c r="F219" s="456">
        <f t="shared" si="11"/>
        <v>2280</v>
      </c>
      <c r="G219" s="469">
        <f t="shared" si="9"/>
        <v>1614</v>
      </c>
      <c r="H219" s="470">
        <v>90</v>
      </c>
    </row>
    <row r="220" spans="1:8" x14ac:dyDescent="0.2">
      <c r="A220" s="447">
        <v>236</v>
      </c>
      <c r="B220" s="454"/>
      <c r="C220" s="449">
        <f t="shared" si="10"/>
        <v>101.24</v>
      </c>
      <c r="D220" s="597"/>
      <c r="E220" s="472">
        <v>13607</v>
      </c>
      <c r="F220" s="456">
        <f t="shared" si="11"/>
        <v>2278</v>
      </c>
      <c r="G220" s="469">
        <f t="shared" si="9"/>
        <v>1613</v>
      </c>
      <c r="H220" s="470">
        <v>90</v>
      </c>
    </row>
    <row r="221" spans="1:8" x14ac:dyDescent="0.2">
      <c r="A221" s="447">
        <v>237</v>
      </c>
      <c r="B221" s="454"/>
      <c r="C221" s="449">
        <f t="shared" si="10"/>
        <v>101.32</v>
      </c>
      <c r="D221" s="597"/>
      <c r="E221" s="472">
        <v>13607</v>
      </c>
      <c r="F221" s="456">
        <f t="shared" si="11"/>
        <v>2276</v>
      </c>
      <c r="G221" s="469">
        <f t="shared" si="9"/>
        <v>1612</v>
      </c>
      <c r="H221" s="470">
        <v>90</v>
      </c>
    </row>
    <row r="222" spans="1:8" x14ac:dyDescent="0.2">
      <c r="A222" s="447">
        <v>238</v>
      </c>
      <c r="B222" s="454"/>
      <c r="C222" s="449">
        <f t="shared" si="10"/>
        <v>101.41</v>
      </c>
      <c r="D222" s="597"/>
      <c r="E222" s="472">
        <v>13607</v>
      </c>
      <c r="F222" s="456">
        <f t="shared" si="11"/>
        <v>2274</v>
      </c>
      <c r="G222" s="469">
        <f t="shared" si="9"/>
        <v>1610</v>
      </c>
      <c r="H222" s="470">
        <v>90</v>
      </c>
    </row>
    <row r="223" spans="1:8" x14ac:dyDescent="0.2">
      <c r="A223" s="447">
        <v>239</v>
      </c>
      <c r="B223" s="454"/>
      <c r="C223" s="449">
        <f t="shared" si="10"/>
        <v>101.49</v>
      </c>
      <c r="D223" s="597"/>
      <c r="E223" s="472">
        <v>13607</v>
      </c>
      <c r="F223" s="456">
        <f t="shared" si="11"/>
        <v>2273</v>
      </c>
      <c r="G223" s="469">
        <f t="shared" si="9"/>
        <v>1609</v>
      </c>
      <c r="H223" s="470">
        <v>90</v>
      </c>
    </row>
    <row r="224" spans="1:8" x14ac:dyDescent="0.2">
      <c r="A224" s="447">
        <v>240</v>
      </c>
      <c r="B224" s="454"/>
      <c r="C224" s="449">
        <f t="shared" si="10"/>
        <v>101.58</v>
      </c>
      <c r="D224" s="597"/>
      <c r="E224" s="472">
        <v>13607</v>
      </c>
      <c r="F224" s="456">
        <f t="shared" si="11"/>
        <v>2271</v>
      </c>
      <c r="G224" s="469">
        <f t="shared" si="9"/>
        <v>1607</v>
      </c>
      <c r="H224" s="470">
        <v>90</v>
      </c>
    </row>
    <row r="225" spans="1:8" x14ac:dyDescent="0.2">
      <c r="A225" s="447">
        <v>241</v>
      </c>
      <c r="B225" s="454"/>
      <c r="C225" s="449">
        <f t="shared" si="10"/>
        <v>101.66</v>
      </c>
      <c r="D225" s="597"/>
      <c r="E225" s="472">
        <v>13607</v>
      </c>
      <c r="F225" s="456">
        <f t="shared" si="11"/>
        <v>2269</v>
      </c>
      <c r="G225" s="469">
        <f t="shared" si="9"/>
        <v>1606</v>
      </c>
      <c r="H225" s="470">
        <v>90</v>
      </c>
    </row>
    <row r="226" spans="1:8" x14ac:dyDescent="0.2">
      <c r="A226" s="447">
        <v>242</v>
      </c>
      <c r="B226" s="454"/>
      <c r="C226" s="449">
        <f t="shared" si="10"/>
        <v>101.74</v>
      </c>
      <c r="D226" s="597"/>
      <c r="E226" s="472">
        <v>13607</v>
      </c>
      <c r="F226" s="456">
        <f t="shared" si="11"/>
        <v>2267</v>
      </c>
      <c r="G226" s="469">
        <f t="shared" si="9"/>
        <v>1605</v>
      </c>
      <c r="H226" s="470">
        <v>90</v>
      </c>
    </row>
    <row r="227" spans="1:8" x14ac:dyDescent="0.2">
      <c r="A227" s="447">
        <v>243</v>
      </c>
      <c r="B227" s="454"/>
      <c r="C227" s="449">
        <f t="shared" si="10"/>
        <v>101.83</v>
      </c>
      <c r="D227" s="597"/>
      <c r="E227" s="472">
        <v>13607</v>
      </c>
      <c r="F227" s="456">
        <f t="shared" si="11"/>
        <v>2265</v>
      </c>
      <c r="G227" s="469">
        <f t="shared" si="9"/>
        <v>1603</v>
      </c>
      <c r="H227" s="470">
        <v>90</v>
      </c>
    </row>
    <row r="228" spans="1:8" x14ac:dyDescent="0.2">
      <c r="A228" s="447">
        <v>244</v>
      </c>
      <c r="B228" s="454"/>
      <c r="C228" s="449">
        <f t="shared" si="10"/>
        <v>101.91</v>
      </c>
      <c r="D228" s="597"/>
      <c r="E228" s="472">
        <v>13607</v>
      </c>
      <c r="F228" s="456">
        <f t="shared" si="11"/>
        <v>2264</v>
      </c>
      <c r="G228" s="469">
        <f t="shared" si="9"/>
        <v>1602</v>
      </c>
      <c r="H228" s="470">
        <v>90</v>
      </c>
    </row>
    <row r="229" spans="1:8" x14ac:dyDescent="0.2">
      <c r="A229" s="447">
        <v>245</v>
      </c>
      <c r="B229" s="454"/>
      <c r="C229" s="449">
        <f t="shared" si="10"/>
        <v>101.99</v>
      </c>
      <c r="D229" s="597"/>
      <c r="E229" s="472">
        <v>13607</v>
      </c>
      <c r="F229" s="456">
        <f t="shared" si="11"/>
        <v>2262</v>
      </c>
      <c r="G229" s="469">
        <f t="shared" si="9"/>
        <v>1601</v>
      </c>
      <c r="H229" s="470">
        <v>90</v>
      </c>
    </row>
    <row r="230" spans="1:8" x14ac:dyDescent="0.2">
      <c r="A230" s="447">
        <v>246</v>
      </c>
      <c r="B230" s="454"/>
      <c r="C230" s="449">
        <f t="shared" si="10"/>
        <v>102.07</v>
      </c>
      <c r="D230" s="597"/>
      <c r="E230" s="472">
        <v>13607</v>
      </c>
      <c r="F230" s="456">
        <f t="shared" si="11"/>
        <v>2260</v>
      </c>
      <c r="G230" s="469">
        <f t="shared" si="9"/>
        <v>1600</v>
      </c>
      <c r="H230" s="470">
        <v>90</v>
      </c>
    </row>
    <row r="231" spans="1:8" x14ac:dyDescent="0.2">
      <c r="A231" s="447">
        <v>247</v>
      </c>
      <c r="B231" s="454"/>
      <c r="C231" s="449">
        <f t="shared" si="10"/>
        <v>102.16</v>
      </c>
      <c r="D231" s="597"/>
      <c r="E231" s="472">
        <v>13607</v>
      </c>
      <c r="F231" s="456">
        <f t="shared" si="11"/>
        <v>2258</v>
      </c>
      <c r="G231" s="469">
        <f t="shared" si="9"/>
        <v>1598</v>
      </c>
      <c r="H231" s="470">
        <v>90</v>
      </c>
    </row>
    <row r="232" spans="1:8" x14ac:dyDescent="0.2">
      <c r="A232" s="447">
        <v>248</v>
      </c>
      <c r="B232" s="454"/>
      <c r="C232" s="449">
        <f t="shared" si="10"/>
        <v>102.24</v>
      </c>
      <c r="D232" s="597"/>
      <c r="E232" s="472">
        <v>13607</v>
      </c>
      <c r="F232" s="456">
        <f t="shared" si="11"/>
        <v>2257</v>
      </c>
      <c r="G232" s="469">
        <f t="shared" si="9"/>
        <v>1597</v>
      </c>
      <c r="H232" s="470">
        <v>90</v>
      </c>
    </row>
    <row r="233" spans="1:8" x14ac:dyDescent="0.2">
      <c r="A233" s="447">
        <v>249</v>
      </c>
      <c r="B233" s="454"/>
      <c r="C233" s="449">
        <f t="shared" si="10"/>
        <v>102.32</v>
      </c>
      <c r="D233" s="597"/>
      <c r="E233" s="472">
        <v>13607</v>
      </c>
      <c r="F233" s="456">
        <f t="shared" si="11"/>
        <v>2255</v>
      </c>
      <c r="G233" s="469">
        <f t="shared" si="9"/>
        <v>1596</v>
      </c>
      <c r="H233" s="470">
        <v>90</v>
      </c>
    </row>
    <row r="234" spans="1:8" ht="13.5" thickBot="1" x14ac:dyDescent="0.25">
      <c r="A234" s="596">
        <v>250</v>
      </c>
      <c r="B234" s="459"/>
      <c r="C234" s="598">
        <f t="shared" si="10"/>
        <v>102.4</v>
      </c>
      <c r="D234" s="599"/>
      <c r="E234" s="473">
        <v>13607</v>
      </c>
      <c r="F234" s="461">
        <f t="shared" si="11"/>
        <v>2253</v>
      </c>
      <c r="G234" s="488">
        <f t="shared" si="9"/>
        <v>1595</v>
      </c>
      <c r="H234" s="462">
        <v>90</v>
      </c>
    </row>
  </sheetData>
  <mergeCells count="2">
    <mergeCell ref="A10:B10"/>
    <mergeCell ref="G11:H11"/>
  </mergeCells>
  <pageMargins left="0.59055118110236227" right="0.39370078740157483" top="0.98425196850393704" bottom="0.98425196850393704" header="0.51181102362204722" footer="0.51181102362204722"/>
  <pageSetup paperSize="9" scale="98" fitToHeight="13" orientation="portrait" r:id="rId1"/>
  <headerFooter alignWithMargins="0">
    <oddHeader>&amp;LKrajský úřad Plzeňského kraje&amp;R22. 2. 2016</oddHeader>
    <oddFooter>Stránka &amp;P z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2"/>
  <sheetViews>
    <sheetView workbookViewId="0">
      <pane ySplit="12" topLeftCell="A262" activePane="bottomLeft" state="frozenSplit"/>
      <selection activeCell="C69" sqref="C69"/>
      <selection pane="bottomLeft" activeCell="A267" sqref="A267:XFD267"/>
    </sheetView>
  </sheetViews>
  <sheetFormatPr defaultRowHeight="12.75" x14ac:dyDescent="0.2"/>
  <cols>
    <col min="1" max="1" width="10" style="412" customWidth="1"/>
    <col min="2" max="2" width="9.5703125" style="412" customWidth="1"/>
    <col min="3" max="3" width="10.85546875" style="412" customWidth="1"/>
    <col min="4" max="4" width="13.42578125" style="412" customWidth="1"/>
    <col min="5" max="5" width="13.5703125" style="412" customWidth="1"/>
    <col min="6" max="7" width="12.85546875" style="412" customWidth="1"/>
    <col min="8" max="8" width="10.7109375" style="412" customWidth="1"/>
    <col min="9" max="9" width="16.140625" style="412" customWidth="1"/>
    <col min="10" max="16384" width="9.140625" style="412"/>
  </cols>
  <sheetData>
    <row r="1" spans="1:9" x14ac:dyDescent="0.2">
      <c r="H1" s="412" t="s">
        <v>760</v>
      </c>
    </row>
    <row r="2" spans="1:9" ht="4.5" customHeight="1" x14ac:dyDescent="0.2"/>
    <row r="3" spans="1:9" ht="20.25" x14ac:dyDescent="0.3">
      <c r="A3" s="413" t="s">
        <v>702</v>
      </c>
      <c r="C3" s="414"/>
      <c r="D3" s="414"/>
      <c r="E3" s="414"/>
      <c r="F3" s="415"/>
      <c r="G3" s="415"/>
      <c r="H3" s="416"/>
      <c r="I3" s="416"/>
    </row>
    <row r="4" spans="1:9" x14ac:dyDescent="0.2">
      <c r="A4" s="601" t="s">
        <v>761</v>
      </c>
      <c r="B4" s="418"/>
      <c r="C4" s="418"/>
      <c r="D4" s="418"/>
      <c r="E4" s="418"/>
      <c r="F4" s="418"/>
      <c r="G4" s="418"/>
      <c r="I4" s="416"/>
    </row>
    <row r="5" spans="1:9" ht="6.75" customHeight="1" x14ac:dyDescent="0.25">
      <c r="A5" s="476"/>
      <c r="B5" s="418"/>
      <c r="C5" s="418"/>
      <c r="D5" s="418"/>
      <c r="E5" s="418"/>
      <c r="F5" s="418"/>
      <c r="G5" s="418"/>
      <c r="I5" s="416"/>
    </row>
    <row r="6" spans="1:9" ht="15.75" x14ac:dyDescent="0.25">
      <c r="A6" s="419"/>
      <c r="B6" s="420"/>
      <c r="C6" s="421"/>
      <c r="D6" s="421" t="s">
        <v>10</v>
      </c>
      <c r="F6" s="422" t="s">
        <v>11</v>
      </c>
      <c r="G6" s="422"/>
      <c r="I6" s="416"/>
    </row>
    <row r="7" spans="1:9" ht="15.75" x14ac:dyDescent="0.25">
      <c r="A7" s="423" t="s">
        <v>762</v>
      </c>
      <c r="B7" s="420"/>
      <c r="C7" s="424"/>
      <c r="D7" s="424">
        <v>12</v>
      </c>
      <c r="E7" s="492"/>
      <c r="F7" s="426">
        <v>30</v>
      </c>
      <c r="G7" s="426"/>
      <c r="I7" s="416"/>
    </row>
    <row r="8" spans="1:9" ht="15.75" x14ac:dyDescent="0.25">
      <c r="A8" s="423" t="s">
        <v>763</v>
      </c>
      <c r="B8" s="420"/>
      <c r="C8" s="424"/>
      <c r="D8" s="424" t="s">
        <v>183</v>
      </c>
      <c r="E8" s="492"/>
      <c r="F8" s="426">
        <v>30</v>
      </c>
      <c r="G8" s="426"/>
      <c r="I8" s="416"/>
    </row>
    <row r="9" spans="1:9" ht="15.75" x14ac:dyDescent="0.25">
      <c r="A9" s="423" t="s">
        <v>764</v>
      </c>
      <c r="B9" s="420"/>
      <c r="C9" s="424"/>
      <c r="D9" s="424">
        <v>24</v>
      </c>
      <c r="E9" s="492"/>
      <c r="F9" s="426">
        <v>30</v>
      </c>
      <c r="G9" s="426"/>
      <c r="I9" s="416"/>
    </row>
    <row r="10" spans="1:9" ht="6" customHeight="1" thickBot="1" x14ac:dyDescent="0.25">
      <c r="A10" s="609"/>
      <c r="B10" s="609"/>
      <c r="C10" s="434"/>
      <c r="D10" s="435"/>
      <c r="E10" s="436"/>
      <c r="F10" s="436"/>
      <c r="G10" s="436"/>
      <c r="I10" s="416"/>
    </row>
    <row r="11" spans="1:9" ht="15.75" x14ac:dyDescent="0.2">
      <c r="A11" s="437"/>
      <c r="B11" s="438" t="s">
        <v>2</v>
      </c>
      <c r="C11" s="439"/>
      <c r="D11" s="438" t="s">
        <v>3</v>
      </c>
      <c r="E11" s="439"/>
      <c r="F11" s="440" t="s">
        <v>4</v>
      </c>
      <c r="G11" s="610" t="s">
        <v>5</v>
      </c>
      <c r="H11" s="611"/>
    </row>
    <row r="12" spans="1:9" ht="45.75" thickBot="1" x14ac:dyDescent="0.25">
      <c r="A12" s="441" t="s">
        <v>689</v>
      </c>
      <c r="B12" s="442" t="s">
        <v>10</v>
      </c>
      <c r="C12" s="443" t="s">
        <v>11</v>
      </c>
      <c r="D12" s="444" t="s">
        <v>12</v>
      </c>
      <c r="E12" s="445" t="s">
        <v>690</v>
      </c>
      <c r="F12" s="444" t="s">
        <v>4</v>
      </c>
      <c r="G12" s="446" t="s">
        <v>15</v>
      </c>
      <c r="H12" s="445" t="s">
        <v>16</v>
      </c>
    </row>
    <row r="13" spans="1:9" x14ac:dyDescent="0.2">
      <c r="A13" s="447">
        <v>22</v>
      </c>
      <c r="B13" s="448">
        <v>12</v>
      </c>
      <c r="C13" s="449">
        <v>30</v>
      </c>
      <c r="D13" s="450">
        <v>24847</v>
      </c>
      <c r="E13" s="471">
        <v>14889</v>
      </c>
      <c r="F13" s="450">
        <f>ROUND(12*1.3566*(1/B13*D13+1/C13*E13)+H13,0)</f>
        <v>42006</v>
      </c>
      <c r="G13" s="491">
        <f t="shared" ref="G13:G76" si="0">ROUND(12*(1/B13*D13+1/C13*E13),0)</f>
        <v>30803</v>
      </c>
      <c r="H13" s="451">
        <v>219</v>
      </c>
    </row>
    <row r="14" spans="1:9" x14ac:dyDescent="0.2">
      <c r="A14" s="453">
        <v>23</v>
      </c>
      <c r="B14" s="448">
        <f>ROUND(0.73*(6.558*LN(A14)-4),2)</f>
        <v>12.09</v>
      </c>
      <c r="C14" s="449">
        <v>30</v>
      </c>
      <c r="D14" s="456">
        <v>24847</v>
      </c>
      <c r="E14" s="472">
        <v>14889</v>
      </c>
      <c r="F14" s="456">
        <f t="shared" ref="F14:F77" si="1">ROUND(12*1.3566*(1/B14*D14+1/C14*E14)+H14,0)</f>
        <v>41755</v>
      </c>
      <c r="G14" s="469">
        <f t="shared" si="0"/>
        <v>30618</v>
      </c>
      <c r="H14" s="470">
        <v>219</v>
      </c>
    </row>
    <row r="15" spans="1:9" x14ac:dyDescent="0.2">
      <c r="A15" s="453">
        <v>24</v>
      </c>
      <c r="B15" s="448">
        <f t="shared" ref="B15:B78" si="2">ROUND(0.73*(6.558*LN(A15)-4),2)</f>
        <v>12.29</v>
      </c>
      <c r="C15" s="449">
        <v>30</v>
      </c>
      <c r="D15" s="456">
        <v>24847</v>
      </c>
      <c r="E15" s="472">
        <v>14889</v>
      </c>
      <c r="F15" s="456">
        <f t="shared" si="1"/>
        <v>41210</v>
      </c>
      <c r="G15" s="469">
        <f t="shared" si="0"/>
        <v>30216</v>
      </c>
      <c r="H15" s="470">
        <v>219</v>
      </c>
    </row>
    <row r="16" spans="1:9" x14ac:dyDescent="0.2">
      <c r="A16" s="447">
        <v>25</v>
      </c>
      <c r="B16" s="448">
        <f t="shared" si="2"/>
        <v>12.49</v>
      </c>
      <c r="C16" s="449">
        <v>30</v>
      </c>
      <c r="D16" s="456">
        <v>24847</v>
      </c>
      <c r="E16" s="472">
        <v>14889</v>
      </c>
      <c r="F16" s="456">
        <f t="shared" si="1"/>
        <v>40683</v>
      </c>
      <c r="G16" s="469">
        <f t="shared" si="0"/>
        <v>29828</v>
      </c>
      <c r="H16" s="470">
        <v>219</v>
      </c>
    </row>
    <row r="17" spans="1:8" x14ac:dyDescent="0.2">
      <c r="A17" s="453">
        <v>26</v>
      </c>
      <c r="B17" s="448">
        <f t="shared" si="2"/>
        <v>12.68</v>
      </c>
      <c r="C17" s="449">
        <v>30</v>
      </c>
      <c r="D17" s="456">
        <v>24847</v>
      </c>
      <c r="E17" s="472">
        <v>14889</v>
      </c>
      <c r="F17" s="456">
        <f t="shared" si="1"/>
        <v>40198</v>
      </c>
      <c r="G17" s="469">
        <f t="shared" si="0"/>
        <v>29470</v>
      </c>
      <c r="H17" s="470">
        <v>219</v>
      </c>
    </row>
    <row r="18" spans="1:8" x14ac:dyDescent="0.2">
      <c r="A18" s="453">
        <v>27</v>
      </c>
      <c r="B18" s="448">
        <f t="shared" si="2"/>
        <v>12.86</v>
      </c>
      <c r="C18" s="449">
        <v>30</v>
      </c>
      <c r="D18" s="456">
        <v>24847</v>
      </c>
      <c r="E18" s="472">
        <v>14889</v>
      </c>
      <c r="F18" s="456">
        <f t="shared" si="1"/>
        <v>39752</v>
      </c>
      <c r="G18" s="469">
        <f t="shared" si="0"/>
        <v>29141</v>
      </c>
      <c r="H18" s="470">
        <v>219</v>
      </c>
    </row>
    <row r="19" spans="1:8" x14ac:dyDescent="0.2">
      <c r="A19" s="447">
        <v>28</v>
      </c>
      <c r="B19" s="448">
        <f t="shared" si="2"/>
        <v>13.03</v>
      </c>
      <c r="C19" s="449">
        <v>30</v>
      </c>
      <c r="D19" s="456">
        <v>24847</v>
      </c>
      <c r="E19" s="472">
        <v>14889</v>
      </c>
      <c r="F19" s="456">
        <f t="shared" si="1"/>
        <v>39341</v>
      </c>
      <c r="G19" s="469">
        <f t="shared" si="0"/>
        <v>28838</v>
      </c>
      <c r="H19" s="470">
        <v>219</v>
      </c>
    </row>
    <row r="20" spans="1:8" x14ac:dyDescent="0.2">
      <c r="A20" s="453">
        <v>29</v>
      </c>
      <c r="B20" s="448">
        <f t="shared" si="2"/>
        <v>13.2</v>
      </c>
      <c r="C20" s="449">
        <v>30</v>
      </c>
      <c r="D20" s="456">
        <v>24847</v>
      </c>
      <c r="E20" s="472">
        <v>14889</v>
      </c>
      <c r="F20" s="456">
        <f t="shared" si="1"/>
        <v>38941</v>
      </c>
      <c r="G20" s="469">
        <f t="shared" si="0"/>
        <v>28544</v>
      </c>
      <c r="H20" s="470">
        <v>219</v>
      </c>
    </row>
    <row r="21" spans="1:8" x14ac:dyDescent="0.2">
      <c r="A21" s="453">
        <v>30</v>
      </c>
      <c r="B21" s="448">
        <f t="shared" si="2"/>
        <v>13.36</v>
      </c>
      <c r="C21" s="449">
        <v>30</v>
      </c>
      <c r="D21" s="456">
        <v>24847</v>
      </c>
      <c r="E21" s="472">
        <v>14889</v>
      </c>
      <c r="F21" s="456">
        <f t="shared" si="1"/>
        <v>38575</v>
      </c>
      <c r="G21" s="469">
        <f t="shared" si="0"/>
        <v>28273</v>
      </c>
      <c r="H21" s="470">
        <v>219</v>
      </c>
    </row>
    <row r="22" spans="1:8" x14ac:dyDescent="0.2">
      <c r="A22" s="447">
        <v>31</v>
      </c>
      <c r="B22" s="448">
        <f t="shared" si="2"/>
        <v>13.52</v>
      </c>
      <c r="C22" s="449">
        <v>30</v>
      </c>
      <c r="D22" s="456">
        <v>24847</v>
      </c>
      <c r="E22" s="472">
        <v>14889</v>
      </c>
      <c r="F22" s="456">
        <f t="shared" si="1"/>
        <v>38216</v>
      </c>
      <c r="G22" s="469">
        <f t="shared" si="0"/>
        <v>28009</v>
      </c>
      <c r="H22" s="470">
        <v>219</v>
      </c>
    </row>
    <row r="23" spans="1:8" x14ac:dyDescent="0.2">
      <c r="A23" s="453">
        <v>32</v>
      </c>
      <c r="B23" s="448">
        <f t="shared" si="2"/>
        <v>13.67</v>
      </c>
      <c r="C23" s="449">
        <v>30</v>
      </c>
      <c r="D23" s="456">
        <v>24847</v>
      </c>
      <c r="E23" s="472">
        <v>14889</v>
      </c>
      <c r="F23" s="456">
        <f t="shared" si="1"/>
        <v>37888</v>
      </c>
      <c r="G23" s="469">
        <f t="shared" si="0"/>
        <v>27767</v>
      </c>
      <c r="H23" s="470">
        <v>219</v>
      </c>
    </row>
    <row r="24" spans="1:8" x14ac:dyDescent="0.2">
      <c r="A24" s="453">
        <v>33</v>
      </c>
      <c r="B24" s="448">
        <f t="shared" si="2"/>
        <v>13.82</v>
      </c>
      <c r="C24" s="449">
        <v>30</v>
      </c>
      <c r="D24" s="456">
        <v>24847</v>
      </c>
      <c r="E24" s="472">
        <v>14889</v>
      </c>
      <c r="F24" s="456">
        <f t="shared" si="1"/>
        <v>37567</v>
      </c>
      <c r="G24" s="469">
        <f t="shared" si="0"/>
        <v>27530</v>
      </c>
      <c r="H24" s="470">
        <v>219</v>
      </c>
    </row>
    <row r="25" spans="1:8" x14ac:dyDescent="0.2">
      <c r="A25" s="447">
        <v>34</v>
      </c>
      <c r="B25" s="448">
        <f t="shared" si="2"/>
        <v>13.96</v>
      </c>
      <c r="C25" s="449">
        <v>30</v>
      </c>
      <c r="D25" s="456">
        <v>24847</v>
      </c>
      <c r="E25" s="472">
        <v>14889</v>
      </c>
      <c r="F25" s="456">
        <f t="shared" si="1"/>
        <v>37273</v>
      </c>
      <c r="G25" s="469">
        <f t="shared" si="0"/>
        <v>27314</v>
      </c>
      <c r="H25" s="470">
        <v>219</v>
      </c>
    </row>
    <row r="26" spans="1:8" x14ac:dyDescent="0.2">
      <c r="A26" s="453">
        <v>35</v>
      </c>
      <c r="B26" s="448">
        <f t="shared" si="2"/>
        <v>14.1</v>
      </c>
      <c r="C26" s="449">
        <v>30</v>
      </c>
      <c r="D26" s="456">
        <v>24847</v>
      </c>
      <c r="E26" s="472">
        <v>14889</v>
      </c>
      <c r="F26" s="456">
        <f t="shared" si="1"/>
        <v>36986</v>
      </c>
      <c r="G26" s="469">
        <f t="shared" si="0"/>
        <v>27102</v>
      </c>
      <c r="H26" s="470">
        <v>219</v>
      </c>
    </row>
    <row r="27" spans="1:8" x14ac:dyDescent="0.2">
      <c r="A27" s="453">
        <v>36</v>
      </c>
      <c r="B27" s="448">
        <f t="shared" si="2"/>
        <v>14.24</v>
      </c>
      <c r="C27" s="449">
        <v>30</v>
      </c>
      <c r="D27" s="456">
        <v>24847</v>
      </c>
      <c r="E27" s="472">
        <v>14889</v>
      </c>
      <c r="F27" s="456">
        <f t="shared" si="1"/>
        <v>36704</v>
      </c>
      <c r="G27" s="469">
        <f t="shared" si="0"/>
        <v>26894</v>
      </c>
      <c r="H27" s="470">
        <v>219</v>
      </c>
    </row>
    <row r="28" spans="1:8" x14ac:dyDescent="0.2">
      <c r="A28" s="447">
        <v>37</v>
      </c>
      <c r="B28" s="448">
        <f t="shared" si="2"/>
        <v>14.37</v>
      </c>
      <c r="C28" s="449">
        <v>30</v>
      </c>
      <c r="D28" s="456">
        <v>24847</v>
      </c>
      <c r="E28" s="472">
        <v>14889</v>
      </c>
      <c r="F28" s="456">
        <f t="shared" si="1"/>
        <v>36447</v>
      </c>
      <c r="G28" s="469">
        <f t="shared" si="0"/>
        <v>26705</v>
      </c>
      <c r="H28" s="470">
        <v>219</v>
      </c>
    </row>
    <row r="29" spans="1:8" x14ac:dyDescent="0.2">
      <c r="A29" s="453">
        <v>38</v>
      </c>
      <c r="B29" s="448">
        <f t="shared" si="2"/>
        <v>14.49</v>
      </c>
      <c r="C29" s="449">
        <v>30</v>
      </c>
      <c r="D29" s="456">
        <v>24847</v>
      </c>
      <c r="E29" s="472">
        <v>14889</v>
      </c>
      <c r="F29" s="456">
        <f t="shared" si="1"/>
        <v>36213</v>
      </c>
      <c r="G29" s="469">
        <f t="shared" si="0"/>
        <v>26533</v>
      </c>
      <c r="H29" s="470">
        <v>219</v>
      </c>
    </row>
    <row r="30" spans="1:8" x14ac:dyDescent="0.2">
      <c r="A30" s="453">
        <v>39</v>
      </c>
      <c r="B30" s="448">
        <f t="shared" si="2"/>
        <v>14.62</v>
      </c>
      <c r="C30" s="449">
        <v>30</v>
      </c>
      <c r="D30" s="456">
        <v>24847</v>
      </c>
      <c r="E30" s="472">
        <v>14889</v>
      </c>
      <c r="F30" s="456">
        <f t="shared" si="1"/>
        <v>35965</v>
      </c>
      <c r="G30" s="469">
        <f t="shared" si="0"/>
        <v>26350</v>
      </c>
      <c r="H30" s="470">
        <v>219</v>
      </c>
    </row>
    <row r="31" spans="1:8" x14ac:dyDescent="0.2">
      <c r="A31" s="447">
        <v>40</v>
      </c>
      <c r="B31" s="448">
        <f t="shared" si="2"/>
        <v>14.74</v>
      </c>
      <c r="C31" s="449">
        <v>30</v>
      </c>
      <c r="D31" s="456">
        <v>24847</v>
      </c>
      <c r="E31" s="472">
        <v>14889</v>
      </c>
      <c r="F31" s="456">
        <f t="shared" si="1"/>
        <v>35740</v>
      </c>
      <c r="G31" s="469">
        <f t="shared" si="0"/>
        <v>26184</v>
      </c>
      <c r="H31" s="470">
        <v>219</v>
      </c>
    </row>
    <row r="32" spans="1:8" x14ac:dyDescent="0.2">
      <c r="A32" s="453">
        <v>41</v>
      </c>
      <c r="B32" s="448">
        <f t="shared" si="2"/>
        <v>14.86</v>
      </c>
      <c r="C32" s="449">
        <v>30</v>
      </c>
      <c r="D32" s="456">
        <v>24847</v>
      </c>
      <c r="E32" s="472">
        <v>14889</v>
      </c>
      <c r="F32" s="456">
        <f t="shared" si="1"/>
        <v>35518</v>
      </c>
      <c r="G32" s="469">
        <f t="shared" si="0"/>
        <v>26020</v>
      </c>
      <c r="H32" s="470">
        <v>219</v>
      </c>
    </row>
    <row r="33" spans="1:8" x14ac:dyDescent="0.2">
      <c r="A33" s="453">
        <v>42</v>
      </c>
      <c r="B33" s="448">
        <f t="shared" si="2"/>
        <v>14.97</v>
      </c>
      <c r="C33" s="449">
        <v>30</v>
      </c>
      <c r="D33" s="456">
        <v>24847</v>
      </c>
      <c r="E33" s="472">
        <v>14889</v>
      </c>
      <c r="F33" s="456">
        <f t="shared" si="1"/>
        <v>35318</v>
      </c>
      <c r="G33" s="469">
        <f t="shared" si="0"/>
        <v>25873</v>
      </c>
      <c r="H33" s="470">
        <v>219</v>
      </c>
    </row>
    <row r="34" spans="1:8" x14ac:dyDescent="0.2">
      <c r="A34" s="447">
        <v>43</v>
      </c>
      <c r="B34" s="448">
        <f t="shared" si="2"/>
        <v>15.09</v>
      </c>
      <c r="C34" s="449">
        <v>30</v>
      </c>
      <c r="D34" s="456">
        <v>24847</v>
      </c>
      <c r="E34" s="472">
        <v>14889</v>
      </c>
      <c r="F34" s="456">
        <f t="shared" si="1"/>
        <v>35103</v>
      </c>
      <c r="G34" s="469">
        <f t="shared" si="0"/>
        <v>25715</v>
      </c>
      <c r="H34" s="470">
        <v>219</v>
      </c>
    </row>
    <row r="35" spans="1:8" x14ac:dyDescent="0.2">
      <c r="A35" s="453">
        <v>44</v>
      </c>
      <c r="B35" s="448">
        <f t="shared" si="2"/>
        <v>15.2</v>
      </c>
      <c r="C35" s="449">
        <v>30</v>
      </c>
      <c r="D35" s="456">
        <v>24847</v>
      </c>
      <c r="E35" s="472">
        <v>14889</v>
      </c>
      <c r="F35" s="456">
        <f t="shared" si="1"/>
        <v>34910</v>
      </c>
      <c r="G35" s="469">
        <f t="shared" si="0"/>
        <v>25572</v>
      </c>
      <c r="H35" s="470">
        <v>219</v>
      </c>
    </row>
    <row r="36" spans="1:8" x14ac:dyDescent="0.2">
      <c r="A36" s="453">
        <v>45</v>
      </c>
      <c r="B36" s="448">
        <f t="shared" si="2"/>
        <v>15.3</v>
      </c>
      <c r="C36" s="449">
        <v>30</v>
      </c>
      <c r="D36" s="456">
        <v>24847</v>
      </c>
      <c r="E36" s="472">
        <v>14889</v>
      </c>
      <c r="F36" s="456">
        <f t="shared" si="1"/>
        <v>34736</v>
      </c>
      <c r="G36" s="469">
        <f t="shared" si="0"/>
        <v>25443</v>
      </c>
      <c r="H36" s="470">
        <v>219</v>
      </c>
    </row>
    <row r="37" spans="1:8" x14ac:dyDescent="0.2">
      <c r="A37" s="447">
        <v>46</v>
      </c>
      <c r="B37" s="448">
        <f t="shared" si="2"/>
        <v>15.41</v>
      </c>
      <c r="C37" s="449">
        <v>30</v>
      </c>
      <c r="D37" s="456">
        <v>24847</v>
      </c>
      <c r="E37" s="472">
        <v>14889</v>
      </c>
      <c r="F37" s="456">
        <f t="shared" si="1"/>
        <v>34547</v>
      </c>
      <c r="G37" s="469">
        <f t="shared" si="0"/>
        <v>25304</v>
      </c>
      <c r="H37" s="470">
        <v>219</v>
      </c>
    </row>
    <row r="38" spans="1:8" x14ac:dyDescent="0.2">
      <c r="A38" s="453">
        <v>47</v>
      </c>
      <c r="B38" s="448">
        <f t="shared" si="2"/>
        <v>15.51</v>
      </c>
      <c r="C38" s="449">
        <v>30</v>
      </c>
      <c r="D38" s="456">
        <v>24847</v>
      </c>
      <c r="E38" s="472">
        <v>14889</v>
      </c>
      <c r="F38" s="456">
        <f t="shared" si="1"/>
        <v>34378</v>
      </c>
      <c r="G38" s="469">
        <f t="shared" si="0"/>
        <v>25180</v>
      </c>
      <c r="H38" s="470">
        <v>219</v>
      </c>
    </row>
    <row r="39" spans="1:8" x14ac:dyDescent="0.2">
      <c r="A39" s="453">
        <v>48</v>
      </c>
      <c r="B39" s="448">
        <f t="shared" si="2"/>
        <v>15.61</v>
      </c>
      <c r="C39" s="449">
        <v>30</v>
      </c>
      <c r="D39" s="456">
        <v>24847</v>
      </c>
      <c r="E39" s="472">
        <v>14889</v>
      </c>
      <c r="F39" s="456">
        <f t="shared" si="1"/>
        <v>34211</v>
      </c>
      <c r="G39" s="469">
        <f t="shared" si="0"/>
        <v>25056</v>
      </c>
      <c r="H39" s="470">
        <v>219</v>
      </c>
    </row>
    <row r="40" spans="1:8" x14ac:dyDescent="0.2">
      <c r="A40" s="447">
        <v>49</v>
      </c>
      <c r="B40" s="448">
        <f t="shared" si="2"/>
        <v>15.71</v>
      </c>
      <c r="C40" s="449">
        <v>30</v>
      </c>
      <c r="D40" s="456">
        <v>24847</v>
      </c>
      <c r="E40" s="472">
        <v>14889</v>
      </c>
      <c r="F40" s="456">
        <f t="shared" si="1"/>
        <v>34046</v>
      </c>
      <c r="G40" s="469">
        <f t="shared" si="0"/>
        <v>24935</v>
      </c>
      <c r="H40" s="470">
        <v>219</v>
      </c>
    </row>
    <row r="41" spans="1:8" x14ac:dyDescent="0.2">
      <c r="A41" s="453">
        <v>50</v>
      </c>
      <c r="B41" s="448">
        <f t="shared" si="2"/>
        <v>15.81</v>
      </c>
      <c r="C41" s="449">
        <v>30</v>
      </c>
      <c r="D41" s="456">
        <v>24847</v>
      </c>
      <c r="E41" s="472">
        <v>14889</v>
      </c>
      <c r="F41" s="456">
        <f t="shared" si="1"/>
        <v>33883</v>
      </c>
      <c r="G41" s="469">
        <f t="shared" si="0"/>
        <v>24815</v>
      </c>
      <c r="H41" s="470">
        <v>219</v>
      </c>
    </row>
    <row r="42" spans="1:8" x14ac:dyDescent="0.2">
      <c r="A42" s="453">
        <v>51</v>
      </c>
      <c r="B42" s="448">
        <f t="shared" si="2"/>
        <v>15.9</v>
      </c>
      <c r="C42" s="449">
        <v>30</v>
      </c>
      <c r="D42" s="456">
        <v>24847</v>
      </c>
      <c r="E42" s="472">
        <v>14889</v>
      </c>
      <c r="F42" s="456">
        <f t="shared" si="1"/>
        <v>33738</v>
      </c>
      <c r="G42" s="469">
        <f t="shared" si="0"/>
        <v>24708</v>
      </c>
      <c r="H42" s="470">
        <v>219</v>
      </c>
    </row>
    <row r="43" spans="1:8" x14ac:dyDescent="0.2">
      <c r="A43" s="447">
        <v>52</v>
      </c>
      <c r="B43" s="448">
        <f t="shared" si="2"/>
        <v>16</v>
      </c>
      <c r="C43" s="449">
        <v>30</v>
      </c>
      <c r="D43" s="456">
        <v>24847</v>
      </c>
      <c r="E43" s="472">
        <v>14889</v>
      </c>
      <c r="F43" s="456">
        <f t="shared" si="1"/>
        <v>33579</v>
      </c>
      <c r="G43" s="469">
        <f t="shared" si="0"/>
        <v>24591</v>
      </c>
      <c r="H43" s="470">
        <v>219</v>
      </c>
    </row>
    <row r="44" spans="1:8" x14ac:dyDescent="0.2">
      <c r="A44" s="453">
        <v>53</v>
      </c>
      <c r="B44" s="448">
        <f t="shared" si="2"/>
        <v>16.09</v>
      </c>
      <c r="C44" s="449">
        <v>30</v>
      </c>
      <c r="D44" s="456">
        <v>24847</v>
      </c>
      <c r="E44" s="472">
        <v>14889</v>
      </c>
      <c r="F44" s="456">
        <f t="shared" si="1"/>
        <v>33438</v>
      </c>
      <c r="G44" s="469">
        <f t="shared" si="0"/>
        <v>24487</v>
      </c>
      <c r="H44" s="470">
        <v>219</v>
      </c>
    </row>
    <row r="45" spans="1:8" x14ac:dyDescent="0.2">
      <c r="A45" s="453">
        <v>54</v>
      </c>
      <c r="B45" s="448">
        <f t="shared" si="2"/>
        <v>16.18</v>
      </c>
      <c r="C45" s="449">
        <v>30</v>
      </c>
      <c r="D45" s="456">
        <v>24847</v>
      </c>
      <c r="E45" s="472">
        <v>14889</v>
      </c>
      <c r="F45" s="456">
        <f t="shared" si="1"/>
        <v>33298</v>
      </c>
      <c r="G45" s="469">
        <f t="shared" si="0"/>
        <v>24384</v>
      </c>
      <c r="H45" s="470">
        <v>219</v>
      </c>
    </row>
    <row r="46" spans="1:8" x14ac:dyDescent="0.2">
      <c r="A46" s="447">
        <v>55</v>
      </c>
      <c r="B46" s="448">
        <f t="shared" si="2"/>
        <v>16.260000000000002</v>
      </c>
      <c r="C46" s="449">
        <v>30</v>
      </c>
      <c r="D46" s="456">
        <v>24847</v>
      </c>
      <c r="E46" s="472">
        <v>14889</v>
      </c>
      <c r="F46" s="456">
        <f t="shared" si="1"/>
        <v>33175</v>
      </c>
      <c r="G46" s="469">
        <f t="shared" si="0"/>
        <v>24293</v>
      </c>
      <c r="H46" s="470">
        <v>219</v>
      </c>
    </row>
    <row r="47" spans="1:8" x14ac:dyDescent="0.2">
      <c r="A47" s="453">
        <v>56</v>
      </c>
      <c r="B47" s="448">
        <f t="shared" si="2"/>
        <v>16.350000000000001</v>
      </c>
      <c r="C47" s="449">
        <v>30</v>
      </c>
      <c r="D47" s="456">
        <v>24847</v>
      </c>
      <c r="E47" s="472">
        <v>14889</v>
      </c>
      <c r="F47" s="456">
        <f t="shared" si="1"/>
        <v>33038</v>
      </c>
      <c r="G47" s="469">
        <f t="shared" si="0"/>
        <v>24192</v>
      </c>
      <c r="H47" s="470">
        <v>219</v>
      </c>
    </row>
    <row r="48" spans="1:8" x14ac:dyDescent="0.2">
      <c r="A48" s="453">
        <v>57</v>
      </c>
      <c r="B48" s="448">
        <f t="shared" si="2"/>
        <v>16.440000000000001</v>
      </c>
      <c r="C48" s="449">
        <v>30</v>
      </c>
      <c r="D48" s="456">
        <v>24847</v>
      </c>
      <c r="E48" s="472">
        <v>14889</v>
      </c>
      <c r="F48" s="456">
        <f t="shared" si="1"/>
        <v>32902</v>
      </c>
      <c r="G48" s="469">
        <f t="shared" si="0"/>
        <v>24092</v>
      </c>
      <c r="H48" s="470">
        <v>219</v>
      </c>
    </row>
    <row r="49" spans="1:8" x14ac:dyDescent="0.2">
      <c r="A49" s="447">
        <v>58</v>
      </c>
      <c r="B49" s="448">
        <f t="shared" si="2"/>
        <v>16.52</v>
      </c>
      <c r="C49" s="449">
        <v>30</v>
      </c>
      <c r="D49" s="456">
        <v>24847</v>
      </c>
      <c r="E49" s="472">
        <v>14889</v>
      </c>
      <c r="F49" s="456">
        <f t="shared" si="1"/>
        <v>32783</v>
      </c>
      <c r="G49" s="469">
        <f t="shared" si="0"/>
        <v>24004</v>
      </c>
      <c r="H49" s="470">
        <v>219</v>
      </c>
    </row>
    <row r="50" spans="1:8" x14ac:dyDescent="0.2">
      <c r="A50" s="453">
        <v>59</v>
      </c>
      <c r="B50" s="448">
        <f t="shared" si="2"/>
        <v>16.600000000000001</v>
      </c>
      <c r="C50" s="449">
        <v>30</v>
      </c>
      <c r="D50" s="456">
        <v>24847</v>
      </c>
      <c r="E50" s="472">
        <v>14889</v>
      </c>
      <c r="F50" s="456">
        <f t="shared" si="1"/>
        <v>32665</v>
      </c>
      <c r="G50" s="469">
        <f t="shared" si="0"/>
        <v>23917</v>
      </c>
      <c r="H50" s="470">
        <v>219</v>
      </c>
    </row>
    <row r="51" spans="1:8" x14ac:dyDescent="0.2">
      <c r="A51" s="453">
        <v>60</v>
      </c>
      <c r="B51" s="448">
        <f t="shared" si="2"/>
        <v>16.68</v>
      </c>
      <c r="C51" s="449">
        <v>30</v>
      </c>
      <c r="D51" s="456">
        <v>24847</v>
      </c>
      <c r="E51" s="472">
        <v>14889</v>
      </c>
      <c r="F51" s="456">
        <f t="shared" si="1"/>
        <v>32548</v>
      </c>
      <c r="G51" s="469">
        <f t="shared" si="0"/>
        <v>23831</v>
      </c>
      <c r="H51" s="470">
        <v>219</v>
      </c>
    </row>
    <row r="52" spans="1:8" x14ac:dyDescent="0.2">
      <c r="A52" s="447">
        <v>61</v>
      </c>
      <c r="B52" s="448">
        <f t="shared" si="2"/>
        <v>16.760000000000002</v>
      </c>
      <c r="C52" s="449">
        <v>30</v>
      </c>
      <c r="D52" s="456">
        <v>24847</v>
      </c>
      <c r="E52" s="472">
        <v>14889</v>
      </c>
      <c r="F52" s="456">
        <f t="shared" si="1"/>
        <v>32433</v>
      </c>
      <c r="G52" s="469">
        <f t="shared" si="0"/>
        <v>23746</v>
      </c>
      <c r="H52" s="470">
        <v>219</v>
      </c>
    </row>
    <row r="53" spans="1:8" x14ac:dyDescent="0.2">
      <c r="A53" s="453">
        <v>62</v>
      </c>
      <c r="B53" s="448">
        <f t="shared" si="2"/>
        <v>16.84</v>
      </c>
      <c r="C53" s="449">
        <v>30</v>
      </c>
      <c r="D53" s="456">
        <v>24847</v>
      </c>
      <c r="E53" s="472">
        <v>14889</v>
      </c>
      <c r="F53" s="456">
        <f t="shared" si="1"/>
        <v>32318</v>
      </c>
      <c r="G53" s="469">
        <f t="shared" si="0"/>
        <v>23661</v>
      </c>
      <c r="H53" s="470">
        <v>219</v>
      </c>
    </row>
    <row r="54" spans="1:8" x14ac:dyDescent="0.2">
      <c r="A54" s="453">
        <v>63</v>
      </c>
      <c r="B54" s="448">
        <f t="shared" si="2"/>
        <v>16.91</v>
      </c>
      <c r="C54" s="449">
        <v>30</v>
      </c>
      <c r="D54" s="456">
        <v>24847</v>
      </c>
      <c r="E54" s="472">
        <v>14889</v>
      </c>
      <c r="F54" s="456">
        <f t="shared" si="1"/>
        <v>32218</v>
      </c>
      <c r="G54" s="469">
        <f t="shared" si="0"/>
        <v>23588</v>
      </c>
      <c r="H54" s="470">
        <v>219</v>
      </c>
    </row>
    <row r="55" spans="1:8" x14ac:dyDescent="0.2">
      <c r="A55" s="447">
        <v>64</v>
      </c>
      <c r="B55" s="448">
        <f t="shared" si="2"/>
        <v>16.989999999999998</v>
      </c>
      <c r="C55" s="449">
        <v>30</v>
      </c>
      <c r="D55" s="456">
        <v>24847</v>
      </c>
      <c r="E55" s="472">
        <v>14889</v>
      </c>
      <c r="F55" s="456">
        <f t="shared" si="1"/>
        <v>32106</v>
      </c>
      <c r="G55" s="469">
        <f t="shared" si="0"/>
        <v>23505</v>
      </c>
      <c r="H55" s="470">
        <v>219</v>
      </c>
    </row>
    <row r="56" spans="1:8" x14ac:dyDescent="0.2">
      <c r="A56" s="453">
        <v>65</v>
      </c>
      <c r="B56" s="448">
        <f t="shared" si="2"/>
        <v>17.059999999999999</v>
      </c>
      <c r="C56" s="449">
        <v>30</v>
      </c>
      <c r="D56" s="456">
        <v>24847</v>
      </c>
      <c r="E56" s="472">
        <v>14889</v>
      </c>
      <c r="F56" s="456">
        <f t="shared" si="1"/>
        <v>32008</v>
      </c>
      <c r="G56" s="469">
        <f t="shared" si="0"/>
        <v>23433</v>
      </c>
      <c r="H56" s="470">
        <v>219</v>
      </c>
    </row>
    <row r="57" spans="1:8" x14ac:dyDescent="0.2">
      <c r="A57" s="453">
        <v>66</v>
      </c>
      <c r="B57" s="448">
        <f t="shared" si="2"/>
        <v>17.14</v>
      </c>
      <c r="C57" s="449">
        <v>30</v>
      </c>
      <c r="D57" s="456">
        <v>24847</v>
      </c>
      <c r="E57" s="472">
        <v>14889</v>
      </c>
      <c r="F57" s="456">
        <f t="shared" si="1"/>
        <v>31898</v>
      </c>
      <c r="G57" s="469">
        <f t="shared" si="0"/>
        <v>23351</v>
      </c>
      <c r="H57" s="470">
        <v>219</v>
      </c>
    </row>
    <row r="58" spans="1:8" x14ac:dyDescent="0.2">
      <c r="A58" s="447">
        <v>67</v>
      </c>
      <c r="B58" s="448">
        <f t="shared" si="2"/>
        <v>17.21</v>
      </c>
      <c r="C58" s="449">
        <v>30</v>
      </c>
      <c r="D58" s="456">
        <v>24847</v>
      </c>
      <c r="E58" s="472">
        <v>14889</v>
      </c>
      <c r="F58" s="456">
        <f t="shared" si="1"/>
        <v>31802</v>
      </c>
      <c r="G58" s="469">
        <f t="shared" si="0"/>
        <v>23281</v>
      </c>
      <c r="H58" s="470">
        <v>219</v>
      </c>
    </row>
    <row r="59" spans="1:8" x14ac:dyDescent="0.2">
      <c r="A59" s="453">
        <v>68</v>
      </c>
      <c r="B59" s="448">
        <f t="shared" si="2"/>
        <v>17.28</v>
      </c>
      <c r="C59" s="449">
        <v>30</v>
      </c>
      <c r="D59" s="456">
        <v>24847</v>
      </c>
      <c r="E59" s="472">
        <v>14889</v>
      </c>
      <c r="F59" s="456">
        <f t="shared" si="1"/>
        <v>31706</v>
      </c>
      <c r="G59" s="469">
        <f t="shared" si="0"/>
        <v>23210</v>
      </c>
      <c r="H59" s="470">
        <v>219</v>
      </c>
    </row>
    <row r="60" spans="1:8" x14ac:dyDescent="0.2">
      <c r="A60" s="453">
        <v>69</v>
      </c>
      <c r="B60" s="448">
        <f t="shared" si="2"/>
        <v>17.350000000000001</v>
      </c>
      <c r="C60" s="449">
        <v>30</v>
      </c>
      <c r="D60" s="456">
        <v>24847</v>
      </c>
      <c r="E60" s="472">
        <v>14889</v>
      </c>
      <c r="F60" s="456">
        <f t="shared" si="1"/>
        <v>31612</v>
      </c>
      <c r="G60" s="469">
        <f t="shared" si="0"/>
        <v>23141</v>
      </c>
      <c r="H60" s="470">
        <v>219</v>
      </c>
    </row>
    <row r="61" spans="1:8" x14ac:dyDescent="0.2">
      <c r="A61" s="447">
        <v>70</v>
      </c>
      <c r="B61" s="448">
        <f t="shared" si="2"/>
        <v>17.420000000000002</v>
      </c>
      <c r="C61" s="449">
        <v>30</v>
      </c>
      <c r="D61" s="456">
        <v>24847</v>
      </c>
      <c r="E61" s="472">
        <v>14889</v>
      </c>
      <c r="F61" s="456">
        <f t="shared" si="1"/>
        <v>31518</v>
      </c>
      <c r="G61" s="469">
        <f t="shared" si="0"/>
        <v>23072</v>
      </c>
      <c r="H61" s="470">
        <v>219</v>
      </c>
    </row>
    <row r="62" spans="1:8" x14ac:dyDescent="0.2">
      <c r="A62" s="453">
        <v>71</v>
      </c>
      <c r="B62" s="448">
        <f t="shared" si="2"/>
        <v>17.489999999999998</v>
      </c>
      <c r="C62" s="449">
        <v>30</v>
      </c>
      <c r="D62" s="456">
        <v>24847</v>
      </c>
      <c r="E62" s="472">
        <v>14889</v>
      </c>
      <c r="F62" s="456">
        <f t="shared" si="1"/>
        <v>31425</v>
      </c>
      <c r="G62" s="469">
        <f t="shared" si="0"/>
        <v>23003</v>
      </c>
      <c r="H62" s="470">
        <v>219</v>
      </c>
    </row>
    <row r="63" spans="1:8" x14ac:dyDescent="0.2">
      <c r="A63" s="453">
        <v>72</v>
      </c>
      <c r="B63" s="448">
        <f t="shared" si="2"/>
        <v>17.55</v>
      </c>
      <c r="C63" s="449">
        <v>30</v>
      </c>
      <c r="D63" s="456">
        <v>24847</v>
      </c>
      <c r="E63" s="472">
        <v>14889</v>
      </c>
      <c r="F63" s="456">
        <f t="shared" si="1"/>
        <v>31346</v>
      </c>
      <c r="G63" s="469">
        <f t="shared" si="0"/>
        <v>22945</v>
      </c>
      <c r="H63" s="470">
        <v>219</v>
      </c>
    </row>
    <row r="64" spans="1:8" x14ac:dyDescent="0.2">
      <c r="A64" s="447">
        <v>73</v>
      </c>
      <c r="B64" s="448">
        <f t="shared" si="2"/>
        <v>17.62</v>
      </c>
      <c r="C64" s="449">
        <v>30</v>
      </c>
      <c r="D64" s="456">
        <v>24847</v>
      </c>
      <c r="E64" s="472">
        <v>14889</v>
      </c>
      <c r="F64" s="456">
        <f t="shared" si="1"/>
        <v>31255</v>
      </c>
      <c r="G64" s="469">
        <f t="shared" si="0"/>
        <v>22878</v>
      </c>
      <c r="H64" s="470">
        <v>219</v>
      </c>
    </row>
    <row r="65" spans="1:8" x14ac:dyDescent="0.2">
      <c r="A65" s="453">
        <v>74</v>
      </c>
      <c r="B65" s="448">
        <f t="shared" si="2"/>
        <v>17.690000000000001</v>
      </c>
      <c r="C65" s="449">
        <v>30</v>
      </c>
      <c r="D65" s="456">
        <v>24847</v>
      </c>
      <c r="E65" s="472">
        <v>14889</v>
      </c>
      <c r="F65" s="456">
        <f t="shared" si="1"/>
        <v>31164</v>
      </c>
      <c r="G65" s="469">
        <f t="shared" si="0"/>
        <v>22811</v>
      </c>
      <c r="H65" s="470">
        <v>219</v>
      </c>
    </row>
    <row r="66" spans="1:8" x14ac:dyDescent="0.2">
      <c r="A66" s="453">
        <v>75</v>
      </c>
      <c r="B66" s="448">
        <f t="shared" si="2"/>
        <v>17.75</v>
      </c>
      <c r="C66" s="449">
        <v>30</v>
      </c>
      <c r="D66" s="456">
        <v>24847</v>
      </c>
      <c r="E66" s="472">
        <v>14889</v>
      </c>
      <c r="F66" s="456">
        <f t="shared" si="1"/>
        <v>31086</v>
      </c>
      <c r="G66" s="469">
        <f t="shared" si="0"/>
        <v>22754</v>
      </c>
      <c r="H66" s="470">
        <v>219</v>
      </c>
    </row>
    <row r="67" spans="1:8" x14ac:dyDescent="0.2">
      <c r="A67" s="447">
        <v>76</v>
      </c>
      <c r="B67" s="448">
        <f t="shared" si="2"/>
        <v>17.809999999999999</v>
      </c>
      <c r="C67" s="449">
        <v>30</v>
      </c>
      <c r="D67" s="456">
        <v>24847</v>
      </c>
      <c r="E67" s="472">
        <v>14889</v>
      </c>
      <c r="F67" s="456">
        <f t="shared" si="1"/>
        <v>31010</v>
      </c>
      <c r="G67" s="469">
        <f t="shared" si="0"/>
        <v>22697</v>
      </c>
      <c r="H67" s="470">
        <v>219</v>
      </c>
    </row>
    <row r="68" spans="1:8" x14ac:dyDescent="0.2">
      <c r="A68" s="453">
        <v>77</v>
      </c>
      <c r="B68" s="448">
        <f t="shared" si="2"/>
        <v>17.88</v>
      </c>
      <c r="C68" s="449">
        <v>30</v>
      </c>
      <c r="D68" s="456">
        <v>24847</v>
      </c>
      <c r="E68" s="472">
        <v>14889</v>
      </c>
      <c r="F68" s="456">
        <f t="shared" si="1"/>
        <v>30921</v>
      </c>
      <c r="G68" s="469">
        <f t="shared" si="0"/>
        <v>22631</v>
      </c>
      <c r="H68" s="470">
        <v>219</v>
      </c>
    </row>
    <row r="69" spans="1:8" x14ac:dyDescent="0.2">
      <c r="A69" s="453">
        <v>78</v>
      </c>
      <c r="B69" s="448">
        <f t="shared" si="2"/>
        <v>17.940000000000001</v>
      </c>
      <c r="C69" s="449">
        <v>30</v>
      </c>
      <c r="D69" s="456">
        <v>24847</v>
      </c>
      <c r="E69" s="472">
        <v>14889</v>
      </c>
      <c r="F69" s="456">
        <f t="shared" si="1"/>
        <v>30845</v>
      </c>
      <c r="G69" s="469">
        <f t="shared" si="0"/>
        <v>22576</v>
      </c>
      <c r="H69" s="470">
        <v>219</v>
      </c>
    </row>
    <row r="70" spans="1:8" x14ac:dyDescent="0.2">
      <c r="A70" s="447">
        <v>79</v>
      </c>
      <c r="B70" s="448">
        <f t="shared" si="2"/>
        <v>18</v>
      </c>
      <c r="C70" s="449">
        <v>30</v>
      </c>
      <c r="D70" s="456">
        <v>24847</v>
      </c>
      <c r="E70" s="472">
        <v>14889</v>
      </c>
      <c r="F70" s="456">
        <f t="shared" si="1"/>
        <v>30770</v>
      </c>
      <c r="G70" s="469">
        <f t="shared" si="0"/>
        <v>22520</v>
      </c>
      <c r="H70" s="470">
        <v>219</v>
      </c>
    </row>
    <row r="71" spans="1:8" x14ac:dyDescent="0.2">
      <c r="A71" s="453">
        <v>80</v>
      </c>
      <c r="B71" s="448">
        <f t="shared" si="2"/>
        <v>18.059999999999999</v>
      </c>
      <c r="C71" s="449">
        <v>30</v>
      </c>
      <c r="D71" s="456">
        <v>24847</v>
      </c>
      <c r="E71" s="472">
        <v>14889</v>
      </c>
      <c r="F71" s="456">
        <f t="shared" si="1"/>
        <v>30695</v>
      </c>
      <c r="G71" s="469">
        <f t="shared" si="0"/>
        <v>22465</v>
      </c>
      <c r="H71" s="470">
        <v>219</v>
      </c>
    </row>
    <row r="72" spans="1:8" x14ac:dyDescent="0.2">
      <c r="A72" s="453">
        <v>81</v>
      </c>
      <c r="B72" s="448">
        <f t="shared" si="2"/>
        <v>18.12</v>
      </c>
      <c r="C72" s="449">
        <v>30</v>
      </c>
      <c r="D72" s="456">
        <v>24847</v>
      </c>
      <c r="E72" s="472">
        <v>14889</v>
      </c>
      <c r="F72" s="456">
        <f t="shared" si="1"/>
        <v>30621</v>
      </c>
      <c r="G72" s="469">
        <f t="shared" si="0"/>
        <v>22411</v>
      </c>
      <c r="H72" s="470">
        <v>219</v>
      </c>
    </row>
    <row r="73" spans="1:8" x14ac:dyDescent="0.2">
      <c r="A73" s="447">
        <v>82</v>
      </c>
      <c r="B73" s="448">
        <f t="shared" si="2"/>
        <v>18.18</v>
      </c>
      <c r="C73" s="449">
        <v>30</v>
      </c>
      <c r="D73" s="456">
        <v>24847</v>
      </c>
      <c r="E73" s="472">
        <v>14889</v>
      </c>
      <c r="F73" s="456">
        <f t="shared" si="1"/>
        <v>30548</v>
      </c>
      <c r="G73" s="469">
        <f t="shared" si="0"/>
        <v>22356</v>
      </c>
      <c r="H73" s="470">
        <v>219</v>
      </c>
    </row>
    <row r="74" spans="1:8" x14ac:dyDescent="0.2">
      <c r="A74" s="453">
        <v>83</v>
      </c>
      <c r="B74" s="448">
        <f t="shared" si="2"/>
        <v>18.23</v>
      </c>
      <c r="C74" s="449">
        <v>30</v>
      </c>
      <c r="D74" s="456">
        <v>24847</v>
      </c>
      <c r="E74" s="472">
        <v>14889</v>
      </c>
      <c r="F74" s="456">
        <f t="shared" si="1"/>
        <v>30486</v>
      </c>
      <c r="G74" s="469">
        <f t="shared" si="0"/>
        <v>22311</v>
      </c>
      <c r="H74" s="470">
        <v>219</v>
      </c>
    </row>
    <row r="75" spans="1:8" x14ac:dyDescent="0.2">
      <c r="A75" s="453">
        <v>84</v>
      </c>
      <c r="B75" s="448">
        <f t="shared" si="2"/>
        <v>18.29</v>
      </c>
      <c r="C75" s="449">
        <v>30</v>
      </c>
      <c r="D75" s="456">
        <v>24847</v>
      </c>
      <c r="E75" s="472">
        <v>14889</v>
      </c>
      <c r="F75" s="456">
        <f t="shared" si="1"/>
        <v>30414</v>
      </c>
      <c r="G75" s="469">
        <f t="shared" si="0"/>
        <v>22258</v>
      </c>
      <c r="H75" s="470">
        <v>219</v>
      </c>
    </row>
    <row r="76" spans="1:8" x14ac:dyDescent="0.2">
      <c r="A76" s="447">
        <v>85</v>
      </c>
      <c r="B76" s="448">
        <f t="shared" si="2"/>
        <v>18.350000000000001</v>
      </c>
      <c r="C76" s="449">
        <v>30</v>
      </c>
      <c r="D76" s="456">
        <v>24847</v>
      </c>
      <c r="E76" s="472">
        <v>14889</v>
      </c>
      <c r="F76" s="456">
        <f t="shared" si="1"/>
        <v>30341</v>
      </c>
      <c r="G76" s="469">
        <f t="shared" si="0"/>
        <v>22204</v>
      </c>
      <c r="H76" s="470">
        <v>219</v>
      </c>
    </row>
    <row r="77" spans="1:8" x14ac:dyDescent="0.2">
      <c r="A77" s="453">
        <v>86</v>
      </c>
      <c r="B77" s="448">
        <f t="shared" si="2"/>
        <v>18.399999999999999</v>
      </c>
      <c r="C77" s="449">
        <v>30</v>
      </c>
      <c r="D77" s="456">
        <v>24847</v>
      </c>
      <c r="E77" s="472">
        <v>14889</v>
      </c>
      <c r="F77" s="456">
        <f t="shared" si="1"/>
        <v>30281</v>
      </c>
      <c r="G77" s="469">
        <f t="shared" ref="G77:G140" si="3">ROUND(12*(1/B77*D77+1/C77*E77),0)</f>
        <v>22160</v>
      </c>
      <c r="H77" s="470">
        <v>219</v>
      </c>
    </row>
    <row r="78" spans="1:8" x14ac:dyDescent="0.2">
      <c r="A78" s="453">
        <v>87</v>
      </c>
      <c r="B78" s="448">
        <f t="shared" si="2"/>
        <v>18.46</v>
      </c>
      <c r="C78" s="449">
        <v>30</v>
      </c>
      <c r="D78" s="456">
        <v>24847</v>
      </c>
      <c r="E78" s="472">
        <v>14889</v>
      </c>
      <c r="F78" s="456">
        <f t="shared" ref="F78:F141" si="4">ROUND(12*1.3566*(1/B78*D78+1/C78*E78)+H78,0)</f>
        <v>30210</v>
      </c>
      <c r="G78" s="469">
        <f t="shared" si="3"/>
        <v>22107</v>
      </c>
      <c r="H78" s="470">
        <v>219</v>
      </c>
    </row>
    <row r="79" spans="1:8" x14ac:dyDescent="0.2">
      <c r="A79" s="447">
        <v>88</v>
      </c>
      <c r="B79" s="448">
        <f t="shared" ref="B79:B142" si="5">ROUND(0.73*(6.558*LN(A79)-4),2)</f>
        <v>18.510000000000002</v>
      </c>
      <c r="C79" s="449">
        <v>30</v>
      </c>
      <c r="D79" s="456">
        <v>24847</v>
      </c>
      <c r="E79" s="472">
        <v>14889</v>
      </c>
      <c r="F79" s="456">
        <f t="shared" si="4"/>
        <v>30151</v>
      </c>
      <c r="G79" s="469">
        <f t="shared" si="3"/>
        <v>22064</v>
      </c>
      <c r="H79" s="470">
        <v>219</v>
      </c>
    </row>
    <row r="80" spans="1:8" x14ac:dyDescent="0.2">
      <c r="A80" s="453">
        <v>89</v>
      </c>
      <c r="B80" s="448">
        <f t="shared" si="5"/>
        <v>18.57</v>
      </c>
      <c r="C80" s="449">
        <v>30</v>
      </c>
      <c r="D80" s="456">
        <v>24847</v>
      </c>
      <c r="E80" s="472">
        <v>14889</v>
      </c>
      <c r="F80" s="456">
        <f t="shared" si="4"/>
        <v>30080</v>
      </c>
      <c r="G80" s="469">
        <f t="shared" si="3"/>
        <v>22012</v>
      </c>
      <c r="H80" s="470">
        <v>219</v>
      </c>
    </row>
    <row r="81" spans="1:8" x14ac:dyDescent="0.2">
      <c r="A81" s="453">
        <v>90</v>
      </c>
      <c r="B81" s="448">
        <f t="shared" si="5"/>
        <v>18.62</v>
      </c>
      <c r="C81" s="449">
        <v>30</v>
      </c>
      <c r="D81" s="456">
        <v>24847</v>
      </c>
      <c r="E81" s="472">
        <v>14889</v>
      </c>
      <c r="F81" s="456">
        <f t="shared" si="4"/>
        <v>30022</v>
      </c>
      <c r="G81" s="469">
        <f t="shared" si="3"/>
        <v>21969</v>
      </c>
      <c r="H81" s="470">
        <v>219</v>
      </c>
    </row>
    <row r="82" spans="1:8" x14ac:dyDescent="0.2">
      <c r="A82" s="447">
        <v>91</v>
      </c>
      <c r="B82" s="448">
        <f t="shared" si="5"/>
        <v>18.68</v>
      </c>
      <c r="C82" s="449">
        <v>30</v>
      </c>
      <c r="D82" s="456">
        <v>24847</v>
      </c>
      <c r="E82" s="472">
        <v>14889</v>
      </c>
      <c r="F82" s="456">
        <f t="shared" si="4"/>
        <v>29952</v>
      </c>
      <c r="G82" s="469">
        <f t="shared" si="3"/>
        <v>21917</v>
      </c>
      <c r="H82" s="470">
        <v>219</v>
      </c>
    </row>
    <row r="83" spans="1:8" x14ac:dyDescent="0.2">
      <c r="A83" s="453">
        <v>92</v>
      </c>
      <c r="B83" s="448">
        <f t="shared" si="5"/>
        <v>18.73</v>
      </c>
      <c r="C83" s="449">
        <v>30</v>
      </c>
      <c r="D83" s="456">
        <v>24847</v>
      </c>
      <c r="E83" s="472">
        <v>14889</v>
      </c>
      <c r="F83" s="456">
        <f t="shared" si="4"/>
        <v>29894</v>
      </c>
      <c r="G83" s="469">
        <f t="shared" si="3"/>
        <v>21875</v>
      </c>
      <c r="H83" s="470">
        <v>219</v>
      </c>
    </row>
    <row r="84" spans="1:8" x14ac:dyDescent="0.2">
      <c r="A84" s="453">
        <v>93</v>
      </c>
      <c r="B84" s="448">
        <f t="shared" si="5"/>
        <v>18.78</v>
      </c>
      <c r="C84" s="449">
        <v>30</v>
      </c>
      <c r="D84" s="456">
        <v>24847</v>
      </c>
      <c r="E84" s="472">
        <v>14889</v>
      </c>
      <c r="F84" s="456">
        <f t="shared" si="4"/>
        <v>29837</v>
      </c>
      <c r="G84" s="469">
        <f t="shared" si="3"/>
        <v>21832</v>
      </c>
      <c r="H84" s="470">
        <v>219</v>
      </c>
    </row>
    <row r="85" spans="1:8" x14ac:dyDescent="0.2">
      <c r="A85" s="447">
        <v>94</v>
      </c>
      <c r="B85" s="448">
        <f t="shared" si="5"/>
        <v>18.829999999999998</v>
      </c>
      <c r="C85" s="449">
        <v>30</v>
      </c>
      <c r="D85" s="456">
        <v>24847</v>
      </c>
      <c r="E85" s="472">
        <v>14889</v>
      </c>
      <c r="F85" s="456">
        <f t="shared" si="4"/>
        <v>29779</v>
      </c>
      <c r="G85" s="469">
        <f t="shared" si="3"/>
        <v>21790</v>
      </c>
      <c r="H85" s="470">
        <v>219</v>
      </c>
    </row>
    <row r="86" spans="1:8" x14ac:dyDescent="0.2">
      <c r="A86" s="453">
        <v>95</v>
      </c>
      <c r="B86" s="448">
        <f t="shared" si="5"/>
        <v>18.88</v>
      </c>
      <c r="C86" s="449">
        <v>30</v>
      </c>
      <c r="D86" s="456">
        <v>24847</v>
      </c>
      <c r="E86" s="472">
        <v>14889</v>
      </c>
      <c r="F86" s="456">
        <f t="shared" si="4"/>
        <v>29723</v>
      </c>
      <c r="G86" s="469">
        <f t="shared" si="3"/>
        <v>21748</v>
      </c>
      <c r="H86" s="470">
        <v>219</v>
      </c>
    </row>
    <row r="87" spans="1:8" x14ac:dyDescent="0.2">
      <c r="A87" s="453">
        <v>96</v>
      </c>
      <c r="B87" s="448">
        <f t="shared" si="5"/>
        <v>18.93</v>
      </c>
      <c r="C87" s="449">
        <v>30</v>
      </c>
      <c r="D87" s="456">
        <v>24847</v>
      </c>
      <c r="E87" s="472">
        <v>14889</v>
      </c>
      <c r="F87" s="456">
        <f t="shared" si="4"/>
        <v>29666</v>
      </c>
      <c r="G87" s="469">
        <f t="shared" si="3"/>
        <v>21706</v>
      </c>
      <c r="H87" s="470">
        <v>219</v>
      </c>
    </row>
    <row r="88" spans="1:8" x14ac:dyDescent="0.2">
      <c r="A88" s="447">
        <v>97</v>
      </c>
      <c r="B88" s="448">
        <f t="shared" si="5"/>
        <v>18.98</v>
      </c>
      <c r="C88" s="449">
        <v>30</v>
      </c>
      <c r="D88" s="456">
        <v>24847</v>
      </c>
      <c r="E88" s="472">
        <v>14889</v>
      </c>
      <c r="F88" s="456">
        <f t="shared" si="4"/>
        <v>29610</v>
      </c>
      <c r="G88" s="469">
        <f t="shared" si="3"/>
        <v>21665</v>
      </c>
      <c r="H88" s="470">
        <v>219</v>
      </c>
    </row>
    <row r="89" spans="1:8" x14ac:dyDescent="0.2">
      <c r="A89" s="453">
        <v>98</v>
      </c>
      <c r="B89" s="448">
        <f t="shared" si="5"/>
        <v>19.03</v>
      </c>
      <c r="C89" s="449">
        <v>30</v>
      </c>
      <c r="D89" s="456">
        <v>24847</v>
      </c>
      <c r="E89" s="472">
        <v>14889</v>
      </c>
      <c r="F89" s="456">
        <f t="shared" si="4"/>
        <v>29554</v>
      </c>
      <c r="G89" s="469">
        <f t="shared" si="3"/>
        <v>21624</v>
      </c>
      <c r="H89" s="470">
        <v>219</v>
      </c>
    </row>
    <row r="90" spans="1:8" x14ac:dyDescent="0.2">
      <c r="A90" s="453">
        <v>99</v>
      </c>
      <c r="B90" s="448">
        <f t="shared" si="5"/>
        <v>19.079999999999998</v>
      </c>
      <c r="C90" s="449">
        <v>30</v>
      </c>
      <c r="D90" s="456">
        <v>24847</v>
      </c>
      <c r="E90" s="472">
        <v>14889</v>
      </c>
      <c r="F90" s="456">
        <f t="shared" si="4"/>
        <v>29498</v>
      </c>
      <c r="G90" s="469">
        <f t="shared" si="3"/>
        <v>21583</v>
      </c>
      <c r="H90" s="470">
        <v>219</v>
      </c>
    </row>
    <row r="91" spans="1:8" x14ac:dyDescent="0.2">
      <c r="A91" s="447">
        <v>100</v>
      </c>
      <c r="B91" s="448">
        <f t="shared" si="5"/>
        <v>19.13</v>
      </c>
      <c r="C91" s="449">
        <v>30</v>
      </c>
      <c r="D91" s="456">
        <v>24847</v>
      </c>
      <c r="E91" s="472">
        <v>14889</v>
      </c>
      <c r="F91" s="456">
        <f t="shared" si="4"/>
        <v>29443</v>
      </c>
      <c r="G91" s="469">
        <f t="shared" si="3"/>
        <v>21542</v>
      </c>
      <c r="H91" s="470">
        <v>219</v>
      </c>
    </row>
    <row r="92" spans="1:8" x14ac:dyDescent="0.2">
      <c r="A92" s="453">
        <v>101</v>
      </c>
      <c r="B92" s="448">
        <f t="shared" si="5"/>
        <v>19.170000000000002</v>
      </c>
      <c r="C92" s="449">
        <v>30</v>
      </c>
      <c r="D92" s="456">
        <v>24847</v>
      </c>
      <c r="E92" s="472">
        <v>14889</v>
      </c>
      <c r="F92" s="456">
        <f t="shared" si="4"/>
        <v>29398</v>
      </c>
      <c r="G92" s="469">
        <f t="shared" si="3"/>
        <v>21509</v>
      </c>
      <c r="H92" s="470">
        <v>219</v>
      </c>
    </row>
    <row r="93" spans="1:8" x14ac:dyDescent="0.2">
      <c r="A93" s="453">
        <v>102</v>
      </c>
      <c r="B93" s="448">
        <f t="shared" si="5"/>
        <v>19.22</v>
      </c>
      <c r="C93" s="449">
        <v>30</v>
      </c>
      <c r="D93" s="456">
        <v>24847</v>
      </c>
      <c r="E93" s="472">
        <v>14889</v>
      </c>
      <c r="F93" s="456">
        <f t="shared" si="4"/>
        <v>29344</v>
      </c>
      <c r="G93" s="469">
        <f t="shared" si="3"/>
        <v>21469</v>
      </c>
      <c r="H93" s="470">
        <v>219</v>
      </c>
    </row>
    <row r="94" spans="1:8" x14ac:dyDescent="0.2">
      <c r="A94" s="447">
        <v>103</v>
      </c>
      <c r="B94" s="448">
        <f t="shared" si="5"/>
        <v>19.27</v>
      </c>
      <c r="C94" s="449">
        <v>30</v>
      </c>
      <c r="D94" s="456">
        <v>24847</v>
      </c>
      <c r="E94" s="472">
        <v>14889</v>
      </c>
      <c r="F94" s="456">
        <f t="shared" si="4"/>
        <v>29289</v>
      </c>
      <c r="G94" s="469">
        <f t="shared" si="3"/>
        <v>21429</v>
      </c>
      <c r="H94" s="470">
        <v>219</v>
      </c>
    </row>
    <row r="95" spans="1:8" x14ac:dyDescent="0.2">
      <c r="A95" s="453">
        <v>104</v>
      </c>
      <c r="B95" s="448">
        <f t="shared" si="5"/>
        <v>19.309999999999999</v>
      </c>
      <c r="C95" s="449">
        <v>30</v>
      </c>
      <c r="D95" s="456">
        <v>24847</v>
      </c>
      <c r="E95" s="472">
        <v>14889</v>
      </c>
      <c r="F95" s="456">
        <f t="shared" si="4"/>
        <v>29246</v>
      </c>
      <c r="G95" s="469">
        <f t="shared" si="3"/>
        <v>21397</v>
      </c>
      <c r="H95" s="470">
        <v>219</v>
      </c>
    </row>
    <row r="96" spans="1:8" x14ac:dyDescent="0.2">
      <c r="A96" s="453">
        <v>105</v>
      </c>
      <c r="B96" s="448">
        <f t="shared" si="5"/>
        <v>19.36</v>
      </c>
      <c r="C96" s="449">
        <v>30</v>
      </c>
      <c r="D96" s="456">
        <v>24847</v>
      </c>
      <c r="E96" s="472">
        <v>14889</v>
      </c>
      <c r="F96" s="456">
        <f t="shared" si="4"/>
        <v>29191</v>
      </c>
      <c r="G96" s="469">
        <f t="shared" si="3"/>
        <v>21357</v>
      </c>
      <c r="H96" s="470">
        <v>219</v>
      </c>
    </row>
    <row r="97" spans="1:8" x14ac:dyDescent="0.2">
      <c r="A97" s="447">
        <v>106</v>
      </c>
      <c r="B97" s="448">
        <f t="shared" si="5"/>
        <v>19.41</v>
      </c>
      <c r="C97" s="449">
        <v>30</v>
      </c>
      <c r="D97" s="456">
        <v>24847</v>
      </c>
      <c r="E97" s="472">
        <v>14889</v>
      </c>
      <c r="F97" s="456">
        <f t="shared" si="4"/>
        <v>29138</v>
      </c>
      <c r="G97" s="469">
        <f t="shared" si="3"/>
        <v>21317</v>
      </c>
      <c r="H97" s="470">
        <v>219</v>
      </c>
    </row>
    <row r="98" spans="1:8" x14ac:dyDescent="0.2">
      <c r="A98" s="453">
        <v>107</v>
      </c>
      <c r="B98" s="448">
        <f t="shared" si="5"/>
        <v>19.45</v>
      </c>
      <c r="C98" s="449">
        <v>30</v>
      </c>
      <c r="D98" s="456">
        <v>24847</v>
      </c>
      <c r="E98" s="472">
        <v>14889</v>
      </c>
      <c r="F98" s="456">
        <f t="shared" si="4"/>
        <v>29095</v>
      </c>
      <c r="G98" s="469">
        <f t="shared" si="3"/>
        <v>21285</v>
      </c>
      <c r="H98" s="470">
        <v>219</v>
      </c>
    </row>
    <row r="99" spans="1:8" x14ac:dyDescent="0.2">
      <c r="A99" s="453">
        <v>108</v>
      </c>
      <c r="B99" s="448">
        <f t="shared" si="5"/>
        <v>19.489999999999998</v>
      </c>
      <c r="C99" s="449">
        <v>30</v>
      </c>
      <c r="D99" s="456">
        <v>24847</v>
      </c>
      <c r="E99" s="472">
        <v>14889</v>
      </c>
      <c r="F99" s="456">
        <f t="shared" si="4"/>
        <v>29052</v>
      </c>
      <c r="G99" s="469">
        <f t="shared" si="3"/>
        <v>21254</v>
      </c>
      <c r="H99" s="470">
        <v>219</v>
      </c>
    </row>
    <row r="100" spans="1:8" x14ac:dyDescent="0.2">
      <c r="A100" s="447">
        <v>109</v>
      </c>
      <c r="B100" s="448">
        <f t="shared" si="5"/>
        <v>19.54</v>
      </c>
      <c r="C100" s="449">
        <v>30</v>
      </c>
      <c r="D100" s="456">
        <v>24847</v>
      </c>
      <c r="E100" s="472">
        <v>14889</v>
      </c>
      <c r="F100" s="456">
        <f t="shared" si="4"/>
        <v>28999</v>
      </c>
      <c r="G100" s="469">
        <f t="shared" si="3"/>
        <v>21215</v>
      </c>
      <c r="H100" s="470">
        <v>219</v>
      </c>
    </row>
    <row r="101" spans="1:8" x14ac:dyDescent="0.2">
      <c r="A101" s="453">
        <v>110</v>
      </c>
      <c r="B101" s="448">
        <f t="shared" si="5"/>
        <v>19.579999999999998</v>
      </c>
      <c r="C101" s="449">
        <v>30</v>
      </c>
      <c r="D101" s="456">
        <v>24847</v>
      </c>
      <c r="E101" s="472">
        <v>14889</v>
      </c>
      <c r="F101" s="456">
        <f t="shared" si="4"/>
        <v>28957</v>
      </c>
      <c r="G101" s="469">
        <f t="shared" si="3"/>
        <v>21184</v>
      </c>
      <c r="H101" s="470">
        <v>219</v>
      </c>
    </row>
    <row r="102" spans="1:8" x14ac:dyDescent="0.2">
      <c r="A102" s="453">
        <v>111</v>
      </c>
      <c r="B102" s="448">
        <f t="shared" si="5"/>
        <v>19.63</v>
      </c>
      <c r="C102" s="449">
        <v>30</v>
      </c>
      <c r="D102" s="456">
        <v>24847</v>
      </c>
      <c r="E102" s="472">
        <v>14889</v>
      </c>
      <c r="F102" s="456">
        <f t="shared" si="4"/>
        <v>28904</v>
      </c>
      <c r="G102" s="469">
        <f t="shared" si="3"/>
        <v>21145</v>
      </c>
      <c r="H102" s="470">
        <v>219</v>
      </c>
    </row>
    <row r="103" spans="1:8" x14ac:dyDescent="0.2">
      <c r="A103" s="447">
        <v>112</v>
      </c>
      <c r="B103" s="448">
        <f t="shared" si="5"/>
        <v>19.670000000000002</v>
      </c>
      <c r="C103" s="449">
        <v>30</v>
      </c>
      <c r="D103" s="456">
        <v>24847</v>
      </c>
      <c r="E103" s="472">
        <v>14889</v>
      </c>
      <c r="F103" s="456">
        <f t="shared" si="4"/>
        <v>28862</v>
      </c>
      <c r="G103" s="469">
        <f t="shared" si="3"/>
        <v>21114</v>
      </c>
      <c r="H103" s="470">
        <v>219</v>
      </c>
    </row>
    <row r="104" spans="1:8" x14ac:dyDescent="0.2">
      <c r="A104" s="453">
        <v>113</v>
      </c>
      <c r="B104" s="448">
        <f t="shared" si="5"/>
        <v>19.71</v>
      </c>
      <c r="C104" s="449">
        <v>30</v>
      </c>
      <c r="D104" s="456">
        <v>24847</v>
      </c>
      <c r="E104" s="472">
        <v>14889</v>
      </c>
      <c r="F104" s="456">
        <f t="shared" si="4"/>
        <v>28820</v>
      </c>
      <c r="G104" s="469">
        <f t="shared" si="3"/>
        <v>21083</v>
      </c>
      <c r="H104" s="470">
        <v>219</v>
      </c>
    </row>
    <row r="105" spans="1:8" x14ac:dyDescent="0.2">
      <c r="A105" s="453">
        <v>114</v>
      </c>
      <c r="B105" s="448">
        <f t="shared" si="5"/>
        <v>19.75</v>
      </c>
      <c r="C105" s="449">
        <v>30</v>
      </c>
      <c r="D105" s="456">
        <v>24847</v>
      </c>
      <c r="E105" s="472">
        <v>14889</v>
      </c>
      <c r="F105" s="456">
        <f t="shared" si="4"/>
        <v>28779</v>
      </c>
      <c r="G105" s="469">
        <f t="shared" si="3"/>
        <v>21053</v>
      </c>
      <c r="H105" s="470">
        <v>219</v>
      </c>
    </row>
    <row r="106" spans="1:8" x14ac:dyDescent="0.2">
      <c r="A106" s="447">
        <v>115</v>
      </c>
      <c r="B106" s="448">
        <f t="shared" si="5"/>
        <v>19.8</v>
      </c>
      <c r="C106" s="449">
        <v>30</v>
      </c>
      <c r="D106" s="456">
        <v>24847</v>
      </c>
      <c r="E106" s="472">
        <v>14889</v>
      </c>
      <c r="F106" s="456">
        <f t="shared" si="4"/>
        <v>28727</v>
      </c>
      <c r="G106" s="469">
        <f t="shared" si="3"/>
        <v>21014</v>
      </c>
      <c r="H106" s="470">
        <v>219</v>
      </c>
    </row>
    <row r="107" spans="1:8" x14ac:dyDescent="0.2">
      <c r="A107" s="453">
        <v>116</v>
      </c>
      <c r="B107" s="448">
        <f t="shared" si="5"/>
        <v>19.84</v>
      </c>
      <c r="C107" s="449">
        <v>30</v>
      </c>
      <c r="D107" s="456">
        <v>24847</v>
      </c>
      <c r="E107" s="472">
        <v>14889</v>
      </c>
      <c r="F107" s="456">
        <f t="shared" si="4"/>
        <v>28686</v>
      </c>
      <c r="G107" s="469">
        <f t="shared" si="3"/>
        <v>20984</v>
      </c>
      <c r="H107" s="470">
        <v>219</v>
      </c>
    </row>
    <row r="108" spans="1:8" x14ac:dyDescent="0.2">
      <c r="A108" s="453">
        <v>117</v>
      </c>
      <c r="B108" s="448">
        <f t="shared" si="5"/>
        <v>19.88</v>
      </c>
      <c r="C108" s="449">
        <v>30</v>
      </c>
      <c r="D108" s="456">
        <v>24847</v>
      </c>
      <c r="E108" s="472">
        <v>14889</v>
      </c>
      <c r="F108" s="456">
        <f t="shared" si="4"/>
        <v>28645</v>
      </c>
      <c r="G108" s="469">
        <f t="shared" si="3"/>
        <v>20954</v>
      </c>
      <c r="H108" s="470">
        <v>219</v>
      </c>
    </row>
    <row r="109" spans="1:8" x14ac:dyDescent="0.2">
      <c r="A109" s="447">
        <v>118</v>
      </c>
      <c r="B109" s="448">
        <f t="shared" si="5"/>
        <v>19.920000000000002</v>
      </c>
      <c r="C109" s="449">
        <v>30</v>
      </c>
      <c r="D109" s="456">
        <v>24847</v>
      </c>
      <c r="E109" s="472">
        <v>14889</v>
      </c>
      <c r="F109" s="456">
        <f t="shared" si="4"/>
        <v>28604</v>
      </c>
      <c r="G109" s="469">
        <f t="shared" si="3"/>
        <v>20924</v>
      </c>
      <c r="H109" s="470">
        <v>219</v>
      </c>
    </row>
    <row r="110" spans="1:8" x14ac:dyDescent="0.2">
      <c r="A110" s="453">
        <v>119</v>
      </c>
      <c r="B110" s="448">
        <f t="shared" si="5"/>
        <v>19.96</v>
      </c>
      <c r="C110" s="449">
        <v>30</v>
      </c>
      <c r="D110" s="456">
        <v>24847</v>
      </c>
      <c r="E110" s="472">
        <v>14889</v>
      </c>
      <c r="F110" s="456">
        <f t="shared" si="4"/>
        <v>28563</v>
      </c>
      <c r="G110" s="469">
        <f t="shared" si="3"/>
        <v>20894</v>
      </c>
      <c r="H110" s="470">
        <v>219</v>
      </c>
    </row>
    <row r="111" spans="1:8" x14ac:dyDescent="0.2">
      <c r="A111" s="453">
        <v>120</v>
      </c>
      <c r="B111" s="448">
        <f t="shared" si="5"/>
        <v>20</v>
      </c>
      <c r="C111" s="449">
        <v>30</v>
      </c>
      <c r="D111" s="456">
        <v>24847</v>
      </c>
      <c r="E111" s="472">
        <v>14889</v>
      </c>
      <c r="F111" s="456">
        <f t="shared" si="4"/>
        <v>28523</v>
      </c>
      <c r="G111" s="469">
        <f t="shared" si="3"/>
        <v>20864</v>
      </c>
      <c r="H111" s="470">
        <v>219</v>
      </c>
    </row>
    <row r="112" spans="1:8" x14ac:dyDescent="0.2">
      <c r="A112" s="447">
        <v>121</v>
      </c>
      <c r="B112" s="448">
        <f t="shared" si="5"/>
        <v>20.04</v>
      </c>
      <c r="C112" s="449">
        <v>30</v>
      </c>
      <c r="D112" s="456">
        <v>24847</v>
      </c>
      <c r="E112" s="472">
        <v>14889</v>
      </c>
      <c r="F112" s="456">
        <f t="shared" si="4"/>
        <v>28482</v>
      </c>
      <c r="G112" s="469">
        <f t="shared" si="3"/>
        <v>20834</v>
      </c>
      <c r="H112" s="470">
        <v>219</v>
      </c>
    </row>
    <row r="113" spans="1:8" x14ac:dyDescent="0.2">
      <c r="A113" s="453">
        <v>122</v>
      </c>
      <c r="B113" s="448">
        <f t="shared" si="5"/>
        <v>20.079999999999998</v>
      </c>
      <c r="C113" s="449">
        <v>30</v>
      </c>
      <c r="D113" s="456">
        <v>24847</v>
      </c>
      <c r="E113" s="472">
        <v>14889</v>
      </c>
      <c r="F113" s="456">
        <f t="shared" si="4"/>
        <v>28442</v>
      </c>
      <c r="G113" s="469">
        <f t="shared" si="3"/>
        <v>20804</v>
      </c>
      <c r="H113" s="470">
        <v>219</v>
      </c>
    </row>
    <row r="114" spans="1:8" x14ac:dyDescent="0.2">
      <c r="A114" s="453">
        <v>123</v>
      </c>
      <c r="B114" s="448">
        <f t="shared" si="5"/>
        <v>20.12</v>
      </c>
      <c r="C114" s="449">
        <v>30</v>
      </c>
      <c r="D114" s="456">
        <v>24847</v>
      </c>
      <c r="E114" s="472">
        <v>14889</v>
      </c>
      <c r="F114" s="456">
        <f t="shared" si="4"/>
        <v>28402</v>
      </c>
      <c r="G114" s="469">
        <f t="shared" si="3"/>
        <v>20775</v>
      </c>
      <c r="H114" s="470">
        <v>219</v>
      </c>
    </row>
    <row r="115" spans="1:8" x14ac:dyDescent="0.2">
      <c r="A115" s="447">
        <v>124</v>
      </c>
      <c r="B115" s="448">
        <f t="shared" si="5"/>
        <v>20.16</v>
      </c>
      <c r="C115" s="449">
        <v>30</v>
      </c>
      <c r="D115" s="456">
        <v>24847</v>
      </c>
      <c r="E115" s="472">
        <v>14889</v>
      </c>
      <c r="F115" s="456">
        <f t="shared" si="4"/>
        <v>28362</v>
      </c>
      <c r="G115" s="469">
        <f t="shared" si="3"/>
        <v>20745</v>
      </c>
      <c r="H115" s="470">
        <v>219</v>
      </c>
    </row>
    <row r="116" spans="1:8" x14ac:dyDescent="0.2">
      <c r="A116" s="453">
        <v>125</v>
      </c>
      <c r="B116" s="448">
        <f t="shared" si="5"/>
        <v>20.190000000000001</v>
      </c>
      <c r="C116" s="449">
        <v>30</v>
      </c>
      <c r="D116" s="456">
        <v>24847</v>
      </c>
      <c r="E116" s="472">
        <v>14889</v>
      </c>
      <c r="F116" s="456">
        <f t="shared" si="4"/>
        <v>28333</v>
      </c>
      <c r="G116" s="469">
        <f t="shared" si="3"/>
        <v>20724</v>
      </c>
      <c r="H116" s="470">
        <v>219</v>
      </c>
    </row>
    <row r="117" spans="1:8" x14ac:dyDescent="0.2">
      <c r="A117" s="453">
        <v>126</v>
      </c>
      <c r="B117" s="448">
        <f t="shared" si="5"/>
        <v>20.23</v>
      </c>
      <c r="C117" s="449">
        <v>30</v>
      </c>
      <c r="D117" s="456">
        <v>24847</v>
      </c>
      <c r="E117" s="472">
        <v>14889</v>
      </c>
      <c r="F117" s="456">
        <f t="shared" si="4"/>
        <v>28293</v>
      </c>
      <c r="G117" s="469">
        <f t="shared" si="3"/>
        <v>20694</v>
      </c>
      <c r="H117" s="470">
        <v>219</v>
      </c>
    </row>
    <row r="118" spans="1:8" x14ac:dyDescent="0.2">
      <c r="A118" s="447">
        <v>127</v>
      </c>
      <c r="B118" s="448">
        <f t="shared" si="5"/>
        <v>20.27</v>
      </c>
      <c r="C118" s="449">
        <v>30</v>
      </c>
      <c r="D118" s="456">
        <v>24847</v>
      </c>
      <c r="E118" s="472">
        <v>14889</v>
      </c>
      <c r="F118" s="456">
        <f t="shared" si="4"/>
        <v>28253</v>
      </c>
      <c r="G118" s="469">
        <f t="shared" si="3"/>
        <v>20665</v>
      </c>
      <c r="H118" s="470">
        <v>219</v>
      </c>
    </row>
    <row r="119" spans="1:8" x14ac:dyDescent="0.2">
      <c r="A119" s="453">
        <v>128</v>
      </c>
      <c r="B119" s="448">
        <f t="shared" si="5"/>
        <v>20.309999999999999</v>
      </c>
      <c r="C119" s="449">
        <v>30</v>
      </c>
      <c r="D119" s="456">
        <v>24847</v>
      </c>
      <c r="E119" s="472">
        <v>14889</v>
      </c>
      <c r="F119" s="456">
        <f t="shared" si="4"/>
        <v>28214</v>
      </c>
      <c r="G119" s="469">
        <f t="shared" si="3"/>
        <v>20636</v>
      </c>
      <c r="H119" s="470">
        <v>219</v>
      </c>
    </row>
    <row r="120" spans="1:8" x14ac:dyDescent="0.2">
      <c r="A120" s="453">
        <v>129</v>
      </c>
      <c r="B120" s="448">
        <f t="shared" si="5"/>
        <v>20.350000000000001</v>
      </c>
      <c r="C120" s="449">
        <v>30</v>
      </c>
      <c r="D120" s="456">
        <v>24847</v>
      </c>
      <c r="E120" s="472">
        <v>14889</v>
      </c>
      <c r="F120" s="456">
        <f t="shared" si="4"/>
        <v>28175</v>
      </c>
      <c r="G120" s="469">
        <f t="shared" si="3"/>
        <v>20607</v>
      </c>
      <c r="H120" s="470">
        <v>219</v>
      </c>
    </row>
    <row r="121" spans="1:8" x14ac:dyDescent="0.2">
      <c r="A121" s="447">
        <v>130</v>
      </c>
      <c r="B121" s="448">
        <f t="shared" si="5"/>
        <v>20.38</v>
      </c>
      <c r="C121" s="449">
        <v>30</v>
      </c>
      <c r="D121" s="456">
        <v>24847</v>
      </c>
      <c r="E121" s="472">
        <v>14889</v>
      </c>
      <c r="F121" s="456">
        <f t="shared" si="4"/>
        <v>28146</v>
      </c>
      <c r="G121" s="469">
        <f t="shared" si="3"/>
        <v>20586</v>
      </c>
      <c r="H121" s="470">
        <v>219</v>
      </c>
    </row>
    <row r="122" spans="1:8" x14ac:dyDescent="0.2">
      <c r="A122" s="453">
        <v>131</v>
      </c>
      <c r="B122" s="448">
        <f t="shared" si="5"/>
        <v>20.420000000000002</v>
      </c>
      <c r="C122" s="449">
        <v>30</v>
      </c>
      <c r="D122" s="456">
        <v>24847</v>
      </c>
      <c r="E122" s="472">
        <v>14889</v>
      </c>
      <c r="F122" s="456">
        <f t="shared" si="4"/>
        <v>28107</v>
      </c>
      <c r="G122" s="469">
        <f t="shared" si="3"/>
        <v>20557</v>
      </c>
      <c r="H122" s="470">
        <v>219</v>
      </c>
    </row>
    <row r="123" spans="1:8" x14ac:dyDescent="0.2">
      <c r="A123" s="453">
        <v>132</v>
      </c>
      <c r="B123" s="448">
        <f t="shared" si="5"/>
        <v>20.46</v>
      </c>
      <c r="C123" s="449">
        <v>30</v>
      </c>
      <c r="D123" s="456">
        <v>24847</v>
      </c>
      <c r="E123" s="472">
        <v>14889</v>
      </c>
      <c r="F123" s="456">
        <f t="shared" si="4"/>
        <v>28068</v>
      </c>
      <c r="G123" s="469">
        <f t="shared" si="3"/>
        <v>20529</v>
      </c>
      <c r="H123" s="470">
        <v>219</v>
      </c>
    </row>
    <row r="124" spans="1:8" x14ac:dyDescent="0.2">
      <c r="A124" s="447">
        <v>133</v>
      </c>
      <c r="B124" s="448">
        <f t="shared" si="5"/>
        <v>20.49</v>
      </c>
      <c r="C124" s="449">
        <v>30</v>
      </c>
      <c r="D124" s="456">
        <v>24847</v>
      </c>
      <c r="E124" s="472">
        <v>14889</v>
      </c>
      <c r="F124" s="456">
        <f t="shared" si="4"/>
        <v>28039</v>
      </c>
      <c r="G124" s="469">
        <f t="shared" si="3"/>
        <v>20507</v>
      </c>
      <c r="H124" s="470">
        <v>219</v>
      </c>
    </row>
    <row r="125" spans="1:8" x14ac:dyDescent="0.2">
      <c r="A125" s="453">
        <v>134</v>
      </c>
      <c r="B125" s="448">
        <f t="shared" si="5"/>
        <v>20.53</v>
      </c>
      <c r="C125" s="449">
        <v>30</v>
      </c>
      <c r="D125" s="456">
        <v>24847</v>
      </c>
      <c r="E125" s="472">
        <v>14889</v>
      </c>
      <c r="F125" s="456">
        <f t="shared" si="4"/>
        <v>28001</v>
      </c>
      <c r="G125" s="469">
        <f t="shared" si="3"/>
        <v>20479</v>
      </c>
      <c r="H125" s="470">
        <v>219</v>
      </c>
    </row>
    <row r="126" spans="1:8" x14ac:dyDescent="0.2">
      <c r="A126" s="453">
        <v>135</v>
      </c>
      <c r="B126" s="448">
        <f t="shared" si="5"/>
        <v>20.56</v>
      </c>
      <c r="C126" s="449">
        <v>30</v>
      </c>
      <c r="D126" s="456">
        <v>24847</v>
      </c>
      <c r="E126" s="472">
        <v>14889</v>
      </c>
      <c r="F126" s="456">
        <f t="shared" si="4"/>
        <v>27972</v>
      </c>
      <c r="G126" s="469">
        <f t="shared" si="3"/>
        <v>20458</v>
      </c>
      <c r="H126" s="470">
        <v>219</v>
      </c>
    </row>
    <row r="127" spans="1:8" x14ac:dyDescent="0.2">
      <c r="A127" s="447">
        <v>136</v>
      </c>
      <c r="B127" s="448">
        <f t="shared" si="5"/>
        <v>20.6</v>
      </c>
      <c r="C127" s="449">
        <v>30</v>
      </c>
      <c r="D127" s="456">
        <v>24847</v>
      </c>
      <c r="E127" s="472">
        <v>14889</v>
      </c>
      <c r="F127" s="456">
        <f t="shared" si="4"/>
        <v>27934</v>
      </c>
      <c r="G127" s="469">
        <f t="shared" si="3"/>
        <v>20430</v>
      </c>
      <c r="H127" s="470">
        <v>219</v>
      </c>
    </row>
    <row r="128" spans="1:8" x14ac:dyDescent="0.2">
      <c r="A128" s="453">
        <v>137</v>
      </c>
      <c r="B128" s="448">
        <f t="shared" si="5"/>
        <v>20.63</v>
      </c>
      <c r="C128" s="449">
        <v>30</v>
      </c>
      <c r="D128" s="456">
        <v>24847</v>
      </c>
      <c r="E128" s="472">
        <v>14889</v>
      </c>
      <c r="F128" s="456">
        <f t="shared" si="4"/>
        <v>27905</v>
      </c>
      <c r="G128" s="469">
        <f t="shared" si="3"/>
        <v>20409</v>
      </c>
      <c r="H128" s="470">
        <v>219</v>
      </c>
    </row>
    <row r="129" spans="1:8" x14ac:dyDescent="0.2">
      <c r="A129" s="453">
        <v>138</v>
      </c>
      <c r="B129" s="448">
        <f t="shared" si="5"/>
        <v>20.67</v>
      </c>
      <c r="C129" s="449">
        <v>30</v>
      </c>
      <c r="D129" s="456">
        <v>24847</v>
      </c>
      <c r="E129" s="472">
        <v>14889</v>
      </c>
      <c r="F129" s="456">
        <f t="shared" si="4"/>
        <v>27867</v>
      </c>
      <c r="G129" s="469">
        <f t="shared" si="3"/>
        <v>20381</v>
      </c>
      <c r="H129" s="470">
        <v>219</v>
      </c>
    </row>
    <row r="130" spans="1:8" x14ac:dyDescent="0.2">
      <c r="A130" s="447">
        <v>139</v>
      </c>
      <c r="B130" s="448">
        <f t="shared" si="5"/>
        <v>20.7</v>
      </c>
      <c r="C130" s="449">
        <v>30</v>
      </c>
      <c r="D130" s="456">
        <v>24847</v>
      </c>
      <c r="E130" s="472">
        <v>14889</v>
      </c>
      <c r="F130" s="456">
        <f t="shared" si="4"/>
        <v>27839</v>
      </c>
      <c r="G130" s="469">
        <f t="shared" si="3"/>
        <v>20360</v>
      </c>
      <c r="H130" s="470">
        <v>219</v>
      </c>
    </row>
    <row r="131" spans="1:8" x14ac:dyDescent="0.2">
      <c r="A131" s="453">
        <v>140</v>
      </c>
      <c r="B131" s="448">
        <f t="shared" si="5"/>
        <v>20.74</v>
      </c>
      <c r="C131" s="449">
        <v>30</v>
      </c>
      <c r="D131" s="456">
        <v>24847</v>
      </c>
      <c r="E131" s="472">
        <v>14889</v>
      </c>
      <c r="F131" s="456">
        <f t="shared" si="4"/>
        <v>27801</v>
      </c>
      <c r="G131" s="469">
        <f t="shared" si="3"/>
        <v>20332</v>
      </c>
      <c r="H131" s="470">
        <v>219</v>
      </c>
    </row>
    <row r="132" spans="1:8" x14ac:dyDescent="0.2">
      <c r="A132" s="453">
        <v>141</v>
      </c>
      <c r="B132" s="448">
        <f t="shared" si="5"/>
        <v>20.77</v>
      </c>
      <c r="C132" s="449">
        <v>30</v>
      </c>
      <c r="D132" s="456">
        <v>24847</v>
      </c>
      <c r="E132" s="472">
        <v>14889</v>
      </c>
      <c r="F132" s="456">
        <f t="shared" si="4"/>
        <v>27773</v>
      </c>
      <c r="G132" s="469">
        <f t="shared" si="3"/>
        <v>20311</v>
      </c>
      <c r="H132" s="470">
        <v>219</v>
      </c>
    </row>
    <row r="133" spans="1:8" x14ac:dyDescent="0.2">
      <c r="A133" s="447">
        <v>142</v>
      </c>
      <c r="B133" s="448">
        <f t="shared" si="5"/>
        <v>20.81</v>
      </c>
      <c r="C133" s="449">
        <v>30</v>
      </c>
      <c r="D133" s="456">
        <v>24847</v>
      </c>
      <c r="E133" s="472">
        <v>14889</v>
      </c>
      <c r="F133" s="456">
        <f t="shared" si="4"/>
        <v>27736</v>
      </c>
      <c r="G133" s="469">
        <f t="shared" si="3"/>
        <v>20284</v>
      </c>
      <c r="H133" s="470">
        <v>219</v>
      </c>
    </row>
    <row r="134" spans="1:8" x14ac:dyDescent="0.2">
      <c r="A134" s="453">
        <v>143</v>
      </c>
      <c r="B134" s="448">
        <f t="shared" si="5"/>
        <v>20.84</v>
      </c>
      <c r="C134" s="449">
        <v>30</v>
      </c>
      <c r="D134" s="456">
        <v>24847</v>
      </c>
      <c r="E134" s="472">
        <v>14889</v>
      </c>
      <c r="F134" s="456">
        <f t="shared" si="4"/>
        <v>27708</v>
      </c>
      <c r="G134" s="469">
        <f t="shared" si="3"/>
        <v>20263</v>
      </c>
      <c r="H134" s="470">
        <v>219</v>
      </c>
    </row>
    <row r="135" spans="1:8" x14ac:dyDescent="0.2">
      <c r="A135" s="453">
        <v>144</v>
      </c>
      <c r="B135" s="448">
        <f t="shared" si="5"/>
        <v>20.87</v>
      </c>
      <c r="C135" s="449">
        <v>30</v>
      </c>
      <c r="D135" s="456">
        <v>24847</v>
      </c>
      <c r="E135" s="472">
        <v>14889</v>
      </c>
      <c r="F135" s="456">
        <f t="shared" si="4"/>
        <v>27680</v>
      </c>
      <c r="G135" s="469">
        <f t="shared" si="3"/>
        <v>20242</v>
      </c>
      <c r="H135" s="470">
        <v>219</v>
      </c>
    </row>
    <row r="136" spans="1:8" x14ac:dyDescent="0.2">
      <c r="A136" s="447">
        <v>145</v>
      </c>
      <c r="B136" s="448">
        <f t="shared" si="5"/>
        <v>20.91</v>
      </c>
      <c r="C136" s="449">
        <v>30</v>
      </c>
      <c r="D136" s="456">
        <v>24847</v>
      </c>
      <c r="E136" s="472">
        <v>14889</v>
      </c>
      <c r="F136" s="456">
        <f t="shared" si="4"/>
        <v>27643</v>
      </c>
      <c r="G136" s="469">
        <f t="shared" si="3"/>
        <v>20215</v>
      </c>
      <c r="H136" s="470">
        <v>219</v>
      </c>
    </row>
    <row r="137" spans="1:8" x14ac:dyDescent="0.2">
      <c r="A137" s="453">
        <v>146</v>
      </c>
      <c r="B137" s="448">
        <f t="shared" si="5"/>
        <v>20.94</v>
      </c>
      <c r="C137" s="449">
        <v>30</v>
      </c>
      <c r="D137" s="456">
        <v>24847</v>
      </c>
      <c r="E137" s="472">
        <v>14889</v>
      </c>
      <c r="F137" s="456">
        <f t="shared" si="4"/>
        <v>27615</v>
      </c>
      <c r="G137" s="469">
        <f t="shared" si="3"/>
        <v>20195</v>
      </c>
      <c r="H137" s="470">
        <v>219</v>
      </c>
    </row>
    <row r="138" spans="1:8" x14ac:dyDescent="0.2">
      <c r="A138" s="453">
        <v>147</v>
      </c>
      <c r="B138" s="448">
        <f t="shared" si="5"/>
        <v>20.97</v>
      </c>
      <c r="C138" s="449">
        <v>30</v>
      </c>
      <c r="D138" s="456">
        <v>24847</v>
      </c>
      <c r="E138" s="472">
        <v>14889</v>
      </c>
      <c r="F138" s="456">
        <f t="shared" si="4"/>
        <v>27587</v>
      </c>
      <c r="G138" s="469">
        <f t="shared" si="3"/>
        <v>20174</v>
      </c>
      <c r="H138" s="470">
        <v>219</v>
      </c>
    </row>
    <row r="139" spans="1:8" x14ac:dyDescent="0.2">
      <c r="A139" s="447">
        <v>148</v>
      </c>
      <c r="B139" s="448">
        <f t="shared" si="5"/>
        <v>21</v>
      </c>
      <c r="C139" s="449">
        <v>30</v>
      </c>
      <c r="D139" s="456">
        <v>24847</v>
      </c>
      <c r="E139" s="472">
        <v>14889</v>
      </c>
      <c r="F139" s="456">
        <f t="shared" si="4"/>
        <v>27560</v>
      </c>
      <c r="G139" s="469">
        <f t="shared" si="3"/>
        <v>20154</v>
      </c>
      <c r="H139" s="470">
        <v>219</v>
      </c>
    </row>
    <row r="140" spans="1:8" x14ac:dyDescent="0.2">
      <c r="A140" s="453">
        <v>149</v>
      </c>
      <c r="B140" s="448">
        <f t="shared" si="5"/>
        <v>21.04</v>
      </c>
      <c r="C140" s="449">
        <v>30</v>
      </c>
      <c r="D140" s="456">
        <v>24847</v>
      </c>
      <c r="E140" s="472">
        <v>14889</v>
      </c>
      <c r="F140" s="456">
        <f t="shared" si="4"/>
        <v>27523</v>
      </c>
      <c r="G140" s="469">
        <f t="shared" si="3"/>
        <v>20127</v>
      </c>
      <c r="H140" s="470">
        <v>219</v>
      </c>
    </row>
    <row r="141" spans="1:8" x14ac:dyDescent="0.2">
      <c r="A141" s="453">
        <v>150</v>
      </c>
      <c r="B141" s="448">
        <f t="shared" si="5"/>
        <v>21.07</v>
      </c>
      <c r="C141" s="449">
        <v>30</v>
      </c>
      <c r="D141" s="456">
        <v>24847</v>
      </c>
      <c r="E141" s="472">
        <v>14889</v>
      </c>
      <c r="F141" s="456">
        <f t="shared" si="4"/>
        <v>27496</v>
      </c>
      <c r="G141" s="469">
        <f t="shared" ref="G141:G204" si="6">ROUND(12*(1/B141*D141+1/C141*E141),0)</f>
        <v>20107</v>
      </c>
      <c r="H141" s="470">
        <v>219</v>
      </c>
    </row>
    <row r="142" spans="1:8" x14ac:dyDescent="0.2">
      <c r="A142" s="447">
        <v>151</v>
      </c>
      <c r="B142" s="448">
        <f t="shared" si="5"/>
        <v>21.1</v>
      </c>
      <c r="C142" s="449">
        <v>30</v>
      </c>
      <c r="D142" s="456">
        <v>24847</v>
      </c>
      <c r="E142" s="472">
        <v>14889</v>
      </c>
      <c r="F142" s="456">
        <f t="shared" ref="F142:F205" si="7">ROUND(12*1.3566*(1/B142*D142+1/C142*E142)+H142,0)</f>
        <v>27468</v>
      </c>
      <c r="G142" s="469">
        <f t="shared" si="6"/>
        <v>20087</v>
      </c>
      <c r="H142" s="470">
        <v>219</v>
      </c>
    </row>
    <row r="143" spans="1:8" x14ac:dyDescent="0.2">
      <c r="A143" s="453">
        <v>152</v>
      </c>
      <c r="B143" s="448">
        <f t="shared" ref="B143:B206" si="8">ROUND(0.73*(6.558*LN(A143)-4),2)</f>
        <v>21.13</v>
      </c>
      <c r="C143" s="449">
        <v>30</v>
      </c>
      <c r="D143" s="456">
        <v>24847</v>
      </c>
      <c r="E143" s="472">
        <v>14889</v>
      </c>
      <c r="F143" s="456">
        <f t="shared" si="7"/>
        <v>27441</v>
      </c>
      <c r="G143" s="469">
        <f t="shared" si="6"/>
        <v>20067</v>
      </c>
      <c r="H143" s="470">
        <v>219</v>
      </c>
    </row>
    <row r="144" spans="1:8" x14ac:dyDescent="0.2">
      <c r="A144" s="453">
        <v>153</v>
      </c>
      <c r="B144" s="448">
        <f t="shared" si="8"/>
        <v>21.16</v>
      </c>
      <c r="C144" s="449">
        <v>30</v>
      </c>
      <c r="D144" s="456">
        <v>24847</v>
      </c>
      <c r="E144" s="472">
        <v>14889</v>
      </c>
      <c r="F144" s="456">
        <f t="shared" si="7"/>
        <v>27414</v>
      </c>
      <c r="G144" s="469">
        <f t="shared" si="6"/>
        <v>20047</v>
      </c>
      <c r="H144" s="470">
        <v>219</v>
      </c>
    </row>
    <row r="145" spans="1:8" x14ac:dyDescent="0.2">
      <c r="A145" s="447">
        <v>154</v>
      </c>
      <c r="B145" s="448">
        <f t="shared" si="8"/>
        <v>21.19</v>
      </c>
      <c r="C145" s="449">
        <v>30</v>
      </c>
      <c r="D145" s="456">
        <v>24847</v>
      </c>
      <c r="E145" s="472">
        <v>14889</v>
      </c>
      <c r="F145" s="456">
        <f t="shared" si="7"/>
        <v>27387</v>
      </c>
      <c r="G145" s="469">
        <f t="shared" si="6"/>
        <v>20027</v>
      </c>
      <c r="H145" s="470">
        <v>219</v>
      </c>
    </row>
    <row r="146" spans="1:8" x14ac:dyDescent="0.2">
      <c r="A146" s="453">
        <v>155</v>
      </c>
      <c r="B146" s="448">
        <f t="shared" si="8"/>
        <v>21.22</v>
      </c>
      <c r="C146" s="449">
        <v>30</v>
      </c>
      <c r="D146" s="456">
        <v>24847</v>
      </c>
      <c r="E146" s="472">
        <v>14889</v>
      </c>
      <c r="F146" s="456">
        <f t="shared" si="7"/>
        <v>27360</v>
      </c>
      <c r="G146" s="469">
        <f t="shared" si="6"/>
        <v>20007</v>
      </c>
      <c r="H146" s="470">
        <v>219</v>
      </c>
    </row>
    <row r="147" spans="1:8" x14ac:dyDescent="0.2">
      <c r="A147" s="453">
        <v>156</v>
      </c>
      <c r="B147" s="448">
        <f t="shared" si="8"/>
        <v>21.26</v>
      </c>
      <c r="C147" s="449">
        <v>30</v>
      </c>
      <c r="D147" s="456">
        <v>24847</v>
      </c>
      <c r="E147" s="472">
        <v>14889</v>
      </c>
      <c r="F147" s="456">
        <f t="shared" si="7"/>
        <v>27324</v>
      </c>
      <c r="G147" s="469">
        <f t="shared" si="6"/>
        <v>19980</v>
      </c>
      <c r="H147" s="470">
        <v>219</v>
      </c>
    </row>
    <row r="148" spans="1:8" x14ac:dyDescent="0.2">
      <c r="A148" s="447">
        <v>157</v>
      </c>
      <c r="B148" s="448">
        <f t="shared" si="8"/>
        <v>21.29</v>
      </c>
      <c r="C148" s="449">
        <v>30</v>
      </c>
      <c r="D148" s="456">
        <v>24847</v>
      </c>
      <c r="E148" s="472">
        <v>14889</v>
      </c>
      <c r="F148" s="456">
        <f t="shared" si="7"/>
        <v>27297</v>
      </c>
      <c r="G148" s="469">
        <f t="shared" si="6"/>
        <v>19960</v>
      </c>
      <c r="H148" s="470">
        <v>219</v>
      </c>
    </row>
    <row r="149" spans="1:8" x14ac:dyDescent="0.2">
      <c r="A149" s="453">
        <v>158</v>
      </c>
      <c r="B149" s="448">
        <f t="shared" si="8"/>
        <v>21.32</v>
      </c>
      <c r="C149" s="449">
        <v>30</v>
      </c>
      <c r="D149" s="456">
        <v>24847</v>
      </c>
      <c r="E149" s="472">
        <v>14889</v>
      </c>
      <c r="F149" s="456">
        <f t="shared" si="7"/>
        <v>27271</v>
      </c>
      <c r="G149" s="469">
        <f t="shared" si="6"/>
        <v>19941</v>
      </c>
      <c r="H149" s="470">
        <v>219</v>
      </c>
    </row>
    <row r="150" spans="1:8" x14ac:dyDescent="0.2">
      <c r="A150" s="453">
        <v>159</v>
      </c>
      <c r="B150" s="448">
        <f t="shared" si="8"/>
        <v>21.35</v>
      </c>
      <c r="C150" s="449">
        <v>30</v>
      </c>
      <c r="D150" s="456">
        <v>24847</v>
      </c>
      <c r="E150" s="472">
        <v>14889</v>
      </c>
      <c r="F150" s="456">
        <f t="shared" si="7"/>
        <v>27244</v>
      </c>
      <c r="G150" s="469">
        <f t="shared" si="6"/>
        <v>19921</v>
      </c>
      <c r="H150" s="470">
        <v>219</v>
      </c>
    </row>
    <row r="151" spans="1:8" x14ac:dyDescent="0.2">
      <c r="A151" s="447">
        <v>160</v>
      </c>
      <c r="B151" s="448">
        <f t="shared" si="8"/>
        <v>21.38</v>
      </c>
      <c r="C151" s="449">
        <v>30</v>
      </c>
      <c r="D151" s="456">
        <v>24847</v>
      </c>
      <c r="E151" s="472">
        <v>14889</v>
      </c>
      <c r="F151" s="456">
        <f t="shared" si="7"/>
        <v>27217</v>
      </c>
      <c r="G151" s="469">
        <f t="shared" si="6"/>
        <v>19902</v>
      </c>
      <c r="H151" s="470">
        <v>219</v>
      </c>
    </row>
    <row r="152" spans="1:8" x14ac:dyDescent="0.2">
      <c r="A152" s="453">
        <v>161</v>
      </c>
      <c r="B152" s="448">
        <f t="shared" si="8"/>
        <v>21.41</v>
      </c>
      <c r="C152" s="449">
        <v>30</v>
      </c>
      <c r="D152" s="456">
        <v>24847</v>
      </c>
      <c r="E152" s="472">
        <v>14889</v>
      </c>
      <c r="F152" s="456">
        <f t="shared" si="7"/>
        <v>27191</v>
      </c>
      <c r="G152" s="469">
        <f t="shared" si="6"/>
        <v>19882</v>
      </c>
      <c r="H152" s="470">
        <v>219</v>
      </c>
    </row>
    <row r="153" spans="1:8" x14ac:dyDescent="0.2">
      <c r="A153" s="453">
        <v>162</v>
      </c>
      <c r="B153" s="448">
        <f t="shared" si="8"/>
        <v>21.44</v>
      </c>
      <c r="C153" s="449">
        <v>30</v>
      </c>
      <c r="D153" s="456">
        <v>24847</v>
      </c>
      <c r="E153" s="472">
        <v>14889</v>
      </c>
      <c r="F153" s="456">
        <f t="shared" si="7"/>
        <v>27164</v>
      </c>
      <c r="G153" s="469">
        <f t="shared" si="6"/>
        <v>19863</v>
      </c>
      <c r="H153" s="470">
        <v>219</v>
      </c>
    </row>
    <row r="154" spans="1:8" x14ac:dyDescent="0.2">
      <c r="A154" s="447">
        <v>163</v>
      </c>
      <c r="B154" s="448">
        <f t="shared" si="8"/>
        <v>21.47</v>
      </c>
      <c r="C154" s="449">
        <v>30</v>
      </c>
      <c r="D154" s="456">
        <v>24847</v>
      </c>
      <c r="E154" s="472">
        <v>14889</v>
      </c>
      <c r="F154" s="456">
        <f t="shared" si="7"/>
        <v>27138</v>
      </c>
      <c r="G154" s="469">
        <f t="shared" si="6"/>
        <v>19843</v>
      </c>
      <c r="H154" s="470">
        <v>219</v>
      </c>
    </row>
    <row r="155" spans="1:8" x14ac:dyDescent="0.2">
      <c r="A155" s="453">
        <v>164</v>
      </c>
      <c r="B155" s="448">
        <f t="shared" si="8"/>
        <v>21.49</v>
      </c>
      <c r="C155" s="449">
        <v>30</v>
      </c>
      <c r="D155" s="456">
        <v>24847</v>
      </c>
      <c r="E155" s="472">
        <v>14889</v>
      </c>
      <c r="F155" s="456">
        <f t="shared" si="7"/>
        <v>27121</v>
      </c>
      <c r="G155" s="469">
        <f t="shared" si="6"/>
        <v>19830</v>
      </c>
      <c r="H155" s="470">
        <v>219</v>
      </c>
    </row>
    <row r="156" spans="1:8" x14ac:dyDescent="0.2">
      <c r="A156" s="453">
        <v>165</v>
      </c>
      <c r="B156" s="448">
        <f t="shared" si="8"/>
        <v>21.52</v>
      </c>
      <c r="C156" s="449">
        <v>30</v>
      </c>
      <c r="D156" s="456">
        <v>24847</v>
      </c>
      <c r="E156" s="472">
        <v>14889</v>
      </c>
      <c r="F156" s="456">
        <f t="shared" si="7"/>
        <v>27094</v>
      </c>
      <c r="G156" s="469">
        <f t="shared" si="6"/>
        <v>19811</v>
      </c>
      <c r="H156" s="470">
        <v>219</v>
      </c>
    </row>
    <row r="157" spans="1:8" x14ac:dyDescent="0.2">
      <c r="A157" s="447">
        <v>166</v>
      </c>
      <c r="B157" s="448">
        <f t="shared" si="8"/>
        <v>21.55</v>
      </c>
      <c r="C157" s="449">
        <v>30</v>
      </c>
      <c r="D157" s="456">
        <v>24847</v>
      </c>
      <c r="E157" s="472">
        <v>14889</v>
      </c>
      <c r="F157" s="456">
        <f t="shared" si="7"/>
        <v>27068</v>
      </c>
      <c r="G157" s="469">
        <f t="shared" si="6"/>
        <v>19792</v>
      </c>
      <c r="H157" s="470">
        <v>219</v>
      </c>
    </row>
    <row r="158" spans="1:8" x14ac:dyDescent="0.2">
      <c r="A158" s="453">
        <v>167</v>
      </c>
      <c r="B158" s="448">
        <f t="shared" si="8"/>
        <v>21.58</v>
      </c>
      <c r="C158" s="449">
        <v>30</v>
      </c>
      <c r="D158" s="456">
        <v>24847</v>
      </c>
      <c r="E158" s="472">
        <v>14889</v>
      </c>
      <c r="F158" s="456">
        <f t="shared" si="7"/>
        <v>27042</v>
      </c>
      <c r="G158" s="469">
        <f t="shared" si="6"/>
        <v>19772</v>
      </c>
      <c r="H158" s="470">
        <v>219</v>
      </c>
    </row>
    <row r="159" spans="1:8" x14ac:dyDescent="0.2">
      <c r="A159" s="453">
        <v>168</v>
      </c>
      <c r="B159" s="448">
        <f t="shared" si="8"/>
        <v>21.61</v>
      </c>
      <c r="C159" s="449">
        <v>30</v>
      </c>
      <c r="D159" s="456">
        <v>24847</v>
      </c>
      <c r="E159" s="472">
        <v>14889</v>
      </c>
      <c r="F159" s="456">
        <f t="shared" si="7"/>
        <v>27016</v>
      </c>
      <c r="G159" s="469">
        <f t="shared" si="6"/>
        <v>19753</v>
      </c>
      <c r="H159" s="470">
        <v>219</v>
      </c>
    </row>
    <row r="160" spans="1:8" x14ac:dyDescent="0.2">
      <c r="A160" s="453">
        <v>169</v>
      </c>
      <c r="B160" s="454">
        <f t="shared" si="8"/>
        <v>21.64</v>
      </c>
      <c r="C160" s="449">
        <v>30</v>
      </c>
      <c r="D160" s="456">
        <v>24847</v>
      </c>
      <c r="E160" s="472">
        <v>14889</v>
      </c>
      <c r="F160" s="456">
        <f t="shared" si="7"/>
        <v>26990</v>
      </c>
      <c r="G160" s="469">
        <f t="shared" si="6"/>
        <v>19734</v>
      </c>
      <c r="H160" s="470">
        <v>219</v>
      </c>
    </row>
    <row r="161" spans="1:8" x14ac:dyDescent="0.2">
      <c r="A161" s="453">
        <v>170</v>
      </c>
      <c r="B161" s="454">
        <f t="shared" si="8"/>
        <v>21.67</v>
      </c>
      <c r="C161" s="449">
        <v>30</v>
      </c>
      <c r="D161" s="456">
        <v>24847</v>
      </c>
      <c r="E161" s="472">
        <v>14889</v>
      </c>
      <c r="F161" s="456">
        <f t="shared" si="7"/>
        <v>26964</v>
      </c>
      <c r="G161" s="469">
        <f t="shared" si="6"/>
        <v>19715</v>
      </c>
      <c r="H161" s="470">
        <v>219</v>
      </c>
    </row>
    <row r="162" spans="1:8" x14ac:dyDescent="0.2">
      <c r="A162" s="453">
        <v>171</v>
      </c>
      <c r="B162" s="454">
        <f t="shared" si="8"/>
        <v>21.69</v>
      </c>
      <c r="C162" s="449">
        <v>30</v>
      </c>
      <c r="D162" s="456">
        <v>24847</v>
      </c>
      <c r="E162" s="472">
        <v>14889</v>
      </c>
      <c r="F162" s="456">
        <f t="shared" si="7"/>
        <v>26947</v>
      </c>
      <c r="G162" s="469">
        <f t="shared" si="6"/>
        <v>19702</v>
      </c>
      <c r="H162" s="470">
        <v>219</v>
      </c>
    </row>
    <row r="163" spans="1:8" x14ac:dyDescent="0.2">
      <c r="A163" s="453">
        <v>172</v>
      </c>
      <c r="B163" s="454">
        <f t="shared" si="8"/>
        <v>21.72</v>
      </c>
      <c r="C163" s="449">
        <v>30</v>
      </c>
      <c r="D163" s="456">
        <v>24847</v>
      </c>
      <c r="E163" s="472">
        <v>14889</v>
      </c>
      <c r="F163" s="456">
        <f t="shared" si="7"/>
        <v>26921</v>
      </c>
      <c r="G163" s="469">
        <f t="shared" si="6"/>
        <v>19683</v>
      </c>
      <c r="H163" s="470">
        <v>219</v>
      </c>
    </row>
    <row r="164" spans="1:8" x14ac:dyDescent="0.2">
      <c r="A164" s="453">
        <v>173</v>
      </c>
      <c r="B164" s="454">
        <f t="shared" si="8"/>
        <v>21.75</v>
      </c>
      <c r="C164" s="449">
        <v>30</v>
      </c>
      <c r="D164" s="456">
        <v>24847</v>
      </c>
      <c r="E164" s="472">
        <v>14889</v>
      </c>
      <c r="F164" s="456">
        <f t="shared" si="7"/>
        <v>26896</v>
      </c>
      <c r="G164" s="469">
        <f t="shared" si="6"/>
        <v>19664</v>
      </c>
      <c r="H164" s="470">
        <v>219</v>
      </c>
    </row>
    <row r="165" spans="1:8" x14ac:dyDescent="0.2">
      <c r="A165" s="453">
        <v>174</v>
      </c>
      <c r="B165" s="454">
        <f t="shared" si="8"/>
        <v>21.78</v>
      </c>
      <c r="C165" s="449">
        <v>30</v>
      </c>
      <c r="D165" s="456">
        <v>24847</v>
      </c>
      <c r="E165" s="472">
        <v>14889</v>
      </c>
      <c r="F165" s="456">
        <f t="shared" si="7"/>
        <v>26870</v>
      </c>
      <c r="G165" s="469">
        <f t="shared" si="6"/>
        <v>19645</v>
      </c>
      <c r="H165" s="470">
        <v>219</v>
      </c>
    </row>
    <row r="166" spans="1:8" x14ac:dyDescent="0.2">
      <c r="A166" s="453">
        <v>175</v>
      </c>
      <c r="B166" s="454">
        <f t="shared" si="8"/>
        <v>21.81</v>
      </c>
      <c r="C166" s="449">
        <v>30</v>
      </c>
      <c r="D166" s="456">
        <v>24847</v>
      </c>
      <c r="E166" s="472">
        <v>14889</v>
      </c>
      <c r="F166" s="456">
        <f t="shared" si="7"/>
        <v>26844</v>
      </c>
      <c r="G166" s="469">
        <f t="shared" si="6"/>
        <v>19627</v>
      </c>
      <c r="H166" s="470">
        <v>219</v>
      </c>
    </row>
    <row r="167" spans="1:8" x14ac:dyDescent="0.2">
      <c r="A167" s="453">
        <v>176</v>
      </c>
      <c r="B167" s="454">
        <f t="shared" si="8"/>
        <v>21.83</v>
      </c>
      <c r="C167" s="449">
        <v>30</v>
      </c>
      <c r="D167" s="456">
        <v>24847</v>
      </c>
      <c r="E167" s="472">
        <v>14889</v>
      </c>
      <c r="F167" s="456">
        <f t="shared" si="7"/>
        <v>26827</v>
      </c>
      <c r="G167" s="469">
        <f t="shared" si="6"/>
        <v>19614</v>
      </c>
      <c r="H167" s="470">
        <v>219</v>
      </c>
    </row>
    <row r="168" spans="1:8" x14ac:dyDescent="0.2">
      <c r="A168" s="453">
        <v>177</v>
      </c>
      <c r="B168" s="454">
        <f t="shared" si="8"/>
        <v>21.86</v>
      </c>
      <c r="C168" s="449">
        <v>30</v>
      </c>
      <c r="D168" s="456">
        <v>24847</v>
      </c>
      <c r="E168" s="472">
        <v>14889</v>
      </c>
      <c r="F168" s="456">
        <f t="shared" si="7"/>
        <v>26802</v>
      </c>
      <c r="G168" s="469">
        <f t="shared" si="6"/>
        <v>19595</v>
      </c>
      <c r="H168" s="470">
        <v>219</v>
      </c>
    </row>
    <row r="169" spans="1:8" x14ac:dyDescent="0.2">
      <c r="A169" s="453">
        <v>178</v>
      </c>
      <c r="B169" s="454">
        <f t="shared" si="8"/>
        <v>21.89</v>
      </c>
      <c r="C169" s="449">
        <v>30</v>
      </c>
      <c r="D169" s="456">
        <v>24847</v>
      </c>
      <c r="E169" s="472">
        <v>14889</v>
      </c>
      <c r="F169" s="456">
        <f t="shared" si="7"/>
        <v>26777</v>
      </c>
      <c r="G169" s="469">
        <f t="shared" si="6"/>
        <v>19577</v>
      </c>
      <c r="H169" s="470">
        <v>219</v>
      </c>
    </row>
    <row r="170" spans="1:8" x14ac:dyDescent="0.2">
      <c r="A170" s="453">
        <v>179</v>
      </c>
      <c r="B170" s="454">
        <f t="shared" si="8"/>
        <v>21.91</v>
      </c>
      <c r="C170" s="449">
        <v>30</v>
      </c>
      <c r="D170" s="456">
        <v>24847</v>
      </c>
      <c r="E170" s="472">
        <v>14889</v>
      </c>
      <c r="F170" s="456">
        <f t="shared" si="7"/>
        <v>26760</v>
      </c>
      <c r="G170" s="469">
        <f t="shared" si="6"/>
        <v>19564</v>
      </c>
      <c r="H170" s="470">
        <v>219</v>
      </c>
    </row>
    <row r="171" spans="1:8" x14ac:dyDescent="0.2">
      <c r="A171" s="453">
        <v>180</v>
      </c>
      <c r="B171" s="454">
        <f t="shared" si="8"/>
        <v>21.94</v>
      </c>
      <c r="C171" s="449">
        <v>30</v>
      </c>
      <c r="D171" s="456">
        <v>24847</v>
      </c>
      <c r="E171" s="472">
        <v>14889</v>
      </c>
      <c r="F171" s="456">
        <f t="shared" si="7"/>
        <v>26735</v>
      </c>
      <c r="G171" s="469">
        <f t="shared" si="6"/>
        <v>19546</v>
      </c>
      <c r="H171" s="470">
        <v>219</v>
      </c>
    </row>
    <row r="172" spans="1:8" x14ac:dyDescent="0.2">
      <c r="A172" s="453">
        <v>181</v>
      </c>
      <c r="B172" s="454">
        <f t="shared" si="8"/>
        <v>21.97</v>
      </c>
      <c r="C172" s="449">
        <v>30</v>
      </c>
      <c r="D172" s="456">
        <v>24847</v>
      </c>
      <c r="E172" s="472">
        <v>14889</v>
      </c>
      <c r="F172" s="456">
        <f t="shared" si="7"/>
        <v>26709</v>
      </c>
      <c r="G172" s="469">
        <f t="shared" si="6"/>
        <v>19527</v>
      </c>
      <c r="H172" s="470">
        <v>219</v>
      </c>
    </row>
    <row r="173" spans="1:8" x14ac:dyDescent="0.2">
      <c r="A173" s="453">
        <v>182</v>
      </c>
      <c r="B173" s="454">
        <f t="shared" si="8"/>
        <v>21.99</v>
      </c>
      <c r="C173" s="449">
        <v>30</v>
      </c>
      <c r="D173" s="456">
        <v>24847</v>
      </c>
      <c r="E173" s="472">
        <v>14889</v>
      </c>
      <c r="F173" s="456">
        <f t="shared" si="7"/>
        <v>26693</v>
      </c>
      <c r="G173" s="469">
        <f t="shared" si="6"/>
        <v>19515</v>
      </c>
      <c r="H173" s="470">
        <v>219</v>
      </c>
    </row>
    <row r="174" spans="1:8" x14ac:dyDescent="0.2">
      <c r="A174" s="453">
        <v>183</v>
      </c>
      <c r="B174" s="454">
        <f t="shared" si="8"/>
        <v>22.02</v>
      </c>
      <c r="C174" s="449">
        <v>30</v>
      </c>
      <c r="D174" s="456">
        <v>24847</v>
      </c>
      <c r="E174" s="472">
        <v>14889</v>
      </c>
      <c r="F174" s="456">
        <f t="shared" si="7"/>
        <v>26668</v>
      </c>
      <c r="G174" s="469">
        <f t="shared" si="6"/>
        <v>19496</v>
      </c>
      <c r="H174" s="470">
        <v>219</v>
      </c>
    </row>
    <row r="175" spans="1:8" x14ac:dyDescent="0.2">
      <c r="A175" s="453">
        <v>184</v>
      </c>
      <c r="B175" s="454">
        <f t="shared" si="8"/>
        <v>22.05</v>
      </c>
      <c r="C175" s="449">
        <v>30</v>
      </c>
      <c r="D175" s="456">
        <v>24847</v>
      </c>
      <c r="E175" s="472">
        <v>14889</v>
      </c>
      <c r="F175" s="456">
        <f t="shared" si="7"/>
        <v>26643</v>
      </c>
      <c r="G175" s="469">
        <f t="shared" si="6"/>
        <v>19478</v>
      </c>
      <c r="H175" s="470">
        <v>219</v>
      </c>
    </row>
    <row r="176" spans="1:8" x14ac:dyDescent="0.2">
      <c r="A176" s="453">
        <v>185</v>
      </c>
      <c r="B176" s="454">
        <f t="shared" si="8"/>
        <v>22.07</v>
      </c>
      <c r="C176" s="449">
        <v>30</v>
      </c>
      <c r="D176" s="456">
        <v>24847</v>
      </c>
      <c r="E176" s="472">
        <v>14889</v>
      </c>
      <c r="F176" s="456">
        <f t="shared" si="7"/>
        <v>26626</v>
      </c>
      <c r="G176" s="469">
        <f t="shared" si="6"/>
        <v>19466</v>
      </c>
      <c r="H176" s="470">
        <v>219</v>
      </c>
    </row>
    <row r="177" spans="1:8" x14ac:dyDescent="0.2">
      <c r="A177" s="453">
        <v>186</v>
      </c>
      <c r="B177" s="454">
        <f t="shared" si="8"/>
        <v>22.1</v>
      </c>
      <c r="C177" s="449">
        <v>30</v>
      </c>
      <c r="D177" s="456">
        <v>24847</v>
      </c>
      <c r="E177" s="472">
        <v>14889</v>
      </c>
      <c r="F177" s="456">
        <f t="shared" si="7"/>
        <v>26601</v>
      </c>
      <c r="G177" s="469">
        <f t="shared" si="6"/>
        <v>19447</v>
      </c>
      <c r="H177" s="470">
        <v>219</v>
      </c>
    </row>
    <row r="178" spans="1:8" x14ac:dyDescent="0.2">
      <c r="A178" s="453">
        <v>187</v>
      </c>
      <c r="B178" s="454">
        <f t="shared" si="8"/>
        <v>22.12</v>
      </c>
      <c r="C178" s="449">
        <v>30</v>
      </c>
      <c r="D178" s="456">
        <v>24847</v>
      </c>
      <c r="E178" s="472">
        <v>14889</v>
      </c>
      <c r="F178" s="456">
        <f t="shared" si="7"/>
        <v>26585</v>
      </c>
      <c r="G178" s="469">
        <f t="shared" si="6"/>
        <v>19435</v>
      </c>
      <c r="H178" s="470">
        <v>219</v>
      </c>
    </row>
    <row r="179" spans="1:8" x14ac:dyDescent="0.2">
      <c r="A179" s="453">
        <v>188</v>
      </c>
      <c r="B179" s="454">
        <f t="shared" si="8"/>
        <v>22.15</v>
      </c>
      <c r="C179" s="449">
        <v>30</v>
      </c>
      <c r="D179" s="456">
        <v>24847</v>
      </c>
      <c r="E179" s="472">
        <v>14889</v>
      </c>
      <c r="F179" s="456">
        <f t="shared" si="7"/>
        <v>26560</v>
      </c>
      <c r="G179" s="469">
        <f t="shared" si="6"/>
        <v>19417</v>
      </c>
      <c r="H179" s="470">
        <v>219</v>
      </c>
    </row>
    <row r="180" spans="1:8" x14ac:dyDescent="0.2">
      <c r="A180" s="453">
        <v>189</v>
      </c>
      <c r="B180" s="454">
        <f t="shared" si="8"/>
        <v>22.17</v>
      </c>
      <c r="C180" s="449">
        <v>30</v>
      </c>
      <c r="D180" s="456">
        <v>24847</v>
      </c>
      <c r="E180" s="472">
        <v>14889</v>
      </c>
      <c r="F180" s="456">
        <f t="shared" si="7"/>
        <v>26543</v>
      </c>
      <c r="G180" s="469">
        <f t="shared" si="6"/>
        <v>19405</v>
      </c>
      <c r="H180" s="470">
        <v>219</v>
      </c>
    </row>
    <row r="181" spans="1:8" x14ac:dyDescent="0.2">
      <c r="A181" s="453">
        <v>190</v>
      </c>
      <c r="B181" s="454">
        <f t="shared" si="8"/>
        <v>22.2</v>
      </c>
      <c r="C181" s="449">
        <v>30</v>
      </c>
      <c r="D181" s="456">
        <v>24847</v>
      </c>
      <c r="E181" s="472">
        <v>14889</v>
      </c>
      <c r="F181" s="456">
        <f t="shared" si="7"/>
        <v>26519</v>
      </c>
      <c r="G181" s="469">
        <f t="shared" si="6"/>
        <v>19386</v>
      </c>
      <c r="H181" s="470">
        <v>219</v>
      </c>
    </row>
    <row r="182" spans="1:8" x14ac:dyDescent="0.2">
      <c r="A182" s="453">
        <v>191</v>
      </c>
      <c r="B182" s="454">
        <f t="shared" si="8"/>
        <v>22.22</v>
      </c>
      <c r="C182" s="449">
        <v>30</v>
      </c>
      <c r="D182" s="456">
        <v>24847</v>
      </c>
      <c r="E182" s="472">
        <v>14889</v>
      </c>
      <c r="F182" s="456">
        <f t="shared" si="7"/>
        <v>26502</v>
      </c>
      <c r="G182" s="469">
        <f t="shared" si="6"/>
        <v>19374</v>
      </c>
      <c r="H182" s="470">
        <v>219</v>
      </c>
    </row>
    <row r="183" spans="1:8" x14ac:dyDescent="0.2">
      <c r="A183" s="453">
        <v>192</v>
      </c>
      <c r="B183" s="454">
        <f t="shared" si="8"/>
        <v>22.25</v>
      </c>
      <c r="C183" s="449">
        <v>30</v>
      </c>
      <c r="D183" s="456">
        <v>24847</v>
      </c>
      <c r="E183" s="472">
        <v>14889</v>
      </c>
      <c r="F183" s="456">
        <f t="shared" si="7"/>
        <v>26478</v>
      </c>
      <c r="G183" s="469">
        <f t="shared" si="6"/>
        <v>19356</v>
      </c>
      <c r="H183" s="470">
        <v>219</v>
      </c>
    </row>
    <row r="184" spans="1:8" x14ac:dyDescent="0.2">
      <c r="A184" s="453">
        <v>193</v>
      </c>
      <c r="B184" s="454">
        <f t="shared" si="8"/>
        <v>22.27</v>
      </c>
      <c r="C184" s="449">
        <v>30</v>
      </c>
      <c r="D184" s="456">
        <v>24847</v>
      </c>
      <c r="E184" s="472">
        <v>14889</v>
      </c>
      <c r="F184" s="456">
        <f t="shared" si="7"/>
        <v>26461</v>
      </c>
      <c r="G184" s="469">
        <f t="shared" si="6"/>
        <v>19344</v>
      </c>
      <c r="H184" s="470">
        <v>219</v>
      </c>
    </row>
    <row r="185" spans="1:8" x14ac:dyDescent="0.2">
      <c r="A185" s="453">
        <v>194</v>
      </c>
      <c r="B185" s="454">
        <f t="shared" si="8"/>
        <v>22.3</v>
      </c>
      <c r="C185" s="449">
        <v>30</v>
      </c>
      <c r="D185" s="456">
        <v>24847</v>
      </c>
      <c r="E185" s="472">
        <v>14889</v>
      </c>
      <c r="F185" s="456">
        <f t="shared" si="7"/>
        <v>26437</v>
      </c>
      <c r="G185" s="469">
        <f t="shared" si="6"/>
        <v>19326</v>
      </c>
      <c r="H185" s="470">
        <v>219</v>
      </c>
    </row>
    <row r="186" spans="1:8" x14ac:dyDescent="0.2">
      <c r="A186" s="453">
        <v>195</v>
      </c>
      <c r="B186" s="454">
        <f t="shared" si="8"/>
        <v>22.32</v>
      </c>
      <c r="C186" s="449">
        <v>30</v>
      </c>
      <c r="D186" s="456">
        <v>24847</v>
      </c>
      <c r="E186" s="472">
        <v>14889</v>
      </c>
      <c r="F186" s="456">
        <f t="shared" si="7"/>
        <v>26421</v>
      </c>
      <c r="G186" s="469">
        <f t="shared" si="6"/>
        <v>19314</v>
      </c>
      <c r="H186" s="470">
        <v>219</v>
      </c>
    </row>
    <row r="187" spans="1:8" x14ac:dyDescent="0.2">
      <c r="A187" s="453">
        <v>196</v>
      </c>
      <c r="B187" s="454">
        <f t="shared" si="8"/>
        <v>22.35</v>
      </c>
      <c r="C187" s="449">
        <v>30</v>
      </c>
      <c r="D187" s="456">
        <v>24847</v>
      </c>
      <c r="E187" s="472">
        <v>14889</v>
      </c>
      <c r="F187" s="456">
        <f t="shared" si="7"/>
        <v>26396</v>
      </c>
      <c r="G187" s="469">
        <f t="shared" si="6"/>
        <v>19296</v>
      </c>
      <c r="H187" s="470">
        <v>219</v>
      </c>
    </row>
    <row r="188" spans="1:8" x14ac:dyDescent="0.2">
      <c r="A188" s="453">
        <v>197</v>
      </c>
      <c r="B188" s="454">
        <f t="shared" si="8"/>
        <v>22.37</v>
      </c>
      <c r="C188" s="449">
        <v>30</v>
      </c>
      <c r="D188" s="456">
        <v>24847</v>
      </c>
      <c r="E188" s="472">
        <v>14889</v>
      </c>
      <c r="F188" s="456">
        <f t="shared" si="7"/>
        <v>26380</v>
      </c>
      <c r="G188" s="469">
        <f t="shared" si="6"/>
        <v>19284</v>
      </c>
      <c r="H188" s="470">
        <v>219</v>
      </c>
    </row>
    <row r="189" spans="1:8" x14ac:dyDescent="0.2">
      <c r="A189" s="453">
        <v>198</v>
      </c>
      <c r="B189" s="454">
        <f t="shared" si="8"/>
        <v>22.4</v>
      </c>
      <c r="C189" s="449">
        <v>30</v>
      </c>
      <c r="D189" s="456">
        <v>24847</v>
      </c>
      <c r="E189" s="472">
        <v>14889</v>
      </c>
      <c r="F189" s="456">
        <f t="shared" si="7"/>
        <v>26356</v>
      </c>
      <c r="G189" s="469">
        <f t="shared" si="6"/>
        <v>19266</v>
      </c>
      <c r="H189" s="470">
        <v>219</v>
      </c>
    </row>
    <row r="190" spans="1:8" x14ac:dyDescent="0.2">
      <c r="A190" s="453">
        <v>199</v>
      </c>
      <c r="B190" s="454">
        <f t="shared" si="8"/>
        <v>22.42</v>
      </c>
      <c r="C190" s="449">
        <v>30</v>
      </c>
      <c r="D190" s="456">
        <v>24847</v>
      </c>
      <c r="E190" s="472">
        <v>14889</v>
      </c>
      <c r="F190" s="456">
        <f t="shared" si="7"/>
        <v>26340</v>
      </c>
      <c r="G190" s="469">
        <f t="shared" si="6"/>
        <v>19255</v>
      </c>
      <c r="H190" s="470">
        <v>219</v>
      </c>
    </row>
    <row r="191" spans="1:8" x14ac:dyDescent="0.2">
      <c r="A191" s="453">
        <v>200</v>
      </c>
      <c r="B191" s="454">
        <f t="shared" si="8"/>
        <v>22.44</v>
      </c>
      <c r="C191" s="449">
        <v>30</v>
      </c>
      <c r="D191" s="456">
        <v>24847</v>
      </c>
      <c r="E191" s="472">
        <v>14889</v>
      </c>
      <c r="F191" s="456">
        <f t="shared" si="7"/>
        <v>26324</v>
      </c>
      <c r="G191" s="469">
        <f t="shared" si="6"/>
        <v>19243</v>
      </c>
      <c r="H191" s="470">
        <v>219</v>
      </c>
    </row>
    <row r="192" spans="1:8" x14ac:dyDescent="0.2">
      <c r="A192" s="453">
        <v>201</v>
      </c>
      <c r="B192" s="454">
        <f t="shared" si="8"/>
        <v>22.47</v>
      </c>
      <c r="C192" s="449">
        <v>30</v>
      </c>
      <c r="D192" s="456">
        <v>24847</v>
      </c>
      <c r="E192" s="472">
        <v>14889</v>
      </c>
      <c r="F192" s="456">
        <f t="shared" si="7"/>
        <v>26300</v>
      </c>
      <c r="G192" s="469">
        <f t="shared" si="6"/>
        <v>19225</v>
      </c>
      <c r="H192" s="470">
        <v>219</v>
      </c>
    </row>
    <row r="193" spans="1:8" x14ac:dyDescent="0.2">
      <c r="A193" s="453">
        <v>202</v>
      </c>
      <c r="B193" s="454">
        <f t="shared" si="8"/>
        <v>22.49</v>
      </c>
      <c r="C193" s="449">
        <v>30</v>
      </c>
      <c r="D193" s="456">
        <v>24847</v>
      </c>
      <c r="E193" s="472">
        <v>14889</v>
      </c>
      <c r="F193" s="456">
        <f t="shared" si="7"/>
        <v>26284</v>
      </c>
      <c r="G193" s="469">
        <f t="shared" si="6"/>
        <v>19213</v>
      </c>
      <c r="H193" s="470">
        <v>219</v>
      </c>
    </row>
    <row r="194" spans="1:8" x14ac:dyDescent="0.2">
      <c r="A194" s="453">
        <v>203</v>
      </c>
      <c r="B194" s="454">
        <f t="shared" si="8"/>
        <v>22.52</v>
      </c>
      <c r="C194" s="449">
        <v>30</v>
      </c>
      <c r="D194" s="456">
        <v>24847</v>
      </c>
      <c r="E194" s="472">
        <v>14889</v>
      </c>
      <c r="F194" s="456">
        <f t="shared" si="7"/>
        <v>26260</v>
      </c>
      <c r="G194" s="469">
        <f t="shared" si="6"/>
        <v>19196</v>
      </c>
      <c r="H194" s="470">
        <v>219</v>
      </c>
    </row>
    <row r="195" spans="1:8" x14ac:dyDescent="0.2">
      <c r="A195" s="453">
        <v>204</v>
      </c>
      <c r="B195" s="454">
        <f t="shared" si="8"/>
        <v>22.54</v>
      </c>
      <c r="C195" s="449">
        <v>30</v>
      </c>
      <c r="D195" s="456">
        <v>24847</v>
      </c>
      <c r="E195" s="472">
        <v>14889</v>
      </c>
      <c r="F195" s="456">
        <f t="shared" si="7"/>
        <v>26244</v>
      </c>
      <c r="G195" s="469">
        <f t="shared" si="6"/>
        <v>19184</v>
      </c>
      <c r="H195" s="470">
        <v>219</v>
      </c>
    </row>
    <row r="196" spans="1:8" x14ac:dyDescent="0.2">
      <c r="A196" s="453">
        <v>205</v>
      </c>
      <c r="B196" s="454">
        <f t="shared" si="8"/>
        <v>22.56</v>
      </c>
      <c r="C196" s="449">
        <v>30</v>
      </c>
      <c r="D196" s="456">
        <v>24847</v>
      </c>
      <c r="E196" s="472">
        <v>14889</v>
      </c>
      <c r="F196" s="456">
        <f t="shared" si="7"/>
        <v>26228</v>
      </c>
      <c r="G196" s="469">
        <f t="shared" si="6"/>
        <v>19172</v>
      </c>
      <c r="H196" s="470">
        <v>219</v>
      </c>
    </row>
    <row r="197" spans="1:8" x14ac:dyDescent="0.2">
      <c r="A197" s="453">
        <v>206</v>
      </c>
      <c r="B197" s="454">
        <f t="shared" si="8"/>
        <v>22.59</v>
      </c>
      <c r="C197" s="449">
        <v>30</v>
      </c>
      <c r="D197" s="456">
        <v>24847</v>
      </c>
      <c r="E197" s="472">
        <v>14889</v>
      </c>
      <c r="F197" s="456">
        <f t="shared" si="7"/>
        <v>26204</v>
      </c>
      <c r="G197" s="469">
        <f t="shared" si="6"/>
        <v>19155</v>
      </c>
      <c r="H197" s="470">
        <v>219</v>
      </c>
    </row>
    <row r="198" spans="1:8" x14ac:dyDescent="0.2">
      <c r="A198" s="453">
        <v>207</v>
      </c>
      <c r="B198" s="454">
        <f t="shared" si="8"/>
        <v>22.61</v>
      </c>
      <c r="C198" s="449">
        <v>30</v>
      </c>
      <c r="D198" s="456">
        <v>24847</v>
      </c>
      <c r="E198" s="472">
        <v>14889</v>
      </c>
      <c r="F198" s="456">
        <f t="shared" si="7"/>
        <v>26188</v>
      </c>
      <c r="G198" s="469">
        <f t="shared" si="6"/>
        <v>19143</v>
      </c>
      <c r="H198" s="470">
        <v>219</v>
      </c>
    </row>
    <row r="199" spans="1:8" x14ac:dyDescent="0.2">
      <c r="A199" s="453">
        <v>208</v>
      </c>
      <c r="B199" s="454">
        <f t="shared" si="8"/>
        <v>22.63</v>
      </c>
      <c r="C199" s="449">
        <v>30</v>
      </c>
      <c r="D199" s="456">
        <v>24847</v>
      </c>
      <c r="E199" s="472">
        <v>14889</v>
      </c>
      <c r="F199" s="456">
        <f t="shared" si="7"/>
        <v>26172</v>
      </c>
      <c r="G199" s="469">
        <f t="shared" si="6"/>
        <v>19131</v>
      </c>
      <c r="H199" s="470">
        <v>219</v>
      </c>
    </row>
    <row r="200" spans="1:8" x14ac:dyDescent="0.2">
      <c r="A200" s="453">
        <v>209</v>
      </c>
      <c r="B200" s="454">
        <f t="shared" si="8"/>
        <v>22.66</v>
      </c>
      <c r="C200" s="449">
        <v>30</v>
      </c>
      <c r="D200" s="456">
        <v>24847</v>
      </c>
      <c r="E200" s="472">
        <v>14889</v>
      </c>
      <c r="F200" s="456">
        <f t="shared" si="7"/>
        <v>26149</v>
      </c>
      <c r="G200" s="469">
        <f t="shared" si="6"/>
        <v>19114</v>
      </c>
      <c r="H200" s="470">
        <v>219</v>
      </c>
    </row>
    <row r="201" spans="1:8" x14ac:dyDescent="0.2">
      <c r="A201" s="453">
        <v>210</v>
      </c>
      <c r="B201" s="454">
        <f t="shared" si="8"/>
        <v>22.68</v>
      </c>
      <c r="C201" s="449">
        <v>30</v>
      </c>
      <c r="D201" s="456">
        <v>24847</v>
      </c>
      <c r="E201" s="472">
        <v>14889</v>
      </c>
      <c r="F201" s="456">
        <f t="shared" si="7"/>
        <v>26133</v>
      </c>
      <c r="G201" s="469">
        <f t="shared" si="6"/>
        <v>19102</v>
      </c>
      <c r="H201" s="470">
        <v>219</v>
      </c>
    </row>
    <row r="202" spans="1:8" x14ac:dyDescent="0.2">
      <c r="A202" s="453">
        <v>211</v>
      </c>
      <c r="B202" s="454">
        <f t="shared" si="8"/>
        <v>22.7</v>
      </c>
      <c r="C202" s="449">
        <v>30</v>
      </c>
      <c r="D202" s="456">
        <v>24847</v>
      </c>
      <c r="E202" s="472">
        <v>14889</v>
      </c>
      <c r="F202" s="456">
        <f t="shared" si="7"/>
        <v>26117</v>
      </c>
      <c r="G202" s="469">
        <f t="shared" si="6"/>
        <v>19091</v>
      </c>
      <c r="H202" s="470">
        <v>219</v>
      </c>
    </row>
    <row r="203" spans="1:8" x14ac:dyDescent="0.2">
      <c r="A203" s="453">
        <v>212</v>
      </c>
      <c r="B203" s="454">
        <f t="shared" si="8"/>
        <v>22.72</v>
      </c>
      <c r="C203" s="449">
        <v>30</v>
      </c>
      <c r="D203" s="456">
        <v>24847</v>
      </c>
      <c r="E203" s="472">
        <v>14889</v>
      </c>
      <c r="F203" s="456">
        <f t="shared" si="7"/>
        <v>26102</v>
      </c>
      <c r="G203" s="469">
        <f t="shared" si="6"/>
        <v>19079</v>
      </c>
      <c r="H203" s="470">
        <v>219</v>
      </c>
    </row>
    <row r="204" spans="1:8" x14ac:dyDescent="0.2">
      <c r="A204" s="453">
        <v>213</v>
      </c>
      <c r="B204" s="454">
        <f t="shared" si="8"/>
        <v>22.75</v>
      </c>
      <c r="C204" s="449">
        <v>30</v>
      </c>
      <c r="D204" s="456">
        <v>24847</v>
      </c>
      <c r="E204" s="472">
        <v>14889</v>
      </c>
      <c r="F204" s="456">
        <f t="shared" si="7"/>
        <v>26078</v>
      </c>
      <c r="G204" s="469">
        <f t="shared" si="6"/>
        <v>19062</v>
      </c>
      <c r="H204" s="470">
        <v>219</v>
      </c>
    </row>
    <row r="205" spans="1:8" x14ac:dyDescent="0.2">
      <c r="A205" s="453">
        <v>214</v>
      </c>
      <c r="B205" s="454">
        <f t="shared" si="8"/>
        <v>22.77</v>
      </c>
      <c r="C205" s="449">
        <v>30</v>
      </c>
      <c r="D205" s="456">
        <v>24847</v>
      </c>
      <c r="E205" s="472">
        <v>14889</v>
      </c>
      <c r="F205" s="456">
        <f t="shared" si="7"/>
        <v>26062</v>
      </c>
      <c r="G205" s="469">
        <f t="shared" ref="G205:G268" si="9">ROUND(12*(1/B205*D205+1/C205*E205),0)</f>
        <v>19050</v>
      </c>
      <c r="H205" s="470">
        <v>219</v>
      </c>
    </row>
    <row r="206" spans="1:8" x14ac:dyDescent="0.2">
      <c r="A206" s="453">
        <v>215</v>
      </c>
      <c r="B206" s="454">
        <f t="shared" si="8"/>
        <v>22.79</v>
      </c>
      <c r="C206" s="449">
        <v>30</v>
      </c>
      <c r="D206" s="456">
        <v>24847</v>
      </c>
      <c r="E206" s="472">
        <v>14889</v>
      </c>
      <c r="F206" s="456">
        <f t="shared" ref="F206:F269" si="10">ROUND(12*1.3566*(1/B206*D206+1/C206*E206)+H206,0)</f>
        <v>26047</v>
      </c>
      <c r="G206" s="469">
        <f t="shared" si="9"/>
        <v>19039</v>
      </c>
      <c r="H206" s="470">
        <v>219</v>
      </c>
    </row>
    <row r="207" spans="1:8" x14ac:dyDescent="0.2">
      <c r="A207" s="453">
        <v>216</v>
      </c>
      <c r="B207" s="454">
        <f t="shared" ref="B207:B266" si="11">ROUND(0.73*(6.558*LN(A207)-4),2)</f>
        <v>22.81</v>
      </c>
      <c r="C207" s="449">
        <v>30</v>
      </c>
      <c r="D207" s="456">
        <v>24847</v>
      </c>
      <c r="E207" s="472">
        <v>14889</v>
      </c>
      <c r="F207" s="456">
        <f t="shared" si="10"/>
        <v>26031</v>
      </c>
      <c r="G207" s="469">
        <f t="shared" si="9"/>
        <v>19027</v>
      </c>
      <c r="H207" s="470">
        <v>219</v>
      </c>
    </row>
    <row r="208" spans="1:8" x14ac:dyDescent="0.2">
      <c r="A208" s="453">
        <v>217</v>
      </c>
      <c r="B208" s="454">
        <f t="shared" si="11"/>
        <v>22.84</v>
      </c>
      <c r="C208" s="449">
        <v>30</v>
      </c>
      <c r="D208" s="456">
        <v>24847</v>
      </c>
      <c r="E208" s="472">
        <v>14889</v>
      </c>
      <c r="F208" s="456">
        <f t="shared" si="10"/>
        <v>26008</v>
      </c>
      <c r="G208" s="469">
        <f t="shared" si="9"/>
        <v>19010</v>
      </c>
      <c r="H208" s="470">
        <v>219</v>
      </c>
    </row>
    <row r="209" spans="1:8" x14ac:dyDescent="0.2">
      <c r="A209" s="453">
        <v>218</v>
      </c>
      <c r="B209" s="454">
        <f t="shared" si="11"/>
        <v>22.86</v>
      </c>
      <c r="C209" s="449">
        <v>30</v>
      </c>
      <c r="D209" s="456">
        <v>24847</v>
      </c>
      <c r="E209" s="472">
        <v>14889</v>
      </c>
      <c r="F209" s="456">
        <f t="shared" si="10"/>
        <v>25993</v>
      </c>
      <c r="G209" s="469">
        <f t="shared" si="9"/>
        <v>18999</v>
      </c>
      <c r="H209" s="470">
        <v>219</v>
      </c>
    </row>
    <row r="210" spans="1:8" x14ac:dyDescent="0.2">
      <c r="A210" s="453">
        <v>219</v>
      </c>
      <c r="B210" s="454">
        <f t="shared" si="11"/>
        <v>22.88</v>
      </c>
      <c r="C210" s="449">
        <v>30</v>
      </c>
      <c r="D210" s="456">
        <v>24847</v>
      </c>
      <c r="E210" s="472">
        <v>14889</v>
      </c>
      <c r="F210" s="456">
        <f t="shared" si="10"/>
        <v>25977</v>
      </c>
      <c r="G210" s="469">
        <f t="shared" si="9"/>
        <v>18987</v>
      </c>
      <c r="H210" s="470">
        <v>219</v>
      </c>
    </row>
    <row r="211" spans="1:8" x14ac:dyDescent="0.2">
      <c r="A211" s="453">
        <v>220</v>
      </c>
      <c r="B211" s="454">
        <f t="shared" si="11"/>
        <v>22.9</v>
      </c>
      <c r="C211" s="449">
        <v>30</v>
      </c>
      <c r="D211" s="456">
        <v>24847</v>
      </c>
      <c r="E211" s="472">
        <v>14889</v>
      </c>
      <c r="F211" s="456">
        <f t="shared" si="10"/>
        <v>25962</v>
      </c>
      <c r="G211" s="469">
        <f t="shared" si="9"/>
        <v>18976</v>
      </c>
      <c r="H211" s="470">
        <v>219</v>
      </c>
    </row>
    <row r="212" spans="1:8" x14ac:dyDescent="0.2">
      <c r="A212" s="453">
        <v>221</v>
      </c>
      <c r="B212" s="454">
        <f t="shared" si="11"/>
        <v>22.92</v>
      </c>
      <c r="C212" s="449">
        <v>30</v>
      </c>
      <c r="D212" s="456">
        <v>24847</v>
      </c>
      <c r="E212" s="472">
        <v>14889</v>
      </c>
      <c r="F212" s="456">
        <f t="shared" si="10"/>
        <v>25946</v>
      </c>
      <c r="G212" s="469">
        <f t="shared" si="9"/>
        <v>18965</v>
      </c>
      <c r="H212" s="470">
        <v>219</v>
      </c>
    </row>
    <row r="213" spans="1:8" x14ac:dyDescent="0.2">
      <c r="A213" s="453">
        <v>222</v>
      </c>
      <c r="B213" s="454">
        <f t="shared" si="11"/>
        <v>22.94</v>
      </c>
      <c r="C213" s="449">
        <v>30</v>
      </c>
      <c r="D213" s="456">
        <v>24847</v>
      </c>
      <c r="E213" s="472">
        <v>14889</v>
      </c>
      <c r="F213" s="456">
        <f t="shared" si="10"/>
        <v>25931</v>
      </c>
      <c r="G213" s="469">
        <f t="shared" si="9"/>
        <v>18953</v>
      </c>
      <c r="H213" s="470">
        <v>219</v>
      </c>
    </row>
    <row r="214" spans="1:8" x14ac:dyDescent="0.2">
      <c r="A214" s="453">
        <v>223</v>
      </c>
      <c r="B214" s="454">
        <f t="shared" si="11"/>
        <v>22.97</v>
      </c>
      <c r="C214" s="449">
        <v>30</v>
      </c>
      <c r="D214" s="456">
        <v>24847</v>
      </c>
      <c r="E214" s="472">
        <v>14889</v>
      </c>
      <c r="F214" s="456">
        <f t="shared" si="10"/>
        <v>25908</v>
      </c>
      <c r="G214" s="469">
        <f t="shared" si="9"/>
        <v>18936</v>
      </c>
      <c r="H214" s="470">
        <v>219</v>
      </c>
    </row>
    <row r="215" spans="1:8" x14ac:dyDescent="0.2">
      <c r="A215" s="453">
        <v>224</v>
      </c>
      <c r="B215" s="454">
        <f t="shared" si="11"/>
        <v>22.99</v>
      </c>
      <c r="C215" s="449">
        <v>30</v>
      </c>
      <c r="D215" s="456">
        <v>24847</v>
      </c>
      <c r="E215" s="472">
        <v>14889</v>
      </c>
      <c r="F215" s="456">
        <f t="shared" si="10"/>
        <v>25893</v>
      </c>
      <c r="G215" s="469">
        <f t="shared" si="9"/>
        <v>18925</v>
      </c>
      <c r="H215" s="470">
        <v>219</v>
      </c>
    </row>
    <row r="216" spans="1:8" x14ac:dyDescent="0.2">
      <c r="A216" s="453">
        <v>225</v>
      </c>
      <c r="B216" s="454">
        <f t="shared" si="11"/>
        <v>23.01</v>
      </c>
      <c r="C216" s="449">
        <v>30</v>
      </c>
      <c r="D216" s="456">
        <v>24847</v>
      </c>
      <c r="E216" s="472">
        <v>14889</v>
      </c>
      <c r="F216" s="456">
        <f t="shared" si="10"/>
        <v>25877</v>
      </c>
      <c r="G216" s="469">
        <f t="shared" si="9"/>
        <v>18914</v>
      </c>
      <c r="H216" s="470">
        <v>219</v>
      </c>
    </row>
    <row r="217" spans="1:8" x14ac:dyDescent="0.2">
      <c r="A217" s="453">
        <v>226</v>
      </c>
      <c r="B217" s="454">
        <f t="shared" si="11"/>
        <v>23.03</v>
      </c>
      <c r="C217" s="449">
        <v>30</v>
      </c>
      <c r="D217" s="456">
        <v>24847</v>
      </c>
      <c r="E217" s="472">
        <v>14889</v>
      </c>
      <c r="F217" s="456">
        <f t="shared" si="10"/>
        <v>25862</v>
      </c>
      <c r="G217" s="469">
        <f t="shared" si="9"/>
        <v>18902</v>
      </c>
      <c r="H217" s="470">
        <v>219</v>
      </c>
    </row>
    <row r="218" spans="1:8" x14ac:dyDescent="0.2">
      <c r="A218" s="453">
        <v>227</v>
      </c>
      <c r="B218" s="454">
        <f t="shared" si="11"/>
        <v>23.05</v>
      </c>
      <c r="C218" s="449">
        <v>30</v>
      </c>
      <c r="D218" s="456">
        <v>24847</v>
      </c>
      <c r="E218" s="472">
        <v>14889</v>
      </c>
      <c r="F218" s="456">
        <f t="shared" si="10"/>
        <v>25847</v>
      </c>
      <c r="G218" s="469">
        <f t="shared" si="9"/>
        <v>18891</v>
      </c>
      <c r="H218" s="470">
        <v>219</v>
      </c>
    </row>
    <row r="219" spans="1:8" x14ac:dyDescent="0.2">
      <c r="A219" s="453">
        <v>228</v>
      </c>
      <c r="B219" s="454">
        <f t="shared" si="11"/>
        <v>23.07</v>
      </c>
      <c r="C219" s="449">
        <v>30</v>
      </c>
      <c r="D219" s="456">
        <v>24847</v>
      </c>
      <c r="E219" s="472">
        <v>14889</v>
      </c>
      <c r="F219" s="456">
        <f t="shared" si="10"/>
        <v>25831</v>
      </c>
      <c r="G219" s="469">
        <f t="shared" si="9"/>
        <v>18880</v>
      </c>
      <c r="H219" s="470">
        <v>219</v>
      </c>
    </row>
    <row r="220" spans="1:8" x14ac:dyDescent="0.2">
      <c r="A220" s="453">
        <v>229</v>
      </c>
      <c r="B220" s="454">
        <f t="shared" si="11"/>
        <v>23.09</v>
      </c>
      <c r="C220" s="449">
        <v>30</v>
      </c>
      <c r="D220" s="456">
        <v>24847</v>
      </c>
      <c r="E220" s="472">
        <v>14889</v>
      </c>
      <c r="F220" s="456">
        <f t="shared" si="10"/>
        <v>25816</v>
      </c>
      <c r="G220" s="469">
        <f t="shared" si="9"/>
        <v>18869</v>
      </c>
      <c r="H220" s="470">
        <v>219</v>
      </c>
    </row>
    <row r="221" spans="1:8" x14ac:dyDescent="0.2">
      <c r="A221" s="453">
        <v>230</v>
      </c>
      <c r="B221" s="454">
        <f t="shared" si="11"/>
        <v>23.11</v>
      </c>
      <c r="C221" s="449">
        <v>30</v>
      </c>
      <c r="D221" s="456">
        <v>24847</v>
      </c>
      <c r="E221" s="472">
        <v>14889</v>
      </c>
      <c r="F221" s="456">
        <f t="shared" si="10"/>
        <v>25801</v>
      </c>
      <c r="G221" s="469">
        <f t="shared" si="9"/>
        <v>18858</v>
      </c>
      <c r="H221" s="470">
        <v>219</v>
      </c>
    </row>
    <row r="222" spans="1:8" x14ac:dyDescent="0.2">
      <c r="A222" s="453">
        <v>231</v>
      </c>
      <c r="B222" s="454">
        <f t="shared" si="11"/>
        <v>23.13</v>
      </c>
      <c r="C222" s="449">
        <v>30</v>
      </c>
      <c r="D222" s="456">
        <v>24847</v>
      </c>
      <c r="E222" s="472">
        <v>14889</v>
      </c>
      <c r="F222" s="456">
        <f t="shared" si="10"/>
        <v>25786</v>
      </c>
      <c r="G222" s="469">
        <f t="shared" si="9"/>
        <v>18846</v>
      </c>
      <c r="H222" s="470">
        <v>219</v>
      </c>
    </row>
    <row r="223" spans="1:8" x14ac:dyDescent="0.2">
      <c r="A223" s="453">
        <v>232</v>
      </c>
      <c r="B223" s="454">
        <f t="shared" si="11"/>
        <v>23.16</v>
      </c>
      <c r="C223" s="449">
        <v>30</v>
      </c>
      <c r="D223" s="456">
        <v>24847</v>
      </c>
      <c r="E223" s="472">
        <v>14889</v>
      </c>
      <c r="F223" s="456">
        <f t="shared" si="10"/>
        <v>25763</v>
      </c>
      <c r="G223" s="469">
        <f t="shared" si="9"/>
        <v>18830</v>
      </c>
      <c r="H223" s="470">
        <v>219</v>
      </c>
    </row>
    <row r="224" spans="1:8" x14ac:dyDescent="0.2">
      <c r="A224" s="453">
        <v>233</v>
      </c>
      <c r="B224" s="454">
        <f t="shared" si="11"/>
        <v>23.18</v>
      </c>
      <c r="C224" s="449">
        <v>30</v>
      </c>
      <c r="D224" s="456">
        <v>24847</v>
      </c>
      <c r="E224" s="472">
        <v>14889</v>
      </c>
      <c r="F224" s="456">
        <f t="shared" si="10"/>
        <v>25748</v>
      </c>
      <c r="G224" s="469">
        <f t="shared" si="9"/>
        <v>18819</v>
      </c>
      <c r="H224" s="470">
        <v>219</v>
      </c>
    </row>
    <row r="225" spans="1:8" x14ac:dyDescent="0.2">
      <c r="A225" s="453">
        <v>234</v>
      </c>
      <c r="B225" s="454">
        <f t="shared" si="11"/>
        <v>23.2</v>
      </c>
      <c r="C225" s="449">
        <v>30</v>
      </c>
      <c r="D225" s="456">
        <v>24847</v>
      </c>
      <c r="E225" s="472">
        <v>14889</v>
      </c>
      <c r="F225" s="456">
        <f t="shared" si="10"/>
        <v>25733</v>
      </c>
      <c r="G225" s="469">
        <f t="shared" si="9"/>
        <v>18807</v>
      </c>
      <c r="H225" s="470">
        <v>219</v>
      </c>
    </row>
    <row r="226" spans="1:8" x14ac:dyDescent="0.2">
      <c r="A226" s="453">
        <v>235</v>
      </c>
      <c r="B226" s="454">
        <f t="shared" si="11"/>
        <v>23.22</v>
      </c>
      <c r="C226" s="449">
        <v>30</v>
      </c>
      <c r="D226" s="456">
        <v>24847</v>
      </c>
      <c r="E226" s="472">
        <v>14889</v>
      </c>
      <c r="F226" s="456">
        <f t="shared" si="10"/>
        <v>25718</v>
      </c>
      <c r="G226" s="469">
        <f t="shared" si="9"/>
        <v>18796</v>
      </c>
      <c r="H226" s="470">
        <v>219</v>
      </c>
    </row>
    <row r="227" spans="1:8" x14ac:dyDescent="0.2">
      <c r="A227" s="453">
        <v>236</v>
      </c>
      <c r="B227" s="454">
        <f t="shared" si="11"/>
        <v>23.24</v>
      </c>
      <c r="C227" s="449">
        <v>30</v>
      </c>
      <c r="D227" s="456">
        <v>24847</v>
      </c>
      <c r="E227" s="472">
        <v>14889</v>
      </c>
      <c r="F227" s="456">
        <f t="shared" si="10"/>
        <v>25703</v>
      </c>
      <c r="G227" s="469">
        <f t="shared" si="9"/>
        <v>18785</v>
      </c>
      <c r="H227" s="470">
        <v>219</v>
      </c>
    </row>
    <row r="228" spans="1:8" x14ac:dyDescent="0.2">
      <c r="A228" s="453">
        <v>237</v>
      </c>
      <c r="B228" s="454">
        <f t="shared" si="11"/>
        <v>23.26</v>
      </c>
      <c r="C228" s="449">
        <v>30</v>
      </c>
      <c r="D228" s="456">
        <v>24847</v>
      </c>
      <c r="E228" s="472">
        <v>14889</v>
      </c>
      <c r="F228" s="456">
        <f t="shared" si="10"/>
        <v>25688</v>
      </c>
      <c r="G228" s="469">
        <f t="shared" si="9"/>
        <v>18774</v>
      </c>
      <c r="H228" s="470">
        <v>219</v>
      </c>
    </row>
    <row r="229" spans="1:8" x14ac:dyDescent="0.2">
      <c r="A229" s="453">
        <v>238</v>
      </c>
      <c r="B229" s="454">
        <f t="shared" si="11"/>
        <v>23.28</v>
      </c>
      <c r="C229" s="449">
        <v>30</v>
      </c>
      <c r="D229" s="456">
        <v>24847</v>
      </c>
      <c r="E229" s="472">
        <v>14889</v>
      </c>
      <c r="F229" s="456">
        <f t="shared" si="10"/>
        <v>25673</v>
      </c>
      <c r="G229" s="469">
        <f t="shared" si="9"/>
        <v>18763</v>
      </c>
      <c r="H229" s="470">
        <v>219</v>
      </c>
    </row>
    <row r="230" spans="1:8" x14ac:dyDescent="0.2">
      <c r="A230" s="453">
        <v>239</v>
      </c>
      <c r="B230" s="454">
        <f t="shared" si="11"/>
        <v>23.3</v>
      </c>
      <c r="C230" s="449">
        <v>30</v>
      </c>
      <c r="D230" s="456">
        <v>24847</v>
      </c>
      <c r="E230" s="472">
        <v>14889</v>
      </c>
      <c r="F230" s="456">
        <f t="shared" si="10"/>
        <v>25658</v>
      </c>
      <c r="G230" s="469">
        <f t="shared" si="9"/>
        <v>18752</v>
      </c>
      <c r="H230" s="470">
        <v>219</v>
      </c>
    </row>
    <row r="231" spans="1:8" x14ac:dyDescent="0.2">
      <c r="A231" s="453">
        <v>240</v>
      </c>
      <c r="B231" s="454">
        <f t="shared" si="11"/>
        <v>23.32</v>
      </c>
      <c r="C231" s="449">
        <v>30</v>
      </c>
      <c r="D231" s="456">
        <v>24847</v>
      </c>
      <c r="E231" s="472">
        <v>14889</v>
      </c>
      <c r="F231" s="456">
        <f t="shared" si="10"/>
        <v>25644</v>
      </c>
      <c r="G231" s="469">
        <f t="shared" si="9"/>
        <v>18741</v>
      </c>
      <c r="H231" s="470">
        <v>219</v>
      </c>
    </row>
    <row r="232" spans="1:8" x14ac:dyDescent="0.2">
      <c r="A232" s="453">
        <v>241</v>
      </c>
      <c r="B232" s="454">
        <f t="shared" si="11"/>
        <v>23.34</v>
      </c>
      <c r="C232" s="449">
        <v>30</v>
      </c>
      <c r="D232" s="456">
        <v>24847</v>
      </c>
      <c r="E232" s="472">
        <v>14889</v>
      </c>
      <c r="F232" s="456">
        <f t="shared" si="10"/>
        <v>25629</v>
      </c>
      <c r="G232" s="469">
        <f t="shared" si="9"/>
        <v>18730</v>
      </c>
      <c r="H232" s="470">
        <v>219</v>
      </c>
    </row>
    <row r="233" spans="1:8" x14ac:dyDescent="0.2">
      <c r="A233" s="453">
        <v>242</v>
      </c>
      <c r="B233" s="454">
        <f t="shared" si="11"/>
        <v>23.36</v>
      </c>
      <c r="C233" s="449">
        <v>30</v>
      </c>
      <c r="D233" s="456">
        <v>24847</v>
      </c>
      <c r="E233" s="472">
        <v>14889</v>
      </c>
      <c r="F233" s="456">
        <f t="shared" si="10"/>
        <v>25614</v>
      </c>
      <c r="G233" s="469">
        <f t="shared" si="9"/>
        <v>18719</v>
      </c>
      <c r="H233" s="470">
        <v>219</v>
      </c>
    </row>
    <row r="234" spans="1:8" x14ac:dyDescent="0.2">
      <c r="A234" s="453">
        <v>243</v>
      </c>
      <c r="B234" s="454">
        <f t="shared" si="11"/>
        <v>23.38</v>
      </c>
      <c r="C234" s="449">
        <v>30</v>
      </c>
      <c r="D234" s="456">
        <v>24847</v>
      </c>
      <c r="E234" s="472">
        <v>14889</v>
      </c>
      <c r="F234" s="456">
        <f t="shared" si="10"/>
        <v>25599</v>
      </c>
      <c r="G234" s="469">
        <f t="shared" si="9"/>
        <v>18709</v>
      </c>
      <c r="H234" s="470">
        <v>219</v>
      </c>
    </row>
    <row r="235" spans="1:8" x14ac:dyDescent="0.2">
      <c r="A235" s="453">
        <v>244</v>
      </c>
      <c r="B235" s="454">
        <f t="shared" si="11"/>
        <v>23.4</v>
      </c>
      <c r="C235" s="449">
        <v>30</v>
      </c>
      <c r="D235" s="456">
        <v>24847</v>
      </c>
      <c r="E235" s="472">
        <v>14889</v>
      </c>
      <c r="F235" s="456">
        <f t="shared" si="10"/>
        <v>25584</v>
      </c>
      <c r="G235" s="469">
        <f t="shared" si="9"/>
        <v>18698</v>
      </c>
      <c r="H235" s="470">
        <v>219</v>
      </c>
    </row>
    <row r="236" spans="1:8" x14ac:dyDescent="0.2">
      <c r="A236" s="453">
        <v>245</v>
      </c>
      <c r="B236" s="454">
        <f t="shared" si="11"/>
        <v>23.42</v>
      </c>
      <c r="C236" s="449">
        <v>30</v>
      </c>
      <c r="D236" s="456">
        <v>24847</v>
      </c>
      <c r="E236" s="472">
        <v>14889</v>
      </c>
      <c r="F236" s="456">
        <f t="shared" si="10"/>
        <v>25569</v>
      </c>
      <c r="G236" s="469">
        <f t="shared" si="9"/>
        <v>18687</v>
      </c>
      <c r="H236" s="470">
        <v>219</v>
      </c>
    </row>
    <row r="237" spans="1:8" x14ac:dyDescent="0.2">
      <c r="A237" s="453">
        <v>246</v>
      </c>
      <c r="B237" s="454">
        <f t="shared" si="11"/>
        <v>23.44</v>
      </c>
      <c r="C237" s="449">
        <v>30</v>
      </c>
      <c r="D237" s="456">
        <v>24847</v>
      </c>
      <c r="E237" s="472">
        <v>14889</v>
      </c>
      <c r="F237" s="456">
        <f t="shared" si="10"/>
        <v>25555</v>
      </c>
      <c r="G237" s="469">
        <f t="shared" si="9"/>
        <v>18676</v>
      </c>
      <c r="H237" s="470">
        <v>219</v>
      </c>
    </row>
    <row r="238" spans="1:8" x14ac:dyDescent="0.2">
      <c r="A238" s="453">
        <v>247</v>
      </c>
      <c r="B238" s="454">
        <f t="shared" si="11"/>
        <v>23.46</v>
      </c>
      <c r="C238" s="449">
        <v>30</v>
      </c>
      <c r="D238" s="456">
        <v>24847</v>
      </c>
      <c r="E238" s="472">
        <v>14889</v>
      </c>
      <c r="F238" s="456">
        <f t="shared" si="10"/>
        <v>25540</v>
      </c>
      <c r="G238" s="469">
        <f t="shared" si="9"/>
        <v>18665</v>
      </c>
      <c r="H238" s="470">
        <v>219</v>
      </c>
    </row>
    <row r="239" spans="1:8" x14ac:dyDescent="0.2">
      <c r="A239" s="453">
        <v>248</v>
      </c>
      <c r="B239" s="454">
        <f t="shared" si="11"/>
        <v>23.47</v>
      </c>
      <c r="C239" s="449">
        <v>30</v>
      </c>
      <c r="D239" s="456">
        <v>24847</v>
      </c>
      <c r="E239" s="472">
        <v>14889</v>
      </c>
      <c r="F239" s="456">
        <f t="shared" si="10"/>
        <v>25533</v>
      </c>
      <c r="G239" s="469">
        <f t="shared" si="9"/>
        <v>18660</v>
      </c>
      <c r="H239" s="470">
        <v>219</v>
      </c>
    </row>
    <row r="240" spans="1:8" x14ac:dyDescent="0.2">
      <c r="A240" s="453">
        <v>249</v>
      </c>
      <c r="B240" s="454">
        <f t="shared" si="11"/>
        <v>23.49</v>
      </c>
      <c r="C240" s="449">
        <v>30</v>
      </c>
      <c r="D240" s="456">
        <v>24847</v>
      </c>
      <c r="E240" s="472">
        <v>14889</v>
      </c>
      <c r="F240" s="456">
        <f t="shared" si="10"/>
        <v>25518</v>
      </c>
      <c r="G240" s="469">
        <f t="shared" si="9"/>
        <v>18649</v>
      </c>
      <c r="H240" s="470">
        <v>219</v>
      </c>
    </row>
    <row r="241" spans="1:8" x14ac:dyDescent="0.2">
      <c r="A241" s="453">
        <v>250</v>
      </c>
      <c r="B241" s="454">
        <f t="shared" si="11"/>
        <v>23.51</v>
      </c>
      <c r="C241" s="449">
        <v>30</v>
      </c>
      <c r="D241" s="456">
        <v>24847</v>
      </c>
      <c r="E241" s="472">
        <v>14889</v>
      </c>
      <c r="F241" s="456">
        <f t="shared" si="10"/>
        <v>25503</v>
      </c>
      <c r="G241" s="469">
        <f t="shared" si="9"/>
        <v>18638</v>
      </c>
      <c r="H241" s="470">
        <v>219</v>
      </c>
    </row>
    <row r="242" spans="1:8" x14ac:dyDescent="0.2">
      <c r="A242" s="453">
        <v>251</v>
      </c>
      <c r="B242" s="454">
        <f t="shared" si="11"/>
        <v>23.53</v>
      </c>
      <c r="C242" s="449">
        <v>30</v>
      </c>
      <c r="D242" s="456">
        <v>24847</v>
      </c>
      <c r="E242" s="472">
        <v>14889</v>
      </c>
      <c r="F242" s="456">
        <f t="shared" si="10"/>
        <v>25489</v>
      </c>
      <c r="G242" s="469">
        <f t="shared" si="9"/>
        <v>18627</v>
      </c>
      <c r="H242" s="470">
        <v>219</v>
      </c>
    </row>
    <row r="243" spans="1:8" x14ac:dyDescent="0.2">
      <c r="A243" s="453">
        <v>252</v>
      </c>
      <c r="B243" s="454">
        <f t="shared" si="11"/>
        <v>23.55</v>
      </c>
      <c r="C243" s="449">
        <v>30</v>
      </c>
      <c r="D243" s="456">
        <v>24847</v>
      </c>
      <c r="E243" s="472">
        <v>14889</v>
      </c>
      <c r="F243" s="456">
        <f t="shared" si="10"/>
        <v>25474</v>
      </c>
      <c r="G243" s="469">
        <f t="shared" si="9"/>
        <v>18616</v>
      </c>
      <c r="H243" s="470">
        <v>219</v>
      </c>
    </row>
    <row r="244" spans="1:8" x14ac:dyDescent="0.2">
      <c r="A244" s="453">
        <v>253</v>
      </c>
      <c r="B244" s="454">
        <f t="shared" si="11"/>
        <v>23.57</v>
      </c>
      <c r="C244" s="449">
        <v>30</v>
      </c>
      <c r="D244" s="456">
        <v>24847</v>
      </c>
      <c r="E244" s="472">
        <v>14889</v>
      </c>
      <c r="F244" s="456">
        <f t="shared" si="10"/>
        <v>25460</v>
      </c>
      <c r="G244" s="469">
        <f t="shared" si="9"/>
        <v>18606</v>
      </c>
      <c r="H244" s="470">
        <v>219</v>
      </c>
    </row>
    <row r="245" spans="1:8" x14ac:dyDescent="0.2">
      <c r="A245" s="453">
        <v>254</v>
      </c>
      <c r="B245" s="454">
        <f t="shared" si="11"/>
        <v>23.59</v>
      </c>
      <c r="C245" s="449">
        <v>30</v>
      </c>
      <c r="D245" s="456">
        <v>24847</v>
      </c>
      <c r="E245" s="472">
        <v>14889</v>
      </c>
      <c r="F245" s="456">
        <f t="shared" si="10"/>
        <v>25445</v>
      </c>
      <c r="G245" s="469">
        <f t="shared" si="9"/>
        <v>18595</v>
      </c>
      <c r="H245" s="470">
        <v>219</v>
      </c>
    </row>
    <row r="246" spans="1:8" x14ac:dyDescent="0.2">
      <c r="A246" s="453">
        <v>255</v>
      </c>
      <c r="B246" s="454">
        <f t="shared" si="11"/>
        <v>23.61</v>
      </c>
      <c r="C246" s="449">
        <v>30</v>
      </c>
      <c r="D246" s="456">
        <v>24847</v>
      </c>
      <c r="E246" s="472">
        <v>14889</v>
      </c>
      <c r="F246" s="456">
        <f t="shared" si="10"/>
        <v>25430</v>
      </c>
      <c r="G246" s="469">
        <f t="shared" si="9"/>
        <v>18584</v>
      </c>
      <c r="H246" s="470">
        <v>219</v>
      </c>
    </row>
    <row r="247" spans="1:8" x14ac:dyDescent="0.2">
      <c r="A247" s="453">
        <v>256</v>
      </c>
      <c r="B247" s="454">
        <f t="shared" si="11"/>
        <v>23.63</v>
      </c>
      <c r="C247" s="449">
        <v>30</v>
      </c>
      <c r="D247" s="456">
        <v>24847</v>
      </c>
      <c r="E247" s="472">
        <v>14889</v>
      </c>
      <c r="F247" s="456">
        <f t="shared" si="10"/>
        <v>25416</v>
      </c>
      <c r="G247" s="469">
        <f t="shared" si="9"/>
        <v>18574</v>
      </c>
      <c r="H247" s="470">
        <v>219</v>
      </c>
    </row>
    <row r="248" spans="1:8" x14ac:dyDescent="0.2">
      <c r="A248" s="453">
        <v>257</v>
      </c>
      <c r="B248" s="454">
        <f t="shared" si="11"/>
        <v>23.65</v>
      </c>
      <c r="C248" s="449">
        <v>30</v>
      </c>
      <c r="D248" s="456">
        <v>24847</v>
      </c>
      <c r="E248" s="472">
        <v>14889</v>
      </c>
      <c r="F248" s="456">
        <f t="shared" si="10"/>
        <v>25402</v>
      </c>
      <c r="G248" s="469">
        <f t="shared" si="9"/>
        <v>18563</v>
      </c>
      <c r="H248" s="470">
        <v>219</v>
      </c>
    </row>
    <row r="249" spans="1:8" x14ac:dyDescent="0.2">
      <c r="A249" s="453">
        <v>258</v>
      </c>
      <c r="B249" s="454">
        <f t="shared" si="11"/>
        <v>23.66</v>
      </c>
      <c r="C249" s="449">
        <v>30</v>
      </c>
      <c r="D249" s="456">
        <v>24847</v>
      </c>
      <c r="E249" s="472">
        <v>14889</v>
      </c>
      <c r="F249" s="456">
        <f t="shared" si="10"/>
        <v>25394</v>
      </c>
      <c r="G249" s="469">
        <f t="shared" si="9"/>
        <v>18558</v>
      </c>
      <c r="H249" s="470">
        <v>219</v>
      </c>
    </row>
    <row r="250" spans="1:8" x14ac:dyDescent="0.2">
      <c r="A250" s="453">
        <v>259</v>
      </c>
      <c r="B250" s="454">
        <f t="shared" si="11"/>
        <v>23.68</v>
      </c>
      <c r="C250" s="449">
        <v>30</v>
      </c>
      <c r="D250" s="456">
        <v>24847</v>
      </c>
      <c r="E250" s="472">
        <v>14889</v>
      </c>
      <c r="F250" s="456">
        <f t="shared" si="10"/>
        <v>25380</v>
      </c>
      <c r="G250" s="469">
        <f t="shared" si="9"/>
        <v>18547</v>
      </c>
      <c r="H250" s="470">
        <v>219</v>
      </c>
    </row>
    <row r="251" spans="1:8" x14ac:dyDescent="0.2">
      <c r="A251" s="453">
        <v>260</v>
      </c>
      <c r="B251" s="454">
        <f t="shared" si="11"/>
        <v>23.7</v>
      </c>
      <c r="C251" s="449">
        <v>30</v>
      </c>
      <c r="D251" s="456">
        <v>24847</v>
      </c>
      <c r="E251" s="472">
        <v>14889</v>
      </c>
      <c r="F251" s="456">
        <f t="shared" si="10"/>
        <v>25365</v>
      </c>
      <c r="G251" s="469">
        <f t="shared" si="9"/>
        <v>18536</v>
      </c>
      <c r="H251" s="470">
        <v>219</v>
      </c>
    </row>
    <row r="252" spans="1:8" x14ac:dyDescent="0.2">
      <c r="A252" s="453">
        <v>261</v>
      </c>
      <c r="B252" s="454">
        <f t="shared" si="11"/>
        <v>23.72</v>
      </c>
      <c r="C252" s="449">
        <v>30</v>
      </c>
      <c r="D252" s="456">
        <v>24847</v>
      </c>
      <c r="E252" s="472">
        <v>14889</v>
      </c>
      <c r="F252" s="456">
        <f t="shared" si="10"/>
        <v>25351</v>
      </c>
      <c r="G252" s="469">
        <f t="shared" si="9"/>
        <v>18526</v>
      </c>
      <c r="H252" s="470">
        <v>219</v>
      </c>
    </row>
    <row r="253" spans="1:8" x14ac:dyDescent="0.2">
      <c r="A253" s="453">
        <v>262</v>
      </c>
      <c r="B253" s="454">
        <f t="shared" si="11"/>
        <v>23.74</v>
      </c>
      <c r="C253" s="449">
        <v>30</v>
      </c>
      <c r="D253" s="456">
        <v>24847</v>
      </c>
      <c r="E253" s="472">
        <v>14889</v>
      </c>
      <c r="F253" s="456">
        <f t="shared" si="10"/>
        <v>25337</v>
      </c>
      <c r="G253" s="469">
        <f t="shared" si="9"/>
        <v>18515</v>
      </c>
      <c r="H253" s="470">
        <v>219</v>
      </c>
    </row>
    <row r="254" spans="1:8" x14ac:dyDescent="0.2">
      <c r="A254" s="453">
        <v>263</v>
      </c>
      <c r="B254" s="454">
        <f t="shared" si="11"/>
        <v>23.76</v>
      </c>
      <c r="C254" s="449">
        <v>30</v>
      </c>
      <c r="D254" s="456">
        <v>24847</v>
      </c>
      <c r="E254" s="472">
        <v>14889</v>
      </c>
      <c r="F254" s="456">
        <f t="shared" si="10"/>
        <v>25322</v>
      </c>
      <c r="G254" s="469">
        <f t="shared" si="9"/>
        <v>18505</v>
      </c>
      <c r="H254" s="470">
        <v>219</v>
      </c>
    </row>
    <row r="255" spans="1:8" x14ac:dyDescent="0.2">
      <c r="A255" s="453">
        <v>264</v>
      </c>
      <c r="B255" s="454">
        <f t="shared" si="11"/>
        <v>23.77</v>
      </c>
      <c r="C255" s="449">
        <v>30</v>
      </c>
      <c r="D255" s="456">
        <v>24847</v>
      </c>
      <c r="E255" s="472">
        <v>14889</v>
      </c>
      <c r="F255" s="456">
        <f t="shared" si="10"/>
        <v>25315</v>
      </c>
      <c r="G255" s="469">
        <f t="shared" si="9"/>
        <v>18499</v>
      </c>
      <c r="H255" s="470">
        <v>219</v>
      </c>
    </row>
    <row r="256" spans="1:8" x14ac:dyDescent="0.2">
      <c r="A256" s="453">
        <v>265</v>
      </c>
      <c r="B256" s="454">
        <f t="shared" si="11"/>
        <v>23.79</v>
      </c>
      <c r="C256" s="449">
        <v>30</v>
      </c>
      <c r="D256" s="456">
        <v>24847</v>
      </c>
      <c r="E256" s="472">
        <v>14889</v>
      </c>
      <c r="F256" s="456">
        <f t="shared" si="10"/>
        <v>25301</v>
      </c>
      <c r="G256" s="469">
        <f t="shared" si="9"/>
        <v>18489</v>
      </c>
      <c r="H256" s="470">
        <v>219</v>
      </c>
    </row>
    <row r="257" spans="1:8" x14ac:dyDescent="0.2">
      <c r="A257" s="453">
        <v>266</v>
      </c>
      <c r="B257" s="454">
        <f t="shared" si="11"/>
        <v>23.81</v>
      </c>
      <c r="C257" s="449">
        <v>30</v>
      </c>
      <c r="D257" s="456">
        <v>24847</v>
      </c>
      <c r="E257" s="472">
        <v>14889</v>
      </c>
      <c r="F257" s="456">
        <f t="shared" si="10"/>
        <v>25287</v>
      </c>
      <c r="G257" s="469">
        <f t="shared" si="9"/>
        <v>18478</v>
      </c>
      <c r="H257" s="470">
        <v>219</v>
      </c>
    </row>
    <row r="258" spans="1:8" x14ac:dyDescent="0.2">
      <c r="A258" s="453">
        <v>267</v>
      </c>
      <c r="B258" s="454">
        <f t="shared" si="11"/>
        <v>23.83</v>
      </c>
      <c r="C258" s="449">
        <v>30</v>
      </c>
      <c r="D258" s="456">
        <v>24847</v>
      </c>
      <c r="E258" s="472">
        <v>14889</v>
      </c>
      <c r="F258" s="456">
        <f t="shared" si="10"/>
        <v>25272</v>
      </c>
      <c r="G258" s="469">
        <f t="shared" si="9"/>
        <v>18468</v>
      </c>
      <c r="H258" s="470">
        <v>219</v>
      </c>
    </row>
    <row r="259" spans="1:8" x14ac:dyDescent="0.2">
      <c r="A259" s="453">
        <v>268</v>
      </c>
      <c r="B259" s="454">
        <f t="shared" si="11"/>
        <v>23.85</v>
      </c>
      <c r="C259" s="449">
        <v>30</v>
      </c>
      <c r="D259" s="456">
        <v>24847</v>
      </c>
      <c r="E259" s="472">
        <v>14889</v>
      </c>
      <c r="F259" s="456">
        <f t="shared" si="10"/>
        <v>25258</v>
      </c>
      <c r="G259" s="469">
        <f t="shared" si="9"/>
        <v>18457</v>
      </c>
      <c r="H259" s="470">
        <v>219</v>
      </c>
    </row>
    <row r="260" spans="1:8" x14ac:dyDescent="0.2">
      <c r="A260" s="453">
        <v>269</v>
      </c>
      <c r="B260" s="454">
        <f t="shared" si="11"/>
        <v>23.86</v>
      </c>
      <c r="C260" s="449">
        <v>30</v>
      </c>
      <c r="D260" s="456">
        <v>24847</v>
      </c>
      <c r="E260" s="472">
        <v>14889</v>
      </c>
      <c r="F260" s="456">
        <f t="shared" si="10"/>
        <v>25251</v>
      </c>
      <c r="G260" s="469">
        <f t="shared" si="9"/>
        <v>18452</v>
      </c>
      <c r="H260" s="470">
        <v>219</v>
      </c>
    </row>
    <row r="261" spans="1:8" x14ac:dyDescent="0.2">
      <c r="A261" s="453">
        <v>270</v>
      </c>
      <c r="B261" s="454">
        <f t="shared" si="11"/>
        <v>23.88</v>
      </c>
      <c r="C261" s="449">
        <v>30</v>
      </c>
      <c r="D261" s="456">
        <v>24847</v>
      </c>
      <c r="E261" s="472">
        <v>14889</v>
      </c>
      <c r="F261" s="456">
        <f t="shared" si="10"/>
        <v>25237</v>
      </c>
      <c r="G261" s="469">
        <f t="shared" si="9"/>
        <v>18442</v>
      </c>
      <c r="H261" s="470">
        <v>219</v>
      </c>
    </row>
    <row r="262" spans="1:8" x14ac:dyDescent="0.2">
      <c r="A262" s="453">
        <v>271</v>
      </c>
      <c r="B262" s="454">
        <f t="shared" si="11"/>
        <v>23.9</v>
      </c>
      <c r="C262" s="449">
        <v>30</v>
      </c>
      <c r="D262" s="456">
        <v>24847</v>
      </c>
      <c r="E262" s="472">
        <v>14889</v>
      </c>
      <c r="F262" s="456">
        <f t="shared" si="10"/>
        <v>25223</v>
      </c>
      <c r="G262" s="469">
        <f t="shared" si="9"/>
        <v>18431</v>
      </c>
      <c r="H262" s="470">
        <v>219</v>
      </c>
    </row>
    <row r="263" spans="1:8" x14ac:dyDescent="0.2">
      <c r="A263" s="453">
        <v>272</v>
      </c>
      <c r="B263" s="454">
        <f t="shared" si="11"/>
        <v>23.92</v>
      </c>
      <c r="C263" s="449">
        <v>30</v>
      </c>
      <c r="D263" s="456">
        <v>24847</v>
      </c>
      <c r="E263" s="472">
        <v>14889</v>
      </c>
      <c r="F263" s="456">
        <f t="shared" si="10"/>
        <v>25208</v>
      </c>
      <c r="G263" s="469">
        <f t="shared" si="9"/>
        <v>18421</v>
      </c>
      <c r="H263" s="470">
        <v>219</v>
      </c>
    </row>
    <row r="264" spans="1:8" x14ac:dyDescent="0.2">
      <c r="A264" s="453">
        <v>273</v>
      </c>
      <c r="B264" s="454">
        <f t="shared" si="11"/>
        <v>23.93</v>
      </c>
      <c r="C264" s="449">
        <v>30</v>
      </c>
      <c r="D264" s="456">
        <v>24847</v>
      </c>
      <c r="E264" s="472">
        <v>14889</v>
      </c>
      <c r="F264" s="456">
        <f t="shared" si="10"/>
        <v>25201</v>
      </c>
      <c r="G264" s="469">
        <f t="shared" si="9"/>
        <v>18415</v>
      </c>
      <c r="H264" s="470">
        <v>219</v>
      </c>
    </row>
    <row r="265" spans="1:8" x14ac:dyDescent="0.2">
      <c r="A265" s="453">
        <v>274</v>
      </c>
      <c r="B265" s="454">
        <f t="shared" si="11"/>
        <v>23.95</v>
      </c>
      <c r="C265" s="449">
        <v>30</v>
      </c>
      <c r="D265" s="456">
        <v>24847</v>
      </c>
      <c r="E265" s="472">
        <v>14889</v>
      </c>
      <c r="F265" s="456">
        <f t="shared" si="10"/>
        <v>25187</v>
      </c>
      <c r="G265" s="469">
        <f t="shared" si="9"/>
        <v>18405</v>
      </c>
      <c r="H265" s="470">
        <v>219</v>
      </c>
    </row>
    <row r="266" spans="1:8" x14ac:dyDescent="0.2">
      <c r="A266" s="453">
        <v>275</v>
      </c>
      <c r="B266" s="454">
        <f t="shared" si="11"/>
        <v>23.97</v>
      </c>
      <c r="C266" s="449">
        <v>30</v>
      </c>
      <c r="D266" s="456">
        <v>24847</v>
      </c>
      <c r="E266" s="472">
        <v>14889</v>
      </c>
      <c r="F266" s="456">
        <f t="shared" si="10"/>
        <v>25173</v>
      </c>
      <c r="G266" s="469">
        <f t="shared" si="9"/>
        <v>18395</v>
      </c>
      <c r="H266" s="470">
        <v>219</v>
      </c>
    </row>
    <row r="267" spans="1:8" x14ac:dyDescent="0.2">
      <c r="A267" s="453">
        <v>276</v>
      </c>
      <c r="B267" s="454">
        <v>24</v>
      </c>
      <c r="C267" s="449">
        <v>30</v>
      </c>
      <c r="D267" s="456">
        <v>24847</v>
      </c>
      <c r="E267" s="472">
        <v>14889</v>
      </c>
      <c r="F267" s="456">
        <f t="shared" si="10"/>
        <v>25152</v>
      </c>
      <c r="G267" s="469">
        <f t="shared" si="9"/>
        <v>18379</v>
      </c>
      <c r="H267" s="470">
        <v>219</v>
      </c>
    </row>
    <row r="268" spans="1:8" x14ac:dyDescent="0.2">
      <c r="A268" s="453">
        <v>277</v>
      </c>
      <c r="B268" s="454">
        <v>24</v>
      </c>
      <c r="C268" s="449">
        <v>30</v>
      </c>
      <c r="D268" s="456">
        <v>24847</v>
      </c>
      <c r="E268" s="472">
        <v>14889</v>
      </c>
      <c r="F268" s="456">
        <f t="shared" si="10"/>
        <v>25152</v>
      </c>
      <c r="G268" s="469">
        <f t="shared" si="9"/>
        <v>18379</v>
      </c>
      <c r="H268" s="470">
        <v>219</v>
      </c>
    </row>
    <row r="269" spans="1:8" x14ac:dyDescent="0.2">
      <c r="A269" s="453">
        <v>278</v>
      </c>
      <c r="B269" s="454">
        <v>24</v>
      </c>
      <c r="C269" s="449">
        <v>30</v>
      </c>
      <c r="D269" s="456">
        <v>24847</v>
      </c>
      <c r="E269" s="472">
        <v>14889</v>
      </c>
      <c r="F269" s="456">
        <f t="shared" si="10"/>
        <v>25152</v>
      </c>
      <c r="G269" s="469">
        <f t="shared" ref="G269:G312" si="12">ROUND(12*(1/B269*D269+1/C269*E269),0)</f>
        <v>18379</v>
      </c>
      <c r="H269" s="470">
        <v>219</v>
      </c>
    </row>
    <row r="270" spans="1:8" x14ac:dyDescent="0.2">
      <c r="A270" s="453">
        <v>279</v>
      </c>
      <c r="B270" s="454">
        <v>24</v>
      </c>
      <c r="C270" s="449">
        <v>30</v>
      </c>
      <c r="D270" s="456">
        <v>24847</v>
      </c>
      <c r="E270" s="472">
        <v>14889</v>
      </c>
      <c r="F270" s="456">
        <f t="shared" ref="F270:F312" si="13">ROUND(12*1.3566*(1/B270*D270+1/C270*E270)+H270,0)</f>
        <v>25152</v>
      </c>
      <c r="G270" s="469">
        <f t="shared" si="12"/>
        <v>18379</v>
      </c>
      <c r="H270" s="470">
        <v>219</v>
      </c>
    </row>
    <row r="271" spans="1:8" x14ac:dyDescent="0.2">
      <c r="A271" s="453">
        <v>280</v>
      </c>
      <c r="B271" s="454">
        <v>24</v>
      </c>
      <c r="C271" s="449">
        <v>30</v>
      </c>
      <c r="D271" s="456">
        <v>24847</v>
      </c>
      <c r="E271" s="472">
        <v>14889</v>
      </c>
      <c r="F271" s="456">
        <f t="shared" si="13"/>
        <v>25152</v>
      </c>
      <c r="G271" s="469">
        <f t="shared" si="12"/>
        <v>18379</v>
      </c>
      <c r="H271" s="470">
        <v>219</v>
      </c>
    </row>
    <row r="272" spans="1:8" x14ac:dyDescent="0.2">
      <c r="A272" s="453">
        <v>281</v>
      </c>
      <c r="B272" s="454">
        <v>24</v>
      </c>
      <c r="C272" s="449">
        <v>30</v>
      </c>
      <c r="D272" s="456">
        <v>24847</v>
      </c>
      <c r="E272" s="472">
        <v>14889</v>
      </c>
      <c r="F272" s="456">
        <f t="shared" si="13"/>
        <v>25152</v>
      </c>
      <c r="G272" s="469">
        <f t="shared" si="12"/>
        <v>18379</v>
      </c>
      <c r="H272" s="470">
        <v>219</v>
      </c>
    </row>
    <row r="273" spans="1:8" x14ac:dyDescent="0.2">
      <c r="A273" s="453">
        <v>282</v>
      </c>
      <c r="B273" s="454">
        <v>24</v>
      </c>
      <c r="C273" s="449">
        <v>30</v>
      </c>
      <c r="D273" s="456">
        <v>24847</v>
      </c>
      <c r="E273" s="472">
        <v>14889</v>
      </c>
      <c r="F273" s="456">
        <f t="shared" si="13"/>
        <v>25152</v>
      </c>
      <c r="G273" s="469">
        <f t="shared" si="12"/>
        <v>18379</v>
      </c>
      <c r="H273" s="470">
        <v>219</v>
      </c>
    </row>
    <row r="274" spans="1:8" x14ac:dyDescent="0.2">
      <c r="A274" s="453">
        <v>283</v>
      </c>
      <c r="B274" s="454">
        <v>24</v>
      </c>
      <c r="C274" s="449">
        <v>30</v>
      </c>
      <c r="D274" s="456">
        <v>24847</v>
      </c>
      <c r="E274" s="472">
        <v>14889</v>
      </c>
      <c r="F274" s="456">
        <f t="shared" si="13"/>
        <v>25152</v>
      </c>
      <c r="G274" s="469">
        <f t="shared" si="12"/>
        <v>18379</v>
      </c>
      <c r="H274" s="470">
        <v>219</v>
      </c>
    </row>
    <row r="275" spans="1:8" x14ac:dyDescent="0.2">
      <c r="A275" s="453">
        <v>284</v>
      </c>
      <c r="B275" s="454">
        <v>24</v>
      </c>
      <c r="C275" s="449">
        <v>30</v>
      </c>
      <c r="D275" s="456">
        <v>24847</v>
      </c>
      <c r="E275" s="472">
        <v>14889</v>
      </c>
      <c r="F275" s="456">
        <f t="shared" si="13"/>
        <v>25152</v>
      </c>
      <c r="G275" s="469">
        <f t="shared" si="12"/>
        <v>18379</v>
      </c>
      <c r="H275" s="470">
        <v>219</v>
      </c>
    </row>
    <row r="276" spans="1:8" x14ac:dyDescent="0.2">
      <c r="A276" s="453">
        <v>285</v>
      </c>
      <c r="B276" s="454">
        <v>24</v>
      </c>
      <c r="C276" s="449">
        <v>30</v>
      </c>
      <c r="D276" s="456">
        <v>24847</v>
      </c>
      <c r="E276" s="472">
        <v>14889</v>
      </c>
      <c r="F276" s="456">
        <f t="shared" si="13"/>
        <v>25152</v>
      </c>
      <c r="G276" s="469">
        <f t="shared" si="12"/>
        <v>18379</v>
      </c>
      <c r="H276" s="470">
        <v>219</v>
      </c>
    </row>
    <row r="277" spans="1:8" x14ac:dyDescent="0.2">
      <c r="A277" s="453">
        <v>286</v>
      </c>
      <c r="B277" s="454">
        <v>24</v>
      </c>
      <c r="C277" s="449">
        <v>30</v>
      </c>
      <c r="D277" s="456">
        <v>24847</v>
      </c>
      <c r="E277" s="472">
        <v>14889</v>
      </c>
      <c r="F277" s="456">
        <f t="shared" si="13"/>
        <v>25152</v>
      </c>
      <c r="G277" s="469">
        <f t="shared" si="12"/>
        <v>18379</v>
      </c>
      <c r="H277" s="470">
        <v>219</v>
      </c>
    </row>
    <row r="278" spans="1:8" x14ac:dyDescent="0.2">
      <c r="A278" s="453">
        <v>287</v>
      </c>
      <c r="B278" s="454">
        <v>24</v>
      </c>
      <c r="C278" s="449">
        <v>30</v>
      </c>
      <c r="D278" s="456">
        <v>24847</v>
      </c>
      <c r="E278" s="472">
        <v>14889</v>
      </c>
      <c r="F278" s="456">
        <f t="shared" si="13"/>
        <v>25152</v>
      </c>
      <c r="G278" s="469">
        <f t="shared" si="12"/>
        <v>18379</v>
      </c>
      <c r="H278" s="470">
        <v>219</v>
      </c>
    </row>
    <row r="279" spans="1:8" x14ac:dyDescent="0.2">
      <c r="A279" s="453">
        <v>288</v>
      </c>
      <c r="B279" s="454">
        <v>24</v>
      </c>
      <c r="C279" s="449">
        <v>30</v>
      </c>
      <c r="D279" s="456">
        <v>24847</v>
      </c>
      <c r="E279" s="472">
        <v>14889</v>
      </c>
      <c r="F279" s="456">
        <f t="shared" si="13"/>
        <v>25152</v>
      </c>
      <c r="G279" s="469">
        <f t="shared" si="12"/>
        <v>18379</v>
      </c>
      <c r="H279" s="470">
        <v>219</v>
      </c>
    </row>
    <row r="280" spans="1:8" x14ac:dyDescent="0.2">
      <c r="A280" s="453">
        <v>289</v>
      </c>
      <c r="B280" s="454">
        <v>24</v>
      </c>
      <c r="C280" s="449">
        <v>30</v>
      </c>
      <c r="D280" s="456">
        <v>24847</v>
      </c>
      <c r="E280" s="472">
        <v>14889</v>
      </c>
      <c r="F280" s="456">
        <f t="shared" si="13"/>
        <v>25152</v>
      </c>
      <c r="G280" s="469">
        <f t="shared" si="12"/>
        <v>18379</v>
      </c>
      <c r="H280" s="470">
        <v>219</v>
      </c>
    </row>
    <row r="281" spans="1:8" x14ac:dyDescent="0.2">
      <c r="A281" s="453">
        <v>290</v>
      </c>
      <c r="B281" s="454">
        <v>24</v>
      </c>
      <c r="C281" s="449">
        <v>30</v>
      </c>
      <c r="D281" s="456">
        <v>24847</v>
      </c>
      <c r="E281" s="472">
        <v>14889</v>
      </c>
      <c r="F281" s="456">
        <f t="shared" si="13"/>
        <v>25152</v>
      </c>
      <c r="G281" s="469">
        <f t="shared" si="12"/>
        <v>18379</v>
      </c>
      <c r="H281" s="470">
        <v>219</v>
      </c>
    </row>
    <row r="282" spans="1:8" x14ac:dyDescent="0.2">
      <c r="A282" s="453">
        <v>291</v>
      </c>
      <c r="B282" s="454">
        <v>24</v>
      </c>
      <c r="C282" s="449">
        <v>30</v>
      </c>
      <c r="D282" s="456">
        <v>24847</v>
      </c>
      <c r="E282" s="472">
        <v>14889</v>
      </c>
      <c r="F282" s="456">
        <f t="shared" si="13"/>
        <v>25152</v>
      </c>
      <c r="G282" s="469">
        <f t="shared" si="12"/>
        <v>18379</v>
      </c>
      <c r="H282" s="470">
        <v>219</v>
      </c>
    </row>
    <row r="283" spans="1:8" x14ac:dyDescent="0.2">
      <c r="A283" s="453">
        <v>292</v>
      </c>
      <c r="B283" s="454">
        <v>24</v>
      </c>
      <c r="C283" s="449">
        <v>30</v>
      </c>
      <c r="D283" s="456">
        <v>24847</v>
      </c>
      <c r="E283" s="472">
        <v>14889</v>
      </c>
      <c r="F283" s="456">
        <f t="shared" si="13"/>
        <v>25152</v>
      </c>
      <c r="G283" s="469">
        <f t="shared" si="12"/>
        <v>18379</v>
      </c>
      <c r="H283" s="470">
        <v>219</v>
      </c>
    </row>
    <row r="284" spans="1:8" x14ac:dyDescent="0.2">
      <c r="A284" s="453">
        <v>293</v>
      </c>
      <c r="B284" s="454">
        <v>24</v>
      </c>
      <c r="C284" s="449">
        <v>30</v>
      </c>
      <c r="D284" s="456">
        <v>24847</v>
      </c>
      <c r="E284" s="472">
        <v>14889</v>
      </c>
      <c r="F284" s="456">
        <f t="shared" si="13"/>
        <v>25152</v>
      </c>
      <c r="G284" s="469">
        <f t="shared" si="12"/>
        <v>18379</v>
      </c>
      <c r="H284" s="470">
        <v>219</v>
      </c>
    </row>
    <row r="285" spans="1:8" x14ac:dyDescent="0.2">
      <c r="A285" s="453">
        <v>294</v>
      </c>
      <c r="B285" s="454">
        <v>24</v>
      </c>
      <c r="C285" s="449">
        <v>30</v>
      </c>
      <c r="D285" s="456">
        <v>24847</v>
      </c>
      <c r="E285" s="472">
        <v>14889</v>
      </c>
      <c r="F285" s="456">
        <f t="shared" si="13"/>
        <v>25152</v>
      </c>
      <c r="G285" s="469">
        <f t="shared" si="12"/>
        <v>18379</v>
      </c>
      <c r="H285" s="470">
        <v>219</v>
      </c>
    </row>
    <row r="286" spans="1:8" x14ac:dyDescent="0.2">
      <c r="A286" s="453">
        <v>295</v>
      </c>
      <c r="B286" s="454">
        <v>24</v>
      </c>
      <c r="C286" s="449">
        <v>30</v>
      </c>
      <c r="D286" s="456">
        <v>24847</v>
      </c>
      <c r="E286" s="472">
        <v>14889</v>
      </c>
      <c r="F286" s="456">
        <f t="shared" si="13"/>
        <v>25152</v>
      </c>
      <c r="G286" s="469">
        <f t="shared" si="12"/>
        <v>18379</v>
      </c>
      <c r="H286" s="470">
        <v>219</v>
      </c>
    </row>
    <row r="287" spans="1:8" x14ac:dyDescent="0.2">
      <c r="A287" s="453">
        <v>296</v>
      </c>
      <c r="B287" s="454">
        <v>24</v>
      </c>
      <c r="C287" s="449">
        <v>30</v>
      </c>
      <c r="D287" s="456">
        <v>24847</v>
      </c>
      <c r="E287" s="472">
        <v>14889</v>
      </c>
      <c r="F287" s="456">
        <f t="shared" si="13"/>
        <v>25152</v>
      </c>
      <c r="G287" s="469">
        <f t="shared" si="12"/>
        <v>18379</v>
      </c>
      <c r="H287" s="470">
        <v>219</v>
      </c>
    </row>
    <row r="288" spans="1:8" x14ac:dyDescent="0.2">
      <c r="A288" s="453">
        <v>297</v>
      </c>
      <c r="B288" s="454">
        <v>24</v>
      </c>
      <c r="C288" s="449">
        <v>30</v>
      </c>
      <c r="D288" s="456">
        <v>24847</v>
      </c>
      <c r="E288" s="472">
        <v>14889</v>
      </c>
      <c r="F288" s="456">
        <f t="shared" si="13"/>
        <v>25152</v>
      </c>
      <c r="G288" s="469">
        <f t="shared" si="12"/>
        <v>18379</v>
      </c>
      <c r="H288" s="470">
        <v>219</v>
      </c>
    </row>
    <row r="289" spans="1:8" x14ac:dyDescent="0.2">
      <c r="A289" s="453">
        <v>298</v>
      </c>
      <c r="B289" s="454">
        <v>24</v>
      </c>
      <c r="C289" s="449">
        <v>30</v>
      </c>
      <c r="D289" s="456">
        <v>24847</v>
      </c>
      <c r="E289" s="472">
        <v>14889</v>
      </c>
      <c r="F289" s="456">
        <f t="shared" si="13"/>
        <v>25152</v>
      </c>
      <c r="G289" s="469">
        <f t="shared" si="12"/>
        <v>18379</v>
      </c>
      <c r="H289" s="470">
        <v>219</v>
      </c>
    </row>
    <row r="290" spans="1:8" x14ac:dyDescent="0.2">
      <c r="A290" s="453">
        <v>299</v>
      </c>
      <c r="B290" s="454">
        <v>24</v>
      </c>
      <c r="C290" s="449">
        <v>30</v>
      </c>
      <c r="D290" s="456">
        <v>24847</v>
      </c>
      <c r="E290" s="472">
        <v>14889</v>
      </c>
      <c r="F290" s="456">
        <f t="shared" si="13"/>
        <v>25152</v>
      </c>
      <c r="G290" s="469">
        <f t="shared" si="12"/>
        <v>18379</v>
      </c>
      <c r="H290" s="470">
        <v>219</v>
      </c>
    </row>
    <row r="291" spans="1:8" x14ac:dyDescent="0.2">
      <c r="A291" s="453">
        <v>300</v>
      </c>
      <c r="B291" s="454">
        <v>24</v>
      </c>
      <c r="C291" s="449">
        <v>30</v>
      </c>
      <c r="D291" s="456">
        <v>24847</v>
      </c>
      <c r="E291" s="472">
        <v>14889</v>
      </c>
      <c r="F291" s="456">
        <f t="shared" si="13"/>
        <v>25152</v>
      </c>
      <c r="G291" s="469">
        <f t="shared" si="12"/>
        <v>18379</v>
      </c>
      <c r="H291" s="470">
        <v>219</v>
      </c>
    </row>
    <row r="292" spans="1:8" x14ac:dyDescent="0.2">
      <c r="A292" s="453">
        <v>301</v>
      </c>
      <c r="B292" s="454">
        <v>24</v>
      </c>
      <c r="C292" s="449">
        <v>30</v>
      </c>
      <c r="D292" s="456">
        <v>24847</v>
      </c>
      <c r="E292" s="472">
        <v>14889</v>
      </c>
      <c r="F292" s="456">
        <f t="shared" si="13"/>
        <v>25152</v>
      </c>
      <c r="G292" s="469">
        <f t="shared" si="12"/>
        <v>18379</v>
      </c>
      <c r="H292" s="470">
        <v>219</v>
      </c>
    </row>
    <row r="293" spans="1:8" x14ac:dyDescent="0.2">
      <c r="A293" s="453">
        <v>302</v>
      </c>
      <c r="B293" s="454">
        <v>24</v>
      </c>
      <c r="C293" s="449">
        <v>30</v>
      </c>
      <c r="D293" s="456">
        <v>24847</v>
      </c>
      <c r="E293" s="472">
        <v>14889</v>
      </c>
      <c r="F293" s="456">
        <f t="shared" si="13"/>
        <v>25152</v>
      </c>
      <c r="G293" s="469">
        <f t="shared" si="12"/>
        <v>18379</v>
      </c>
      <c r="H293" s="470">
        <v>219</v>
      </c>
    </row>
    <row r="294" spans="1:8" x14ac:dyDescent="0.2">
      <c r="A294" s="453">
        <v>303</v>
      </c>
      <c r="B294" s="454">
        <v>24</v>
      </c>
      <c r="C294" s="449">
        <v>30</v>
      </c>
      <c r="D294" s="456">
        <v>24847</v>
      </c>
      <c r="E294" s="472">
        <v>14889</v>
      </c>
      <c r="F294" s="456">
        <f t="shared" si="13"/>
        <v>25152</v>
      </c>
      <c r="G294" s="469">
        <f t="shared" si="12"/>
        <v>18379</v>
      </c>
      <c r="H294" s="470">
        <v>219</v>
      </c>
    </row>
    <row r="295" spans="1:8" x14ac:dyDescent="0.2">
      <c r="A295" s="453">
        <v>304</v>
      </c>
      <c r="B295" s="454">
        <v>24</v>
      </c>
      <c r="C295" s="449">
        <v>30</v>
      </c>
      <c r="D295" s="456">
        <v>24847</v>
      </c>
      <c r="E295" s="472">
        <v>14889</v>
      </c>
      <c r="F295" s="456">
        <f t="shared" si="13"/>
        <v>25152</v>
      </c>
      <c r="G295" s="469">
        <f t="shared" si="12"/>
        <v>18379</v>
      </c>
      <c r="H295" s="470">
        <v>219</v>
      </c>
    </row>
    <row r="296" spans="1:8" x14ac:dyDescent="0.2">
      <c r="A296" s="453">
        <v>305</v>
      </c>
      <c r="B296" s="454">
        <v>24</v>
      </c>
      <c r="C296" s="449">
        <v>30</v>
      </c>
      <c r="D296" s="456">
        <v>24847</v>
      </c>
      <c r="E296" s="472">
        <v>14889</v>
      </c>
      <c r="F296" s="456">
        <f t="shared" si="13"/>
        <v>25152</v>
      </c>
      <c r="G296" s="469">
        <f t="shared" si="12"/>
        <v>18379</v>
      </c>
      <c r="H296" s="470">
        <v>219</v>
      </c>
    </row>
    <row r="297" spans="1:8" x14ac:dyDescent="0.2">
      <c r="A297" s="453">
        <v>306</v>
      </c>
      <c r="B297" s="454">
        <v>24</v>
      </c>
      <c r="C297" s="449">
        <v>30</v>
      </c>
      <c r="D297" s="456">
        <v>24847</v>
      </c>
      <c r="E297" s="472">
        <v>14889</v>
      </c>
      <c r="F297" s="456">
        <f t="shared" si="13"/>
        <v>25152</v>
      </c>
      <c r="G297" s="469">
        <f t="shared" si="12"/>
        <v>18379</v>
      </c>
      <c r="H297" s="470">
        <v>219</v>
      </c>
    </row>
    <row r="298" spans="1:8" x14ac:dyDescent="0.2">
      <c r="A298" s="453">
        <v>307</v>
      </c>
      <c r="B298" s="454">
        <v>24</v>
      </c>
      <c r="C298" s="449">
        <v>30</v>
      </c>
      <c r="D298" s="456">
        <v>24847</v>
      </c>
      <c r="E298" s="472">
        <v>14889</v>
      </c>
      <c r="F298" s="456">
        <f t="shared" si="13"/>
        <v>25152</v>
      </c>
      <c r="G298" s="469">
        <f t="shared" si="12"/>
        <v>18379</v>
      </c>
      <c r="H298" s="470">
        <v>219</v>
      </c>
    </row>
    <row r="299" spans="1:8" x14ac:dyDescent="0.2">
      <c r="A299" s="453">
        <v>308</v>
      </c>
      <c r="B299" s="454">
        <v>24</v>
      </c>
      <c r="C299" s="449">
        <v>30</v>
      </c>
      <c r="D299" s="456">
        <v>24847</v>
      </c>
      <c r="E299" s="472">
        <v>14889</v>
      </c>
      <c r="F299" s="456">
        <f t="shared" si="13"/>
        <v>25152</v>
      </c>
      <c r="G299" s="469">
        <f t="shared" si="12"/>
        <v>18379</v>
      </c>
      <c r="H299" s="470">
        <v>219</v>
      </c>
    </row>
    <row r="300" spans="1:8" x14ac:dyDescent="0.2">
      <c r="A300" s="453">
        <v>309</v>
      </c>
      <c r="B300" s="454">
        <v>24</v>
      </c>
      <c r="C300" s="449">
        <v>30</v>
      </c>
      <c r="D300" s="456">
        <v>24847</v>
      </c>
      <c r="E300" s="472">
        <v>14889</v>
      </c>
      <c r="F300" s="456">
        <f t="shared" si="13"/>
        <v>25152</v>
      </c>
      <c r="G300" s="469">
        <f t="shared" si="12"/>
        <v>18379</v>
      </c>
      <c r="H300" s="470">
        <v>219</v>
      </c>
    </row>
    <row r="301" spans="1:8" x14ac:dyDescent="0.2">
      <c r="A301" s="453">
        <v>310</v>
      </c>
      <c r="B301" s="454">
        <v>24</v>
      </c>
      <c r="C301" s="449">
        <v>30</v>
      </c>
      <c r="D301" s="456">
        <v>24847</v>
      </c>
      <c r="E301" s="472">
        <v>14889</v>
      </c>
      <c r="F301" s="456">
        <f t="shared" si="13"/>
        <v>25152</v>
      </c>
      <c r="G301" s="469">
        <f t="shared" si="12"/>
        <v>18379</v>
      </c>
      <c r="H301" s="470">
        <v>219</v>
      </c>
    </row>
    <row r="302" spans="1:8" x14ac:dyDescent="0.2">
      <c r="A302" s="453">
        <v>311</v>
      </c>
      <c r="B302" s="454">
        <v>24</v>
      </c>
      <c r="C302" s="449">
        <v>30</v>
      </c>
      <c r="D302" s="456">
        <v>24847</v>
      </c>
      <c r="E302" s="472">
        <v>14889</v>
      </c>
      <c r="F302" s="456">
        <f t="shared" si="13"/>
        <v>25152</v>
      </c>
      <c r="G302" s="469">
        <f t="shared" si="12"/>
        <v>18379</v>
      </c>
      <c r="H302" s="470">
        <v>219</v>
      </c>
    </row>
    <row r="303" spans="1:8" x14ac:dyDescent="0.2">
      <c r="A303" s="453">
        <v>312</v>
      </c>
      <c r="B303" s="454">
        <v>24</v>
      </c>
      <c r="C303" s="449">
        <v>30</v>
      </c>
      <c r="D303" s="456">
        <v>24847</v>
      </c>
      <c r="E303" s="472">
        <v>14889</v>
      </c>
      <c r="F303" s="456">
        <f t="shared" si="13"/>
        <v>25152</v>
      </c>
      <c r="G303" s="469">
        <f t="shared" si="12"/>
        <v>18379</v>
      </c>
      <c r="H303" s="470">
        <v>219</v>
      </c>
    </row>
    <row r="304" spans="1:8" x14ac:dyDescent="0.2">
      <c r="A304" s="453">
        <v>313</v>
      </c>
      <c r="B304" s="454">
        <v>24</v>
      </c>
      <c r="C304" s="449">
        <v>30</v>
      </c>
      <c r="D304" s="456">
        <v>24847</v>
      </c>
      <c r="E304" s="472">
        <v>14889</v>
      </c>
      <c r="F304" s="456">
        <f t="shared" si="13"/>
        <v>25152</v>
      </c>
      <c r="G304" s="469">
        <f t="shared" si="12"/>
        <v>18379</v>
      </c>
      <c r="H304" s="470">
        <v>219</v>
      </c>
    </row>
    <row r="305" spans="1:8" x14ac:dyDescent="0.2">
      <c r="A305" s="453">
        <v>314</v>
      </c>
      <c r="B305" s="454">
        <v>24</v>
      </c>
      <c r="C305" s="449">
        <v>30</v>
      </c>
      <c r="D305" s="456">
        <v>24847</v>
      </c>
      <c r="E305" s="472">
        <v>14889</v>
      </c>
      <c r="F305" s="456">
        <f t="shared" si="13"/>
        <v>25152</v>
      </c>
      <c r="G305" s="469">
        <f t="shared" si="12"/>
        <v>18379</v>
      </c>
      <c r="H305" s="470">
        <v>219</v>
      </c>
    </row>
    <row r="306" spans="1:8" x14ac:dyDescent="0.2">
      <c r="A306" s="453">
        <v>315</v>
      </c>
      <c r="B306" s="454">
        <v>24</v>
      </c>
      <c r="C306" s="449">
        <v>30</v>
      </c>
      <c r="D306" s="456">
        <v>24847</v>
      </c>
      <c r="E306" s="472">
        <v>14889</v>
      </c>
      <c r="F306" s="456">
        <f t="shared" si="13"/>
        <v>25152</v>
      </c>
      <c r="G306" s="469">
        <f t="shared" si="12"/>
        <v>18379</v>
      </c>
      <c r="H306" s="470">
        <v>219</v>
      </c>
    </row>
    <row r="307" spans="1:8" x14ac:dyDescent="0.2">
      <c r="A307" s="453">
        <v>316</v>
      </c>
      <c r="B307" s="454">
        <v>24</v>
      </c>
      <c r="C307" s="449">
        <v>30</v>
      </c>
      <c r="D307" s="456">
        <v>24847</v>
      </c>
      <c r="E307" s="472">
        <v>14889</v>
      </c>
      <c r="F307" s="456">
        <f t="shared" si="13"/>
        <v>25152</v>
      </c>
      <c r="G307" s="469">
        <f t="shared" si="12"/>
        <v>18379</v>
      </c>
      <c r="H307" s="470">
        <v>219</v>
      </c>
    </row>
    <row r="308" spans="1:8" x14ac:dyDescent="0.2">
      <c r="A308" s="453">
        <v>317</v>
      </c>
      <c r="B308" s="454">
        <v>24</v>
      </c>
      <c r="C308" s="449">
        <v>30</v>
      </c>
      <c r="D308" s="456">
        <v>24847</v>
      </c>
      <c r="E308" s="472">
        <v>14889</v>
      </c>
      <c r="F308" s="456">
        <f t="shared" si="13"/>
        <v>25152</v>
      </c>
      <c r="G308" s="469">
        <f t="shared" si="12"/>
        <v>18379</v>
      </c>
      <c r="H308" s="470">
        <v>219</v>
      </c>
    </row>
    <row r="309" spans="1:8" x14ac:dyDescent="0.2">
      <c r="A309" s="453">
        <v>318</v>
      </c>
      <c r="B309" s="454">
        <v>24</v>
      </c>
      <c r="C309" s="449">
        <v>30</v>
      </c>
      <c r="D309" s="456">
        <v>24847</v>
      </c>
      <c r="E309" s="472">
        <v>14889</v>
      </c>
      <c r="F309" s="456">
        <f t="shared" si="13"/>
        <v>25152</v>
      </c>
      <c r="G309" s="469">
        <f t="shared" si="12"/>
        <v>18379</v>
      </c>
      <c r="H309" s="470">
        <v>219</v>
      </c>
    </row>
    <row r="310" spans="1:8" x14ac:dyDescent="0.2">
      <c r="A310" s="453">
        <v>319</v>
      </c>
      <c r="B310" s="454">
        <v>24</v>
      </c>
      <c r="C310" s="449">
        <v>30</v>
      </c>
      <c r="D310" s="456">
        <v>24847</v>
      </c>
      <c r="E310" s="472">
        <v>14889</v>
      </c>
      <c r="F310" s="456">
        <f t="shared" si="13"/>
        <v>25152</v>
      </c>
      <c r="G310" s="469">
        <f t="shared" si="12"/>
        <v>18379</v>
      </c>
      <c r="H310" s="470">
        <v>219</v>
      </c>
    </row>
    <row r="311" spans="1:8" x14ac:dyDescent="0.2">
      <c r="A311" s="453">
        <v>320</v>
      </c>
      <c r="B311" s="454">
        <v>24</v>
      </c>
      <c r="C311" s="449">
        <v>30</v>
      </c>
      <c r="D311" s="456">
        <v>24847</v>
      </c>
      <c r="E311" s="472">
        <v>14889</v>
      </c>
      <c r="F311" s="456">
        <f t="shared" si="13"/>
        <v>25152</v>
      </c>
      <c r="G311" s="469">
        <f t="shared" si="12"/>
        <v>18379</v>
      </c>
      <c r="H311" s="470">
        <v>219</v>
      </c>
    </row>
    <row r="312" spans="1:8" ht="13.5" thickBot="1" x14ac:dyDescent="0.25">
      <c r="A312" s="458">
        <v>321</v>
      </c>
      <c r="B312" s="459">
        <v>24</v>
      </c>
      <c r="C312" s="460">
        <v>30</v>
      </c>
      <c r="D312" s="461">
        <v>24847</v>
      </c>
      <c r="E312" s="473">
        <v>14889</v>
      </c>
      <c r="F312" s="461">
        <f t="shared" si="13"/>
        <v>25152</v>
      </c>
      <c r="G312" s="488">
        <f t="shared" si="12"/>
        <v>18379</v>
      </c>
      <c r="H312" s="462">
        <v>219</v>
      </c>
    </row>
  </sheetData>
  <mergeCells count="2">
    <mergeCell ref="A10:B10"/>
    <mergeCell ref="G11:H11"/>
  </mergeCells>
  <pageMargins left="0.59055118110236227" right="0.39370078740157483" top="0.98425196850393704" bottom="0.98425196850393704" header="0.51181102362204722" footer="0.51181102362204722"/>
  <pageSetup paperSize="9" scale="98" fitToHeight="19" orientation="portrait" r:id="rId1"/>
  <headerFooter alignWithMargins="0">
    <oddHeader>&amp;LKrajský úřad Plzeňského kraje&amp;R22. 2. 2016</oddHeader>
    <oddFooter>Stránka &amp;P z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2"/>
  <sheetViews>
    <sheetView workbookViewId="0">
      <pane ySplit="10" topLeftCell="A11" activePane="bottomLeft" state="frozenSplit"/>
      <selection pane="bottomLeft" activeCell="K27" sqref="K27"/>
    </sheetView>
  </sheetViews>
  <sheetFormatPr defaultRowHeight="12.75" x14ac:dyDescent="0.2"/>
  <cols>
    <col min="1" max="1" width="10" style="412" customWidth="1"/>
    <col min="2" max="2" width="9.5703125" style="412" customWidth="1"/>
    <col min="3" max="3" width="10.85546875" style="412" customWidth="1"/>
    <col min="4" max="4" width="13.42578125" style="412" customWidth="1"/>
    <col min="5" max="5" width="13.5703125" style="412" customWidth="1"/>
    <col min="6" max="7" width="12.85546875" style="412" customWidth="1"/>
    <col min="8" max="8" width="10.7109375" style="412" customWidth="1"/>
    <col min="9" max="9" width="16.140625" style="412" customWidth="1"/>
    <col min="10" max="16384" width="9.140625" style="412"/>
  </cols>
  <sheetData>
    <row r="1" spans="1:9" x14ac:dyDescent="0.2">
      <c r="H1" s="412" t="s">
        <v>765</v>
      </c>
    </row>
    <row r="2" spans="1:9" ht="4.5" customHeight="1" x14ac:dyDescent="0.2"/>
    <row r="3" spans="1:9" ht="20.25" x14ac:dyDescent="0.3">
      <c r="A3" s="413" t="s">
        <v>702</v>
      </c>
      <c r="C3" s="414"/>
      <c r="D3" s="414"/>
      <c r="E3" s="414"/>
      <c r="F3" s="415"/>
      <c r="G3" s="415"/>
      <c r="H3" s="416"/>
      <c r="I3" s="416"/>
    </row>
    <row r="4" spans="1:9" x14ac:dyDescent="0.2">
      <c r="A4" s="601" t="s">
        <v>187</v>
      </c>
      <c r="B4" s="418"/>
      <c r="C4" s="418"/>
      <c r="D4" s="418"/>
      <c r="E4" s="418"/>
      <c r="F4" s="418"/>
      <c r="G4" s="418"/>
      <c r="I4" s="416"/>
    </row>
    <row r="5" spans="1:9" ht="6.75" customHeight="1" x14ac:dyDescent="0.25">
      <c r="A5" s="476"/>
      <c r="B5" s="418"/>
      <c r="C5" s="418"/>
      <c r="D5" s="418"/>
      <c r="E5" s="418"/>
      <c r="F5" s="418"/>
      <c r="G5" s="418"/>
      <c r="I5" s="416"/>
    </row>
    <row r="6" spans="1:9" ht="15.75" x14ac:dyDescent="0.25">
      <c r="A6" s="419"/>
      <c r="B6" s="420"/>
      <c r="C6" s="421" t="s">
        <v>10</v>
      </c>
      <c r="F6" s="422" t="s">
        <v>11</v>
      </c>
      <c r="G6" s="422"/>
      <c r="I6" s="416"/>
    </row>
    <row r="7" spans="1:9" ht="15.75" x14ac:dyDescent="0.25">
      <c r="A7" s="423"/>
      <c r="B7" s="420"/>
      <c r="C7" s="424" t="s">
        <v>766</v>
      </c>
      <c r="D7" s="425"/>
      <c r="E7" s="492"/>
      <c r="F7" s="424">
        <v>32</v>
      </c>
      <c r="G7" s="424"/>
      <c r="I7" s="416"/>
    </row>
    <row r="8" spans="1:9" ht="6" customHeight="1" thickBot="1" x14ac:dyDescent="0.25">
      <c r="A8" s="609"/>
      <c r="B8" s="609"/>
      <c r="C8" s="434"/>
      <c r="D8" s="435"/>
      <c r="E8" s="436"/>
      <c r="F8" s="436"/>
      <c r="G8" s="436"/>
      <c r="I8" s="416"/>
    </row>
    <row r="9" spans="1:9" ht="15.75" x14ac:dyDescent="0.2">
      <c r="A9" s="437"/>
      <c r="B9" s="438" t="s">
        <v>2</v>
      </c>
      <c r="C9" s="439"/>
      <c r="D9" s="438" t="s">
        <v>3</v>
      </c>
      <c r="E9" s="439"/>
      <c r="F9" s="440" t="s">
        <v>4</v>
      </c>
      <c r="G9" s="549"/>
      <c r="H9" s="439"/>
    </row>
    <row r="10" spans="1:9" ht="45.75" thickBot="1" x14ac:dyDescent="0.25">
      <c r="A10" s="441" t="s">
        <v>689</v>
      </c>
      <c r="B10" s="442" t="s">
        <v>10</v>
      </c>
      <c r="C10" s="443" t="s">
        <v>11</v>
      </c>
      <c r="D10" s="444" t="s">
        <v>12</v>
      </c>
      <c r="E10" s="445" t="s">
        <v>690</v>
      </c>
      <c r="F10" s="444" t="s">
        <v>4</v>
      </c>
      <c r="G10" s="446" t="s">
        <v>15</v>
      </c>
      <c r="H10" s="445" t="s">
        <v>16</v>
      </c>
    </row>
    <row r="11" spans="1:9" x14ac:dyDescent="0.2">
      <c r="A11" s="447">
        <v>1</v>
      </c>
      <c r="B11" s="448">
        <f t="shared" ref="B11:B74" si="0">ROUND((1.1233*LN(A11)+17)*1.11,2)</f>
        <v>18.87</v>
      </c>
      <c r="C11" s="464">
        <v>32</v>
      </c>
      <c r="D11" s="450">
        <v>24847</v>
      </c>
      <c r="E11" s="471">
        <v>14889</v>
      </c>
      <c r="F11" s="450">
        <f>ROUND(12*1.3566*(1/B11*D11+1/C11*E11)+H11,0)</f>
        <v>29137</v>
      </c>
      <c r="G11" s="602">
        <f t="shared" ref="G11:G74" si="1">ROUND(12*(1/B11*D11+1/C11*E11),0)</f>
        <v>21384</v>
      </c>
      <c r="H11" s="451">
        <v>127</v>
      </c>
    </row>
    <row r="12" spans="1:9" x14ac:dyDescent="0.2">
      <c r="A12" s="453">
        <v>2</v>
      </c>
      <c r="B12" s="448">
        <f t="shared" si="0"/>
        <v>19.73</v>
      </c>
      <c r="C12" s="464">
        <v>32</v>
      </c>
      <c r="D12" s="456">
        <v>24847</v>
      </c>
      <c r="E12" s="472">
        <v>14889</v>
      </c>
      <c r="F12" s="456">
        <f t="shared" ref="F12:F75" si="2">ROUND(12*1.3566*(1/B12*D12+1/C12*E12)+H12,0)</f>
        <v>28203</v>
      </c>
      <c r="G12" s="603">
        <f t="shared" si="1"/>
        <v>20696</v>
      </c>
      <c r="H12" s="470">
        <v>127</v>
      </c>
    </row>
    <row r="13" spans="1:9" x14ac:dyDescent="0.2">
      <c r="A13" s="453">
        <v>3</v>
      </c>
      <c r="B13" s="448">
        <f t="shared" si="0"/>
        <v>20.239999999999998</v>
      </c>
      <c r="C13" s="464">
        <v>32</v>
      </c>
      <c r="D13" s="456">
        <v>24847</v>
      </c>
      <c r="E13" s="472">
        <v>14889</v>
      </c>
      <c r="F13" s="456">
        <f t="shared" si="2"/>
        <v>27686</v>
      </c>
      <c r="G13" s="603">
        <f t="shared" si="1"/>
        <v>20315</v>
      </c>
      <c r="H13" s="470">
        <v>127</v>
      </c>
    </row>
    <row r="14" spans="1:9" x14ac:dyDescent="0.2">
      <c r="A14" s="447">
        <v>4</v>
      </c>
      <c r="B14" s="448">
        <f t="shared" si="0"/>
        <v>20.6</v>
      </c>
      <c r="C14" s="464">
        <v>32</v>
      </c>
      <c r="D14" s="456">
        <v>24847</v>
      </c>
      <c r="E14" s="472">
        <v>14889</v>
      </c>
      <c r="F14" s="456">
        <f t="shared" si="2"/>
        <v>27337</v>
      </c>
      <c r="G14" s="603">
        <f t="shared" si="1"/>
        <v>20057</v>
      </c>
      <c r="H14" s="470">
        <v>127</v>
      </c>
    </row>
    <row r="15" spans="1:9" x14ac:dyDescent="0.2">
      <c r="A15" s="453">
        <v>5</v>
      </c>
      <c r="B15" s="448">
        <f t="shared" si="0"/>
        <v>20.88</v>
      </c>
      <c r="C15" s="464">
        <v>32</v>
      </c>
      <c r="D15" s="456">
        <v>24847</v>
      </c>
      <c r="E15" s="472">
        <v>14889</v>
      </c>
      <c r="F15" s="456">
        <f t="shared" si="2"/>
        <v>27073</v>
      </c>
      <c r="G15" s="603">
        <f t="shared" si="1"/>
        <v>19863</v>
      </c>
      <c r="H15" s="470">
        <v>127</v>
      </c>
    </row>
    <row r="16" spans="1:9" x14ac:dyDescent="0.2">
      <c r="A16" s="453">
        <v>6</v>
      </c>
      <c r="B16" s="448">
        <f t="shared" si="0"/>
        <v>21.1</v>
      </c>
      <c r="C16" s="464">
        <v>32</v>
      </c>
      <c r="D16" s="456">
        <v>24847</v>
      </c>
      <c r="E16" s="472">
        <v>14889</v>
      </c>
      <c r="F16" s="456">
        <f t="shared" si="2"/>
        <v>26872</v>
      </c>
      <c r="G16" s="603">
        <f t="shared" si="1"/>
        <v>19714</v>
      </c>
      <c r="H16" s="470">
        <v>127</v>
      </c>
    </row>
    <row r="17" spans="1:8" x14ac:dyDescent="0.2">
      <c r="A17" s="447">
        <v>7</v>
      </c>
      <c r="B17" s="448">
        <f t="shared" si="0"/>
        <v>21.3</v>
      </c>
      <c r="C17" s="464">
        <v>32</v>
      </c>
      <c r="D17" s="456">
        <v>24847</v>
      </c>
      <c r="E17" s="472">
        <v>14889</v>
      </c>
      <c r="F17" s="456">
        <f t="shared" si="2"/>
        <v>26692</v>
      </c>
      <c r="G17" s="603">
        <f t="shared" si="1"/>
        <v>19582</v>
      </c>
      <c r="H17" s="470">
        <v>127</v>
      </c>
    </row>
    <row r="18" spans="1:8" x14ac:dyDescent="0.2">
      <c r="A18" s="453">
        <v>8</v>
      </c>
      <c r="B18" s="448">
        <f t="shared" si="0"/>
        <v>21.46</v>
      </c>
      <c r="C18" s="464">
        <v>32</v>
      </c>
      <c r="D18" s="456">
        <v>24847</v>
      </c>
      <c r="E18" s="472">
        <v>14889</v>
      </c>
      <c r="F18" s="456">
        <f t="shared" si="2"/>
        <v>26550</v>
      </c>
      <c r="G18" s="603">
        <f t="shared" si="1"/>
        <v>19477</v>
      </c>
      <c r="H18" s="470">
        <v>127</v>
      </c>
    </row>
    <row r="19" spans="1:8" x14ac:dyDescent="0.2">
      <c r="A19" s="453">
        <v>9</v>
      </c>
      <c r="B19" s="448">
        <f t="shared" si="0"/>
        <v>21.61</v>
      </c>
      <c r="C19" s="464">
        <v>32</v>
      </c>
      <c r="D19" s="456">
        <v>24847</v>
      </c>
      <c r="E19" s="472">
        <v>14889</v>
      </c>
      <c r="F19" s="456">
        <f t="shared" si="2"/>
        <v>26419</v>
      </c>
      <c r="G19" s="603">
        <f t="shared" si="1"/>
        <v>19381</v>
      </c>
      <c r="H19" s="470">
        <v>127</v>
      </c>
    </row>
    <row r="20" spans="1:8" x14ac:dyDescent="0.2">
      <c r="A20" s="447">
        <v>10</v>
      </c>
      <c r="B20" s="448">
        <f t="shared" si="0"/>
        <v>21.74</v>
      </c>
      <c r="C20" s="464">
        <v>32</v>
      </c>
      <c r="D20" s="456">
        <v>24847</v>
      </c>
      <c r="E20" s="472">
        <v>14889</v>
      </c>
      <c r="F20" s="456">
        <f t="shared" si="2"/>
        <v>26307</v>
      </c>
      <c r="G20" s="603">
        <f t="shared" si="1"/>
        <v>19298</v>
      </c>
      <c r="H20" s="470">
        <v>127</v>
      </c>
    </row>
    <row r="21" spans="1:8" x14ac:dyDescent="0.2">
      <c r="A21" s="453">
        <v>11</v>
      </c>
      <c r="B21" s="448">
        <f t="shared" si="0"/>
        <v>21.86</v>
      </c>
      <c r="C21" s="464">
        <v>32</v>
      </c>
      <c r="D21" s="456">
        <v>24847</v>
      </c>
      <c r="E21" s="472">
        <v>14889</v>
      </c>
      <c r="F21" s="456">
        <f t="shared" si="2"/>
        <v>26205</v>
      </c>
      <c r="G21" s="603">
        <f t="shared" si="1"/>
        <v>19223</v>
      </c>
      <c r="H21" s="470">
        <v>127</v>
      </c>
    </row>
    <row r="22" spans="1:8" x14ac:dyDescent="0.2">
      <c r="A22" s="453">
        <v>12</v>
      </c>
      <c r="B22" s="448">
        <f t="shared" si="0"/>
        <v>21.97</v>
      </c>
      <c r="C22" s="464">
        <v>32</v>
      </c>
      <c r="D22" s="456">
        <v>24847</v>
      </c>
      <c r="E22" s="472">
        <v>14889</v>
      </c>
      <c r="F22" s="456">
        <f t="shared" si="2"/>
        <v>26112</v>
      </c>
      <c r="G22" s="603">
        <f t="shared" si="1"/>
        <v>19155</v>
      </c>
      <c r="H22" s="470">
        <v>127</v>
      </c>
    </row>
    <row r="23" spans="1:8" x14ac:dyDescent="0.2">
      <c r="A23" s="447">
        <v>13</v>
      </c>
      <c r="B23" s="448">
        <f t="shared" si="0"/>
        <v>22.07</v>
      </c>
      <c r="C23" s="464">
        <v>32</v>
      </c>
      <c r="D23" s="456">
        <v>24847</v>
      </c>
      <c r="E23" s="472">
        <v>14889</v>
      </c>
      <c r="F23" s="456">
        <f t="shared" si="2"/>
        <v>26029</v>
      </c>
      <c r="G23" s="603">
        <f t="shared" si="1"/>
        <v>19093</v>
      </c>
      <c r="H23" s="470">
        <v>127</v>
      </c>
    </row>
    <row r="24" spans="1:8" x14ac:dyDescent="0.2">
      <c r="A24" s="453">
        <v>14</v>
      </c>
      <c r="B24" s="448">
        <f t="shared" si="0"/>
        <v>22.16</v>
      </c>
      <c r="C24" s="464">
        <v>32</v>
      </c>
      <c r="D24" s="456">
        <v>24847</v>
      </c>
      <c r="E24" s="472">
        <v>14889</v>
      </c>
      <c r="F24" s="456">
        <f t="shared" si="2"/>
        <v>25955</v>
      </c>
      <c r="G24" s="603">
        <f t="shared" si="1"/>
        <v>19038</v>
      </c>
      <c r="H24" s="470">
        <v>127</v>
      </c>
    </row>
    <row r="25" spans="1:8" x14ac:dyDescent="0.2">
      <c r="A25" s="453">
        <v>15</v>
      </c>
      <c r="B25" s="448">
        <f t="shared" si="0"/>
        <v>22.25</v>
      </c>
      <c r="C25" s="464">
        <v>32</v>
      </c>
      <c r="D25" s="456">
        <v>24847</v>
      </c>
      <c r="E25" s="472">
        <v>14889</v>
      </c>
      <c r="F25" s="456">
        <f t="shared" si="2"/>
        <v>25881</v>
      </c>
      <c r="G25" s="603">
        <f t="shared" si="1"/>
        <v>18984</v>
      </c>
      <c r="H25" s="470">
        <v>127</v>
      </c>
    </row>
    <row r="26" spans="1:8" x14ac:dyDescent="0.2">
      <c r="A26" s="447">
        <v>16</v>
      </c>
      <c r="B26" s="448">
        <f t="shared" si="0"/>
        <v>22.33</v>
      </c>
      <c r="C26" s="464">
        <v>32</v>
      </c>
      <c r="D26" s="456">
        <v>24847</v>
      </c>
      <c r="E26" s="472">
        <v>14889</v>
      </c>
      <c r="F26" s="456">
        <f t="shared" si="2"/>
        <v>25816</v>
      </c>
      <c r="G26" s="603">
        <f t="shared" si="1"/>
        <v>18936</v>
      </c>
      <c r="H26" s="470">
        <v>127</v>
      </c>
    </row>
    <row r="27" spans="1:8" x14ac:dyDescent="0.2">
      <c r="A27" s="453">
        <v>17</v>
      </c>
      <c r="B27" s="448">
        <f t="shared" si="0"/>
        <v>22.4</v>
      </c>
      <c r="C27" s="464">
        <v>32</v>
      </c>
      <c r="D27" s="456">
        <v>24847</v>
      </c>
      <c r="E27" s="472">
        <v>14889</v>
      </c>
      <c r="F27" s="456">
        <f t="shared" si="2"/>
        <v>25759</v>
      </c>
      <c r="G27" s="603">
        <f t="shared" si="1"/>
        <v>18894</v>
      </c>
      <c r="H27" s="470">
        <v>127</v>
      </c>
    </row>
    <row r="28" spans="1:8" x14ac:dyDescent="0.2">
      <c r="A28" s="453">
        <v>18</v>
      </c>
      <c r="B28" s="448">
        <f t="shared" si="0"/>
        <v>22.47</v>
      </c>
      <c r="C28" s="464">
        <v>32</v>
      </c>
      <c r="D28" s="456">
        <v>24847</v>
      </c>
      <c r="E28" s="472">
        <v>14889</v>
      </c>
      <c r="F28" s="456">
        <f t="shared" si="2"/>
        <v>25703</v>
      </c>
      <c r="G28" s="603">
        <f t="shared" si="1"/>
        <v>18853</v>
      </c>
      <c r="H28" s="470">
        <v>127</v>
      </c>
    </row>
    <row r="29" spans="1:8" x14ac:dyDescent="0.2">
      <c r="A29" s="447">
        <v>19</v>
      </c>
      <c r="B29" s="448">
        <f t="shared" si="0"/>
        <v>22.54</v>
      </c>
      <c r="C29" s="464">
        <v>32</v>
      </c>
      <c r="D29" s="456">
        <v>24847</v>
      </c>
      <c r="E29" s="472">
        <v>14889</v>
      </c>
      <c r="F29" s="456">
        <f t="shared" si="2"/>
        <v>25647</v>
      </c>
      <c r="G29" s="603">
        <f t="shared" si="1"/>
        <v>18812</v>
      </c>
      <c r="H29" s="470">
        <v>127</v>
      </c>
    </row>
    <row r="30" spans="1:8" x14ac:dyDescent="0.2">
      <c r="A30" s="453">
        <v>20</v>
      </c>
      <c r="B30" s="448">
        <f t="shared" si="0"/>
        <v>22.61</v>
      </c>
      <c r="C30" s="464">
        <v>32</v>
      </c>
      <c r="D30" s="456">
        <v>24847</v>
      </c>
      <c r="E30" s="472">
        <v>14889</v>
      </c>
      <c r="F30" s="456">
        <f t="shared" si="2"/>
        <v>25591</v>
      </c>
      <c r="G30" s="603">
        <f t="shared" si="1"/>
        <v>18771</v>
      </c>
      <c r="H30" s="470">
        <v>127</v>
      </c>
    </row>
    <row r="31" spans="1:8" x14ac:dyDescent="0.2">
      <c r="A31" s="453">
        <v>21</v>
      </c>
      <c r="B31" s="448">
        <f t="shared" si="0"/>
        <v>22.67</v>
      </c>
      <c r="C31" s="464">
        <v>32</v>
      </c>
      <c r="D31" s="456">
        <v>24847</v>
      </c>
      <c r="E31" s="472">
        <v>14889</v>
      </c>
      <c r="F31" s="456">
        <f t="shared" si="2"/>
        <v>25544</v>
      </c>
      <c r="G31" s="603">
        <f t="shared" si="1"/>
        <v>18736</v>
      </c>
      <c r="H31" s="470">
        <v>127</v>
      </c>
    </row>
    <row r="32" spans="1:8" x14ac:dyDescent="0.2">
      <c r="A32" s="447">
        <v>22</v>
      </c>
      <c r="B32" s="448">
        <f t="shared" si="0"/>
        <v>22.72</v>
      </c>
      <c r="C32" s="464">
        <v>32</v>
      </c>
      <c r="D32" s="456">
        <v>24847</v>
      </c>
      <c r="E32" s="472">
        <v>14889</v>
      </c>
      <c r="F32" s="456">
        <f t="shared" si="2"/>
        <v>25505</v>
      </c>
      <c r="G32" s="603">
        <f t="shared" si="1"/>
        <v>18707</v>
      </c>
      <c r="H32" s="470">
        <v>127</v>
      </c>
    </row>
    <row r="33" spans="1:8" x14ac:dyDescent="0.2">
      <c r="A33" s="453">
        <v>23</v>
      </c>
      <c r="B33" s="448">
        <f t="shared" si="0"/>
        <v>22.78</v>
      </c>
      <c r="C33" s="464">
        <v>32</v>
      </c>
      <c r="D33" s="456">
        <v>24847</v>
      </c>
      <c r="E33" s="472">
        <v>14889</v>
      </c>
      <c r="F33" s="456">
        <f t="shared" si="2"/>
        <v>25458</v>
      </c>
      <c r="G33" s="603">
        <f t="shared" si="1"/>
        <v>18672</v>
      </c>
      <c r="H33" s="470">
        <v>127</v>
      </c>
    </row>
    <row r="34" spans="1:8" x14ac:dyDescent="0.2">
      <c r="A34" s="453">
        <v>24</v>
      </c>
      <c r="B34" s="448">
        <f t="shared" si="0"/>
        <v>22.83</v>
      </c>
      <c r="C34" s="464">
        <v>32</v>
      </c>
      <c r="D34" s="456">
        <v>24847</v>
      </c>
      <c r="E34" s="472">
        <v>14889</v>
      </c>
      <c r="F34" s="456">
        <f t="shared" si="2"/>
        <v>25419</v>
      </c>
      <c r="G34" s="603">
        <f t="shared" si="1"/>
        <v>18644</v>
      </c>
      <c r="H34" s="470">
        <v>127</v>
      </c>
    </row>
    <row r="35" spans="1:8" x14ac:dyDescent="0.2">
      <c r="A35" s="447">
        <v>25</v>
      </c>
      <c r="B35" s="448">
        <f t="shared" si="0"/>
        <v>22.88</v>
      </c>
      <c r="C35" s="464">
        <v>32</v>
      </c>
      <c r="D35" s="456">
        <v>24847</v>
      </c>
      <c r="E35" s="472">
        <v>14889</v>
      </c>
      <c r="F35" s="456">
        <f t="shared" si="2"/>
        <v>25380</v>
      </c>
      <c r="G35" s="603">
        <f t="shared" si="1"/>
        <v>18615</v>
      </c>
      <c r="H35" s="470">
        <v>127</v>
      </c>
    </row>
    <row r="36" spans="1:8" x14ac:dyDescent="0.2">
      <c r="A36" s="453">
        <v>26</v>
      </c>
      <c r="B36" s="448">
        <f t="shared" si="0"/>
        <v>22.93</v>
      </c>
      <c r="C36" s="464">
        <v>32</v>
      </c>
      <c r="D36" s="456">
        <v>24847</v>
      </c>
      <c r="E36" s="472">
        <v>14889</v>
      </c>
      <c r="F36" s="456">
        <f t="shared" si="2"/>
        <v>25342</v>
      </c>
      <c r="G36" s="603">
        <f t="shared" si="1"/>
        <v>18587</v>
      </c>
      <c r="H36" s="470">
        <v>127</v>
      </c>
    </row>
    <row r="37" spans="1:8" x14ac:dyDescent="0.2">
      <c r="A37" s="453">
        <v>27</v>
      </c>
      <c r="B37" s="448">
        <f t="shared" si="0"/>
        <v>22.98</v>
      </c>
      <c r="C37" s="464">
        <v>32</v>
      </c>
      <c r="D37" s="456">
        <v>24847</v>
      </c>
      <c r="E37" s="472">
        <v>14889</v>
      </c>
      <c r="F37" s="456">
        <f t="shared" si="2"/>
        <v>25303</v>
      </c>
      <c r="G37" s="603">
        <f t="shared" si="1"/>
        <v>18558</v>
      </c>
      <c r="H37" s="470">
        <v>127</v>
      </c>
    </row>
    <row r="38" spans="1:8" x14ac:dyDescent="0.2">
      <c r="A38" s="447">
        <v>28</v>
      </c>
      <c r="B38" s="448">
        <f t="shared" si="0"/>
        <v>23.02</v>
      </c>
      <c r="C38" s="464">
        <v>32</v>
      </c>
      <c r="D38" s="456">
        <v>24847</v>
      </c>
      <c r="E38" s="472">
        <v>14889</v>
      </c>
      <c r="F38" s="456">
        <f t="shared" si="2"/>
        <v>25273</v>
      </c>
      <c r="G38" s="603">
        <f t="shared" si="1"/>
        <v>18536</v>
      </c>
      <c r="H38" s="470">
        <v>127</v>
      </c>
    </row>
    <row r="39" spans="1:8" x14ac:dyDescent="0.2">
      <c r="A39" s="453">
        <v>29</v>
      </c>
      <c r="B39" s="448">
        <f t="shared" si="0"/>
        <v>23.07</v>
      </c>
      <c r="C39" s="464">
        <v>32</v>
      </c>
      <c r="D39" s="456">
        <v>24847</v>
      </c>
      <c r="E39" s="472">
        <v>14889</v>
      </c>
      <c r="F39" s="456">
        <f t="shared" si="2"/>
        <v>25235</v>
      </c>
      <c r="G39" s="603">
        <f t="shared" si="1"/>
        <v>18508</v>
      </c>
      <c r="H39" s="470">
        <v>127</v>
      </c>
    </row>
    <row r="40" spans="1:8" x14ac:dyDescent="0.2">
      <c r="A40" s="453">
        <v>30</v>
      </c>
      <c r="B40" s="448">
        <f t="shared" si="0"/>
        <v>23.11</v>
      </c>
      <c r="C40" s="464">
        <v>32</v>
      </c>
      <c r="D40" s="456">
        <v>24847</v>
      </c>
      <c r="E40" s="472">
        <v>14889</v>
      </c>
      <c r="F40" s="456">
        <f t="shared" si="2"/>
        <v>25204</v>
      </c>
      <c r="G40" s="603">
        <f t="shared" si="1"/>
        <v>18485</v>
      </c>
      <c r="H40" s="470">
        <v>127</v>
      </c>
    </row>
    <row r="41" spans="1:8" x14ac:dyDescent="0.2">
      <c r="A41" s="447">
        <v>31</v>
      </c>
      <c r="B41" s="448">
        <f t="shared" si="0"/>
        <v>23.15</v>
      </c>
      <c r="C41" s="464">
        <v>32</v>
      </c>
      <c r="D41" s="456">
        <v>24847</v>
      </c>
      <c r="E41" s="472">
        <v>14889</v>
      </c>
      <c r="F41" s="456">
        <f t="shared" si="2"/>
        <v>25174</v>
      </c>
      <c r="G41" s="603">
        <f t="shared" si="1"/>
        <v>18463</v>
      </c>
      <c r="H41" s="470">
        <v>127</v>
      </c>
    </row>
    <row r="42" spans="1:8" x14ac:dyDescent="0.2">
      <c r="A42" s="453">
        <v>32</v>
      </c>
      <c r="B42" s="448">
        <f t="shared" si="0"/>
        <v>23.19</v>
      </c>
      <c r="C42" s="464">
        <v>32</v>
      </c>
      <c r="D42" s="456">
        <v>24847</v>
      </c>
      <c r="E42" s="472">
        <v>14889</v>
      </c>
      <c r="F42" s="456">
        <f t="shared" si="2"/>
        <v>25144</v>
      </c>
      <c r="G42" s="603">
        <f t="shared" si="1"/>
        <v>18441</v>
      </c>
      <c r="H42" s="470">
        <v>127</v>
      </c>
    </row>
    <row r="43" spans="1:8" x14ac:dyDescent="0.2">
      <c r="A43" s="453">
        <v>33</v>
      </c>
      <c r="B43" s="448">
        <f t="shared" si="0"/>
        <v>23.23</v>
      </c>
      <c r="C43" s="464">
        <v>32</v>
      </c>
      <c r="D43" s="456">
        <v>24847</v>
      </c>
      <c r="E43" s="472">
        <v>14889</v>
      </c>
      <c r="F43" s="456">
        <f t="shared" si="2"/>
        <v>25114</v>
      </c>
      <c r="G43" s="603">
        <f t="shared" si="1"/>
        <v>18419</v>
      </c>
      <c r="H43" s="470">
        <v>127</v>
      </c>
    </row>
    <row r="44" spans="1:8" x14ac:dyDescent="0.2">
      <c r="A44" s="447">
        <v>34</v>
      </c>
      <c r="B44" s="448">
        <f t="shared" si="0"/>
        <v>23.27</v>
      </c>
      <c r="C44" s="464">
        <v>32</v>
      </c>
      <c r="D44" s="456">
        <v>24847</v>
      </c>
      <c r="E44" s="472">
        <v>14889</v>
      </c>
      <c r="F44" s="456">
        <f t="shared" si="2"/>
        <v>25084</v>
      </c>
      <c r="G44" s="603">
        <f t="shared" si="1"/>
        <v>18397</v>
      </c>
      <c r="H44" s="470">
        <v>127</v>
      </c>
    </row>
    <row r="45" spans="1:8" x14ac:dyDescent="0.2">
      <c r="A45" s="453">
        <v>35</v>
      </c>
      <c r="B45" s="448">
        <f t="shared" si="0"/>
        <v>23.3</v>
      </c>
      <c r="C45" s="464">
        <v>32</v>
      </c>
      <c r="D45" s="456">
        <v>24847</v>
      </c>
      <c r="E45" s="472">
        <v>14889</v>
      </c>
      <c r="F45" s="456">
        <f t="shared" si="2"/>
        <v>25061</v>
      </c>
      <c r="G45" s="603">
        <f t="shared" si="1"/>
        <v>18380</v>
      </c>
      <c r="H45" s="470">
        <v>127</v>
      </c>
    </row>
    <row r="46" spans="1:8" x14ac:dyDescent="0.2">
      <c r="A46" s="453">
        <v>36</v>
      </c>
      <c r="B46" s="448">
        <f t="shared" si="0"/>
        <v>23.34</v>
      </c>
      <c r="C46" s="464">
        <v>32</v>
      </c>
      <c r="D46" s="456">
        <v>24847</v>
      </c>
      <c r="E46" s="472">
        <v>14889</v>
      </c>
      <c r="F46" s="456">
        <f t="shared" si="2"/>
        <v>25032</v>
      </c>
      <c r="G46" s="603">
        <f t="shared" si="1"/>
        <v>18358</v>
      </c>
      <c r="H46" s="470">
        <v>127</v>
      </c>
    </row>
    <row r="47" spans="1:8" x14ac:dyDescent="0.2">
      <c r="A47" s="447">
        <v>37</v>
      </c>
      <c r="B47" s="448">
        <f t="shared" si="0"/>
        <v>23.37</v>
      </c>
      <c r="C47" s="464">
        <v>32</v>
      </c>
      <c r="D47" s="456">
        <v>24847</v>
      </c>
      <c r="E47" s="472">
        <v>14889</v>
      </c>
      <c r="F47" s="456">
        <f t="shared" si="2"/>
        <v>25009</v>
      </c>
      <c r="G47" s="603">
        <f t="shared" si="1"/>
        <v>18342</v>
      </c>
      <c r="H47" s="470">
        <v>127</v>
      </c>
    </row>
    <row r="48" spans="1:8" x14ac:dyDescent="0.2">
      <c r="A48" s="453">
        <v>38</v>
      </c>
      <c r="B48" s="448">
        <f t="shared" si="0"/>
        <v>23.41</v>
      </c>
      <c r="C48" s="464">
        <v>32</v>
      </c>
      <c r="D48" s="456">
        <v>24847</v>
      </c>
      <c r="E48" s="472">
        <v>14889</v>
      </c>
      <c r="F48" s="456">
        <f t="shared" si="2"/>
        <v>24980</v>
      </c>
      <c r="G48" s="603">
        <f t="shared" si="1"/>
        <v>18320</v>
      </c>
      <c r="H48" s="470">
        <v>127</v>
      </c>
    </row>
    <row r="49" spans="1:8" x14ac:dyDescent="0.2">
      <c r="A49" s="453">
        <v>39</v>
      </c>
      <c r="B49" s="448">
        <f t="shared" si="0"/>
        <v>23.44</v>
      </c>
      <c r="C49" s="464">
        <v>32</v>
      </c>
      <c r="D49" s="456">
        <v>24847</v>
      </c>
      <c r="E49" s="472">
        <v>14889</v>
      </c>
      <c r="F49" s="456">
        <f t="shared" si="2"/>
        <v>24958</v>
      </c>
      <c r="G49" s="603">
        <f t="shared" si="1"/>
        <v>18304</v>
      </c>
      <c r="H49" s="470">
        <v>127</v>
      </c>
    </row>
    <row r="50" spans="1:8" x14ac:dyDescent="0.2">
      <c r="A50" s="447">
        <v>40</v>
      </c>
      <c r="B50" s="448">
        <f t="shared" si="0"/>
        <v>23.47</v>
      </c>
      <c r="C50" s="464">
        <v>32</v>
      </c>
      <c r="D50" s="456">
        <v>24847</v>
      </c>
      <c r="E50" s="472">
        <v>14889</v>
      </c>
      <c r="F50" s="456">
        <f t="shared" si="2"/>
        <v>24936</v>
      </c>
      <c r="G50" s="603">
        <f t="shared" si="1"/>
        <v>18287</v>
      </c>
      <c r="H50" s="470">
        <v>127</v>
      </c>
    </row>
    <row r="51" spans="1:8" x14ac:dyDescent="0.2">
      <c r="A51" s="453">
        <v>41</v>
      </c>
      <c r="B51" s="448">
        <f t="shared" si="0"/>
        <v>23.5</v>
      </c>
      <c r="C51" s="464">
        <v>32</v>
      </c>
      <c r="D51" s="456">
        <v>24847</v>
      </c>
      <c r="E51" s="472">
        <v>14889</v>
      </c>
      <c r="F51" s="456">
        <f t="shared" si="2"/>
        <v>24914</v>
      </c>
      <c r="G51" s="603">
        <f t="shared" si="1"/>
        <v>18271</v>
      </c>
      <c r="H51" s="470">
        <v>127</v>
      </c>
    </row>
    <row r="52" spans="1:8" x14ac:dyDescent="0.2">
      <c r="A52" s="453">
        <v>42</v>
      </c>
      <c r="B52" s="448">
        <f t="shared" si="0"/>
        <v>23.53</v>
      </c>
      <c r="C52" s="464">
        <v>32</v>
      </c>
      <c r="D52" s="456">
        <v>24847</v>
      </c>
      <c r="E52" s="472">
        <v>14889</v>
      </c>
      <c r="F52" s="456">
        <f t="shared" si="2"/>
        <v>24892</v>
      </c>
      <c r="G52" s="603">
        <f t="shared" si="1"/>
        <v>18255</v>
      </c>
      <c r="H52" s="470">
        <v>127</v>
      </c>
    </row>
    <row r="53" spans="1:8" x14ac:dyDescent="0.2">
      <c r="A53" s="447">
        <v>43</v>
      </c>
      <c r="B53" s="448">
        <f t="shared" si="0"/>
        <v>23.56</v>
      </c>
      <c r="C53" s="464">
        <v>32</v>
      </c>
      <c r="D53" s="456">
        <v>24847</v>
      </c>
      <c r="E53" s="472">
        <v>14889</v>
      </c>
      <c r="F53" s="456">
        <f t="shared" si="2"/>
        <v>24870</v>
      </c>
      <c r="G53" s="603">
        <f t="shared" si="1"/>
        <v>18239</v>
      </c>
      <c r="H53" s="470">
        <v>127</v>
      </c>
    </row>
    <row r="54" spans="1:8" x14ac:dyDescent="0.2">
      <c r="A54" s="453">
        <v>44</v>
      </c>
      <c r="B54" s="448">
        <f t="shared" si="0"/>
        <v>23.59</v>
      </c>
      <c r="C54" s="464">
        <v>32</v>
      </c>
      <c r="D54" s="456">
        <v>24847</v>
      </c>
      <c r="E54" s="472">
        <v>14889</v>
      </c>
      <c r="F54" s="456">
        <f t="shared" si="2"/>
        <v>24848</v>
      </c>
      <c r="G54" s="603">
        <f t="shared" si="1"/>
        <v>18223</v>
      </c>
      <c r="H54" s="470">
        <v>127</v>
      </c>
    </row>
    <row r="55" spans="1:8" x14ac:dyDescent="0.2">
      <c r="A55" s="453">
        <v>45</v>
      </c>
      <c r="B55" s="448">
        <f t="shared" si="0"/>
        <v>23.62</v>
      </c>
      <c r="C55" s="464">
        <v>32</v>
      </c>
      <c r="D55" s="456">
        <v>24847</v>
      </c>
      <c r="E55" s="472">
        <v>14889</v>
      </c>
      <c r="F55" s="456">
        <f t="shared" si="2"/>
        <v>24826</v>
      </c>
      <c r="G55" s="603">
        <f t="shared" si="1"/>
        <v>18207</v>
      </c>
      <c r="H55" s="470">
        <v>127</v>
      </c>
    </row>
    <row r="56" spans="1:8" x14ac:dyDescent="0.2">
      <c r="A56" s="447">
        <v>46</v>
      </c>
      <c r="B56" s="448">
        <f t="shared" si="0"/>
        <v>23.64</v>
      </c>
      <c r="C56" s="464">
        <v>32</v>
      </c>
      <c r="D56" s="456">
        <v>24847</v>
      </c>
      <c r="E56" s="472">
        <v>14889</v>
      </c>
      <c r="F56" s="456">
        <f t="shared" si="2"/>
        <v>24812</v>
      </c>
      <c r="G56" s="603">
        <f t="shared" si="1"/>
        <v>18196</v>
      </c>
      <c r="H56" s="470">
        <v>127</v>
      </c>
    </row>
    <row r="57" spans="1:8" x14ac:dyDescent="0.2">
      <c r="A57" s="453">
        <v>47</v>
      </c>
      <c r="B57" s="448">
        <f t="shared" si="0"/>
        <v>23.67</v>
      </c>
      <c r="C57" s="464">
        <v>32</v>
      </c>
      <c r="D57" s="456">
        <v>24847</v>
      </c>
      <c r="E57" s="472">
        <v>14889</v>
      </c>
      <c r="F57" s="456">
        <f t="shared" si="2"/>
        <v>24790</v>
      </c>
      <c r="G57" s="603">
        <f t="shared" si="1"/>
        <v>18180</v>
      </c>
      <c r="H57" s="470">
        <v>127</v>
      </c>
    </row>
    <row r="58" spans="1:8" x14ac:dyDescent="0.2">
      <c r="A58" s="453">
        <v>48</v>
      </c>
      <c r="B58" s="448">
        <f t="shared" si="0"/>
        <v>23.7</v>
      </c>
      <c r="C58" s="464">
        <v>32</v>
      </c>
      <c r="D58" s="456">
        <v>24847</v>
      </c>
      <c r="E58" s="472">
        <v>14889</v>
      </c>
      <c r="F58" s="456">
        <f t="shared" si="2"/>
        <v>24768</v>
      </c>
      <c r="G58" s="603">
        <f t="shared" si="1"/>
        <v>18164</v>
      </c>
      <c r="H58" s="470">
        <v>127</v>
      </c>
    </row>
    <row r="59" spans="1:8" x14ac:dyDescent="0.2">
      <c r="A59" s="447">
        <v>49</v>
      </c>
      <c r="B59" s="448">
        <f t="shared" si="0"/>
        <v>23.72</v>
      </c>
      <c r="C59" s="464">
        <v>32</v>
      </c>
      <c r="D59" s="456">
        <v>24847</v>
      </c>
      <c r="E59" s="472">
        <v>14889</v>
      </c>
      <c r="F59" s="456">
        <f t="shared" si="2"/>
        <v>24754</v>
      </c>
      <c r="G59" s="603">
        <f t="shared" si="1"/>
        <v>18154</v>
      </c>
      <c r="H59" s="470">
        <v>127</v>
      </c>
    </row>
    <row r="60" spans="1:8" x14ac:dyDescent="0.2">
      <c r="A60" s="453">
        <v>50</v>
      </c>
      <c r="B60" s="448">
        <f t="shared" si="0"/>
        <v>23.75</v>
      </c>
      <c r="C60" s="464">
        <v>32</v>
      </c>
      <c r="D60" s="456">
        <v>24847</v>
      </c>
      <c r="E60" s="472">
        <v>14889</v>
      </c>
      <c r="F60" s="456">
        <f t="shared" si="2"/>
        <v>24733</v>
      </c>
      <c r="G60" s="603">
        <f t="shared" si="1"/>
        <v>18138</v>
      </c>
      <c r="H60" s="470">
        <v>127</v>
      </c>
    </row>
    <row r="61" spans="1:8" x14ac:dyDescent="0.2">
      <c r="A61" s="453">
        <v>51</v>
      </c>
      <c r="B61" s="448">
        <f t="shared" si="0"/>
        <v>23.77</v>
      </c>
      <c r="C61" s="464">
        <v>32</v>
      </c>
      <c r="D61" s="456">
        <v>24847</v>
      </c>
      <c r="E61" s="472">
        <v>14889</v>
      </c>
      <c r="F61" s="456">
        <f t="shared" si="2"/>
        <v>24718</v>
      </c>
      <c r="G61" s="603">
        <f t="shared" si="1"/>
        <v>18127</v>
      </c>
      <c r="H61" s="470">
        <v>127</v>
      </c>
    </row>
    <row r="62" spans="1:8" x14ac:dyDescent="0.2">
      <c r="A62" s="447">
        <v>52</v>
      </c>
      <c r="B62" s="448">
        <f t="shared" si="0"/>
        <v>23.8</v>
      </c>
      <c r="C62" s="464">
        <v>32</v>
      </c>
      <c r="D62" s="456">
        <v>24847</v>
      </c>
      <c r="E62" s="472">
        <v>14889</v>
      </c>
      <c r="F62" s="456">
        <f t="shared" si="2"/>
        <v>24697</v>
      </c>
      <c r="G62" s="603">
        <f t="shared" si="1"/>
        <v>18111</v>
      </c>
      <c r="H62" s="470">
        <v>127</v>
      </c>
    </row>
    <row r="63" spans="1:8" x14ac:dyDescent="0.2">
      <c r="A63" s="453">
        <v>53</v>
      </c>
      <c r="B63" s="448">
        <f t="shared" si="0"/>
        <v>23.82</v>
      </c>
      <c r="C63" s="464">
        <v>32</v>
      </c>
      <c r="D63" s="456">
        <v>24847</v>
      </c>
      <c r="E63" s="472">
        <v>14889</v>
      </c>
      <c r="F63" s="456">
        <f t="shared" si="2"/>
        <v>24682</v>
      </c>
      <c r="G63" s="603">
        <f t="shared" si="1"/>
        <v>18101</v>
      </c>
      <c r="H63" s="470">
        <v>127</v>
      </c>
    </row>
    <row r="64" spans="1:8" x14ac:dyDescent="0.2">
      <c r="A64" s="453">
        <v>54</v>
      </c>
      <c r="B64" s="448">
        <f t="shared" si="0"/>
        <v>23.84</v>
      </c>
      <c r="C64" s="464">
        <v>32</v>
      </c>
      <c r="D64" s="456">
        <v>24847</v>
      </c>
      <c r="E64" s="472">
        <v>14889</v>
      </c>
      <c r="F64" s="456">
        <f t="shared" si="2"/>
        <v>24668</v>
      </c>
      <c r="G64" s="603">
        <f t="shared" si="1"/>
        <v>18090</v>
      </c>
      <c r="H64" s="470">
        <v>127</v>
      </c>
    </row>
    <row r="65" spans="1:8" x14ac:dyDescent="0.2">
      <c r="A65" s="447">
        <v>55</v>
      </c>
      <c r="B65" s="448">
        <f t="shared" si="0"/>
        <v>23.87</v>
      </c>
      <c r="C65" s="464">
        <v>32</v>
      </c>
      <c r="D65" s="456">
        <v>24847</v>
      </c>
      <c r="E65" s="472">
        <v>14889</v>
      </c>
      <c r="F65" s="456">
        <f t="shared" si="2"/>
        <v>24647</v>
      </c>
      <c r="G65" s="603">
        <f t="shared" si="1"/>
        <v>18075</v>
      </c>
      <c r="H65" s="470">
        <v>127</v>
      </c>
    </row>
    <row r="66" spans="1:8" x14ac:dyDescent="0.2">
      <c r="A66" s="453">
        <v>56</v>
      </c>
      <c r="B66" s="448">
        <f t="shared" si="0"/>
        <v>23.89</v>
      </c>
      <c r="C66" s="464">
        <v>32</v>
      </c>
      <c r="D66" s="456">
        <v>24847</v>
      </c>
      <c r="E66" s="472">
        <v>14889</v>
      </c>
      <c r="F66" s="456">
        <f t="shared" si="2"/>
        <v>24633</v>
      </c>
      <c r="G66" s="603">
        <f t="shared" si="1"/>
        <v>18064</v>
      </c>
      <c r="H66" s="470">
        <v>127</v>
      </c>
    </row>
    <row r="67" spans="1:8" x14ac:dyDescent="0.2">
      <c r="A67" s="453">
        <v>57</v>
      </c>
      <c r="B67" s="448">
        <f t="shared" si="0"/>
        <v>23.91</v>
      </c>
      <c r="C67" s="464">
        <v>32</v>
      </c>
      <c r="D67" s="456">
        <v>24847</v>
      </c>
      <c r="E67" s="472">
        <v>14889</v>
      </c>
      <c r="F67" s="456">
        <f t="shared" si="2"/>
        <v>24619</v>
      </c>
      <c r="G67" s="603">
        <f t="shared" si="1"/>
        <v>18054</v>
      </c>
      <c r="H67" s="470">
        <v>127</v>
      </c>
    </row>
    <row r="68" spans="1:8" x14ac:dyDescent="0.2">
      <c r="A68" s="447">
        <v>58</v>
      </c>
      <c r="B68" s="448">
        <f t="shared" si="0"/>
        <v>23.93</v>
      </c>
      <c r="C68" s="464">
        <v>32</v>
      </c>
      <c r="D68" s="456">
        <v>24847</v>
      </c>
      <c r="E68" s="472">
        <v>14889</v>
      </c>
      <c r="F68" s="456">
        <f t="shared" si="2"/>
        <v>24604</v>
      </c>
      <c r="G68" s="603">
        <f t="shared" si="1"/>
        <v>18043</v>
      </c>
      <c r="H68" s="470">
        <v>127</v>
      </c>
    </row>
    <row r="69" spans="1:8" x14ac:dyDescent="0.2">
      <c r="A69" s="453">
        <v>59</v>
      </c>
      <c r="B69" s="448">
        <f t="shared" si="0"/>
        <v>23.95</v>
      </c>
      <c r="C69" s="464">
        <v>32</v>
      </c>
      <c r="D69" s="456">
        <v>24847</v>
      </c>
      <c r="E69" s="472">
        <v>14889</v>
      </c>
      <c r="F69" s="456">
        <f t="shared" si="2"/>
        <v>24590</v>
      </c>
      <c r="G69" s="603">
        <f t="shared" si="1"/>
        <v>18033</v>
      </c>
      <c r="H69" s="470">
        <v>127</v>
      </c>
    </row>
    <row r="70" spans="1:8" x14ac:dyDescent="0.2">
      <c r="A70" s="453">
        <v>60</v>
      </c>
      <c r="B70" s="448">
        <f t="shared" si="0"/>
        <v>23.98</v>
      </c>
      <c r="C70" s="464">
        <v>32</v>
      </c>
      <c r="D70" s="456">
        <v>24847</v>
      </c>
      <c r="E70" s="472">
        <v>14889</v>
      </c>
      <c r="F70" s="456">
        <f t="shared" si="2"/>
        <v>24569</v>
      </c>
      <c r="G70" s="603">
        <f t="shared" si="1"/>
        <v>18017</v>
      </c>
      <c r="H70" s="470">
        <v>127</v>
      </c>
    </row>
    <row r="71" spans="1:8" x14ac:dyDescent="0.2">
      <c r="A71" s="447">
        <v>61</v>
      </c>
      <c r="B71" s="448">
        <f t="shared" si="0"/>
        <v>24</v>
      </c>
      <c r="C71" s="464">
        <v>32</v>
      </c>
      <c r="D71" s="456">
        <v>24847</v>
      </c>
      <c r="E71" s="472">
        <v>14889</v>
      </c>
      <c r="F71" s="456">
        <f t="shared" si="2"/>
        <v>24555</v>
      </c>
      <c r="G71" s="603">
        <f t="shared" si="1"/>
        <v>18007</v>
      </c>
      <c r="H71" s="470">
        <v>127</v>
      </c>
    </row>
    <row r="72" spans="1:8" x14ac:dyDescent="0.2">
      <c r="A72" s="453">
        <v>62</v>
      </c>
      <c r="B72" s="448">
        <f t="shared" si="0"/>
        <v>24.02</v>
      </c>
      <c r="C72" s="464">
        <v>32</v>
      </c>
      <c r="D72" s="456">
        <v>24847</v>
      </c>
      <c r="E72" s="472">
        <v>14889</v>
      </c>
      <c r="F72" s="456">
        <f t="shared" si="2"/>
        <v>24541</v>
      </c>
      <c r="G72" s="603">
        <f t="shared" si="1"/>
        <v>17997</v>
      </c>
      <c r="H72" s="470">
        <v>127</v>
      </c>
    </row>
    <row r="73" spans="1:8" x14ac:dyDescent="0.2">
      <c r="A73" s="453">
        <v>63</v>
      </c>
      <c r="B73" s="448">
        <f t="shared" si="0"/>
        <v>24.04</v>
      </c>
      <c r="C73" s="464">
        <v>32</v>
      </c>
      <c r="D73" s="456">
        <v>24847</v>
      </c>
      <c r="E73" s="472">
        <v>14889</v>
      </c>
      <c r="F73" s="456">
        <f t="shared" si="2"/>
        <v>24527</v>
      </c>
      <c r="G73" s="603">
        <f t="shared" si="1"/>
        <v>17986</v>
      </c>
      <c r="H73" s="470">
        <v>127</v>
      </c>
    </row>
    <row r="74" spans="1:8" x14ac:dyDescent="0.2">
      <c r="A74" s="447">
        <v>64</v>
      </c>
      <c r="B74" s="448">
        <f t="shared" si="0"/>
        <v>24.06</v>
      </c>
      <c r="C74" s="464">
        <v>32</v>
      </c>
      <c r="D74" s="456">
        <v>24847</v>
      </c>
      <c r="E74" s="472">
        <v>14889</v>
      </c>
      <c r="F74" s="456">
        <f t="shared" si="2"/>
        <v>24513</v>
      </c>
      <c r="G74" s="603">
        <f t="shared" si="1"/>
        <v>17976</v>
      </c>
      <c r="H74" s="470">
        <v>127</v>
      </c>
    </row>
    <row r="75" spans="1:8" x14ac:dyDescent="0.2">
      <c r="A75" s="453">
        <v>65</v>
      </c>
      <c r="B75" s="448">
        <f t="shared" ref="B75:B138" si="3">ROUND((1.1233*LN(A75)+17)*1.11,2)</f>
        <v>24.07</v>
      </c>
      <c r="C75" s="464">
        <v>32</v>
      </c>
      <c r="D75" s="456">
        <v>24847</v>
      </c>
      <c r="E75" s="472">
        <v>14889</v>
      </c>
      <c r="F75" s="456">
        <f t="shared" si="2"/>
        <v>24506</v>
      </c>
      <c r="G75" s="603">
        <f t="shared" ref="G75:G138" si="4">ROUND(12*(1/B75*D75+1/C75*E75),0)</f>
        <v>17971</v>
      </c>
      <c r="H75" s="470">
        <v>127</v>
      </c>
    </row>
    <row r="76" spans="1:8" x14ac:dyDescent="0.2">
      <c r="A76" s="453">
        <v>66</v>
      </c>
      <c r="B76" s="448">
        <f t="shared" si="3"/>
        <v>24.09</v>
      </c>
      <c r="C76" s="464">
        <v>32</v>
      </c>
      <c r="D76" s="456">
        <v>24847</v>
      </c>
      <c r="E76" s="472">
        <v>14889</v>
      </c>
      <c r="F76" s="456">
        <f t="shared" ref="F76:F139" si="5">ROUND(12*1.3566*(1/B76*D76+1/C76*E76)+H76,0)</f>
        <v>24492</v>
      </c>
      <c r="G76" s="603">
        <f t="shared" si="4"/>
        <v>17960</v>
      </c>
      <c r="H76" s="470">
        <v>127</v>
      </c>
    </row>
    <row r="77" spans="1:8" x14ac:dyDescent="0.2">
      <c r="A77" s="447">
        <v>67</v>
      </c>
      <c r="B77" s="448">
        <f t="shared" si="3"/>
        <v>24.11</v>
      </c>
      <c r="C77" s="464">
        <v>32</v>
      </c>
      <c r="D77" s="456">
        <v>24847</v>
      </c>
      <c r="E77" s="472">
        <v>14889</v>
      </c>
      <c r="F77" s="456">
        <f t="shared" si="5"/>
        <v>24478</v>
      </c>
      <c r="G77" s="603">
        <f t="shared" si="4"/>
        <v>17950</v>
      </c>
      <c r="H77" s="470">
        <v>127</v>
      </c>
    </row>
    <row r="78" spans="1:8" x14ac:dyDescent="0.2">
      <c r="A78" s="453">
        <v>68</v>
      </c>
      <c r="B78" s="448">
        <f t="shared" si="3"/>
        <v>24.13</v>
      </c>
      <c r="C78" s="464">
        <v>32</v>
      </c>
      <c r="D78" s="456">
        <v>24847</v>
      </c>
      <c r="E78" s="472">
        <v>14889</v>
      </c>
      <c r="F78" s="456">
        <f t="shared" si="5"/>
        <v>24464</v>
      </c>
      <c r="G78" s="603">
        <f t="shared" si="4"/>
        <v>17940</v>
      </c>
      <c r="H78" s="470">
        <v>127</v>
      </c>
    </row>
    <row r="79" spans="1:8" x14ac:dyDescent="0.2">
      <c r="A79" s="453">
        <v>69</v>
      </c>
      <c r="B79" s="448">
        <f t="shared" si="3"/>
        <v>24.15</v>
      </c>
      <c r="C79" s="464">
        <v>32</v>
      </c>
      <c r="D79" s="456">
        <v>24847</v>
      </c>
      <c r="E79" s="472">
        <v>14889</v>
      </c>
      <c r="F79" s="456">
        <f t="shared" si="5"/>
        <v>24450</v>
      </c>
      <c r="G79" s="603">
        <f t="shared" si="4"/>
        <v>17930</v>
      </c>
      <c r="H79" s="470">
        <v>127</v>
      </c>
    </row>
    <row r="80" spans="1:8" x14ac:dyDescent="0.2">
      <c r="A80" s="447">
        <v>70</v>
      </c>
      <c r="B80" s="448">
        <f t="shared" si="3"/>
        <v>24.17</v>
      </c>
      <c r="C80" s="464">
        <v>32</v>
      </c>
      <c r="D80" s="456">
        <v>24847</v>
      </c>
      <c r="E80" s="472">
        <v>14889</v>
      </c>
      <c r="F80" s="456">
        <f t="shared" si="5"/>
        <v>24437</v>
      </c>
      <c r="G80" s="603">
        <f t="shared" si="4"/>
        <v>17919</v>
      </c>
      <c r="H80" s="470">
        <v>127</v>
      </c>
    </row>
    <row r="81" spans="1:8" x14ac:dyDescent="0.2">
      <c r="A81" s="453">
        <v>71</v>
      </c>
      <c r="B81" s="448">
        <f t="shared" si="3"/>
        <v>24.18</v>
      </c>
      <c r="C81" s="464">
        <v>32</v>
      </c>
      <c r="D81" s="456">
        <v>24847</v>
      </c>
      <c r="E81" s="472">
        <v>14889</v>
      </c>
      <c r="F81" s="456">
        <f t="shared" si="5"/>
        <v>24430</v>
      </c>
      <c r="G81" s="603">
        <f t="shared" si="4"/>
        <v>17914</v>
      </c>
      <c r="H81" s="470">
        <v>127</v>
      </c>
    </row>
    <row r="82" spans="1:8" x14ac:dyDescent="0.2">
      <c r="A82" s="453">
        <v>72</v>
      </c>
      <c r="B82" s="448">
        <f t="shared" si="3"/>
        <v>24.2</v>
      </c>
      <c r="C82" s="464">
        <v>32</v>
      </c>
      <c r="D82" s="456">
        <v>24847</v>
      </c>
      <c r="E82" s="472">
        <v>14889</v>
      </c>
      <c r="F82" s="456">
        <f t="shared" si="5"/>
        <v>24416</v>
      </c>
      <c r="G82" s="603">
        <f t="shared" si="4"/>
        <v>17904</v>
      </c>
      <c r="H82" s="470">
        <v>127</v>
      </c>
    </row>
    <row r="83" spans="1:8" x14ac:dyDescent="0.2">
      <c r="A83" s="447">
        <v>73</v>
      </c>
      <c r="B83" s="448">
        <f t="shared" si="3"/>
        <v>24.22</v>
      </c>
      <c r="C83" s="464">
        <v>32</v>
      </c>
      <c r="D83" s="456">
        <v>24847</v>
      </c>
      <c r="E83" s="472">
        <v>14889</v>
      </c>
      <c r="F83" s="456">
        <f t="shared" si="5"/>
        <v>24402</v>
      </c>
      <c r="G83" s="603">
        <f t="shared" si="4"/>
        <v>17894</v>
      </c>
      <c r="H83" s="470">
        <v>127</v>
      </c>
    </row>
    <row r="84" spans="1:8" x14ac:dyDescent="0.2">
      <c r="A84" s="453">
        <v>74</v>
      </c>
      <c r="B84" s="448">
        <f t="shared" si="3"/>
        <v>24.24</v>
      </c>
      <c r="C84" s="464">
        <v>32</v>
      </c>
      <c r="D84" s="456">
        <v>24847</v>
      </c>
      <c r="E84" s="472">
        <v>14889</v>
      </c>
      <c r="F84" s="456">
        <f t="shared" si="5"/>
        <v>24388</v>
      </c>
      <c r="G84" s="603">
        <f t="shared" si="4"/>
        <v>17884</v>
      </c>
      <c r="H84" s="470">
        <v>127</v>
      </c>
    </row>
    <row r="85" spans="1:8" x14ac:dyDescent="0.2">
      <c r="A85" s="453">
        <v>75</v>
      </c>
      <c r="B85" s="448">
        <f t="shared" si="3"/>
        <v>24.25</v>
      </c>
      <c r="C85" s="464">
        <v>32</v>
      </c>
      <c r="D85" s="456">
        <v>24847</v>
      </c>
      <c r="E85" s="472">
        <v>14889</v>
      </c>
      <c r="F85" s="456">
        <f t="shared" si="5"/>
        <v>24381</v>
      </c>
      <c r="G85" s="603">
        <f t="shared" si="4"/>
        <v>17879</v>
      </c>
      <c r="H85" s="470">
        <v>127</v>
      </c>
    </row>
    <row r="86" spans="1:8" x14ac:dyDescent="0.2">
      <c r="A86" s="447">
        <v>76</v>
      </c>
      <c r="B86" s="448">
        <f t="shared" si="3"/>
        <v>24.27</v>
      </c>
      <c r="C86" s="464">
        <v>32</v>
      </c>
      <c r="D86" s="456">
        <v>24847</v>
      </c>
      <c r="E86" s="472">
        <v>14889</v>
      </c>
      <c r="F86" s="456">
        <f t="shared" si="5"/>
        <v>24368</v>
      </c>
      <c r="G86" s="603">
        <f t="shared" si="4"/>
        <v>17869</v>
      </c>
      <c r="H86" s="470">
        <v>127</v>
      </c>
    </row>
    <row r="87" spans="1:8" x14ac:dyDescent="0.2">
      <c r="A87" s="453">
        <v>77</v>
      </c>
      <c r="B87" s="448">
        <f t="shared" si="3"/>
        <v>24.29</v>
      </c>
      <c r="C87" s="464">
        <v>32</v>
      </c>
      <c r="D87" s="456">
        <v>24847</v>
      </c>
      <c r="E87" s="472">
        <v>14889</v>
      </c>
      <c r="F87" s="456">
        <f t="shared" si="5"/>
        <v>24354</v>
      </c>
      <c r="G87" s="603">
        <f t="shared" si="4"/>
        <v>17859</v>
      </c>
      <c r="H87" s="470">
        <v>127</v>
      </c>
    </row>
    <row r="88" spans="1:8" x14ac:dyDescent="0.2">
      <c r="A88" s="453">
        <v>78</v>
      </c>
      <c r="B88" s="448">
        <f t="shared" si="3"/>
        <v>24.3</v>
      </c>
      <c r="C88" s="464">
        <v>32</v>
      </c>
      <c r="D88" s="456">
        <v>24847</v>
      </c>
      <c r="E88" s="472">
        <v>14889</v>
      </c>
      <c r="F88" s="456">
        <f t="shared" si="5"/>
        <v>24347</v>
      </c>
      <c r="G88" s="603">
        <f t="shared" si="4"/>
        <v>17853</v>
      </c>
      <c r="H88" s="470">
        <v>127</v>
      </c>
    </row>
    <row r="89" spans="1:8" x14ac:dyDescent="0.2">
      <c r="A89" s="447">
        <v>79</v>
      </c>
      <c r="B89" s="448">
        <f t="shared" si="3"/>
        <v>24.32</v>
      </c>
      <c r="C89" s="464">
        <v>32</v>
      </c>
      <c r="D89" s="456">
        <v>24847</v>
      </c>
      <c r="E89" s="472">
        <v>14889</v>
      </c>
      <c r="F89" s="456">
        <f t="shared" si="5"/>
        <v>24333</v>
      </c>
      <c r="G89" s="603">
        <f t="shared" si="4"/>
        <v>17843</v>
      </c>
      <c r="H89" s="470">
        <v>127</v>
      </c>
    </row>
    <row r="90" spans="1:8" x14ac:dyDescent="0.2">
      <c r="A90" s="453">
        <v>80</v>
      </c>
      <c r="B90" s="448">
        <f t="shared" si="3"/>
        <v>24.33</v>
      </c>
      <c r="C90" s="464">
        <v>32</v>
      </c>
      <c r="D90" s="456">
        <v>24847</v>
      </c>
      <c r="E90" s="472">
        <v>14889</v>
      </c>
      <c r="F90" s="456">
        <f t="shared" si="5"/>
        <v>24327</v>
      </c>
      <c r="G90" s="603">
        <f t="shared" si="4"/>
        <v>17838</v>
      </c>
      <c r="H90" s="470">
        <v>127</v>
      </c>
    </row>
    <row r="91" spans="1:8" x14ac:dyDescent="0.2">
      <c r="A91" s="453">
        <v>81</v>
      </c>
      <c r="B91" s="448">
        <f t="shared" si="3"/>
        <v>24.35</v>
      </c>
      <c r="C91" s="464">
        <v>32</v>
      </c>
      <c r="D91" s="456">
        <v>24847</v>
      </c>
      <c r="E91" s="472">
        <v>14889</v>
      </c>
      <c r="F91" s="456">
        <f t="shared" si="5"/>
        <v>24313</v>
      </c>
      <c r="G91" s="603">
        <f t="shared" si="4"/>
        <v>17828</v>
      </c>
      <c r="H91" s="470">
        <v>127</v>
      </c>
    </row>
    <row r="92" spans="1:8" x14ac:dyDescent="0.2">
      <c r="A92" s="447">
        <v>82</v>
      </c>
      <c r="B92" s="448">
        <f t="shared" si="3"/>
        <v>24.36</v>
      </c>
      <c r="C92" s="464">
        <v>32</v>
      </c>
      <c r="D92" s="456">
        <v>24847</v>
      </c>
      <c r="E92" s="472">
        <v>14889</v>
      </c>
      <c r="F92" s="456">
        <f t="shared" si="5"/>
        <v>24306</v>
      </c>
      <c r="G92" s="603">
        <f t="shared" si="4"/>
        <v>17823</v>
      </c>
      <c r="H92" s="470">
        <v>127</v>
      </c>
    </row>
    <row r="93" spans="1:8" x14ac:dyDescent="0.2">
      <c r="A93" s="453">
        <v>83</v>
      </c>
      <c r="B93" s="448">
        <f t="shared" si="3"/>
        <v>24.38</v>
      </c>
      <c r="C93" s="464">
        <v>32</v>
      </c>
      <c r="D93" s="456">
        <v>24847</v>
      </c>
      <c r="E93" s="472">
        <v>14889</v>
      </c>
      <c r="F93" s="456">
        <f t="shared" si="5"/>
        <v>24292</v>
      </c>
      <c r="G93" s="603">
        <f t="shared" si="4"/>
        <v>17813</v>
      </c>
      <c r="H93" s="470">
        <v>127</v>
      </c>
    </row>
    <row r="94" spans="1:8" x14ac:dyDescent="0.2">
      <c r="A94" s="453">
        <v>84</v>
      </c>
      <c r="B94" s="448">
        <f t="shared" si="3"/>
        <v>24.39</v>
      </c>
      <c r="C94" s="464">
        <v>32</v>
      </c>
      <c r="D94" s="456">
        <v>24847</v>
      </c>
      <c r="E94" s="472">
        <v>14889</v>
      </c>
      <c r="F94" s="456">
        <f t="shared" si="5"/>
        <v>24286</v>
      </c>
      <c r="G94" s="603">
        <f t="shared" si="4"/>
        <v>17808</v>
      </c>
      <c r="H94" s="470">
        <v>127</v>
      </c>
    </row>
    <row r="95" spans="1:8" x14ac:dyDescent="0.2">
      <c r="A95" s="447">
        <v>85</v>
      </c>
      <c r="B95" s="448">
        <f t="shared" si="3"/>
        <v>24.41</v>
      </c>
      <c r="C95" s="464">
        <v>32</v>
      </c>
      <c r="D95" s="456">
        <v>24847</v>
      </c>
      <c r="E95" s="472">
        <v>14889</v>
      </c>
      <c r="F95" s="456">
        <f t="shared" si="5"/>
        <v>24272</v>
      </c>
      <c r="G95" s="603">
        <f t="shared" si="4"/>
        <v>17798</v>
      </c>
      <c r="H95" s="470">
        <v>127</v>
      </c>
    </row>
    <row r="96" spans="1:8" x14ac:dyDescent="0.2">
      <c r="A96" s="453">
        <v>86</v>
      </c>
      <c r="B96" s="448">
        <f t="shared" si="3"/>
        <v>24.42</v>
      </c>
      <c r="C96" s="464">
        <v>32</v>
      </c>
      <c r="D96" s="456">
        <v>24847</v>
      </c>
      <c r="E96" s="472">
        <v>14889</v>
      </c>
      <c r="F96" s="456">
        <f t="shared" si="5"/>
        <v>24265</v>
      </c>
      <c r="G96" s="603">
        <f t="shared" si="4"/>
        <v>17793</v>
      </c>
      <c r="H96" s="470">
        <v>127</v>
      </c>
    </row>
    <row r="97" spans="1:8" x14ac:dyDescent="0.2">
      <c r="A97" s="453">
        <v>87</v>
      </c>
      <c r="B97" s="448">
        <f t="shared" si="3"/>
        <v>24.44</v>
      </c>
      <c r="C97" s="464">
        <v>32</v>
      </c>
      <c r="D97" s="456">
        <v>24847</v>
      </c>
      <c r="E97" s="472">
        <v>14889</v>
      </c>
      <c r="F97" s="456">
        <f t="shared" si="5"/>
        <v>24252</v>
      </c>
      <c r="G97" s="603">
        <f t="shared" si="4"/>
        <v>17783</v>
      </c>
      <c r="H97" s="470">
        <v>127</v>
      </c>
    </row>
    <row r="98" spans="1:8" x14ac:dyDescent="0.2">
      <c r="A98" s="447">
        <v>88</v>
      </c>
      <c r="B98" s="448">
        <f t="shared" si="3"/>
        <v>24.45</v>
      </c>
      <c r="C98" s="464">
        <v>32</v>
      </c>
      <c r="D98" s="456">
        <v>24847</v>
      </c>
      <c r="E98" s="472">
        <v>14889</v>
      </c>
      <c r="F98" s="456">
        <f t="shared" si="5"/>
        <v>24245</v>
      </c>
      <c r="G98" s="603">
        <f t="shared" si="4"/>
        <v>17778</v>
      </c>
      <c r="H98" s="470">
        <v>127</v>
      </c>
    </row>
    <row r="99" spans="1:8" x14ac:dyDescent="0.2">
      <c r="A99" s="453">
        <v>89</v>
      </c>
      <c r="B99" s="448">
        <f t="shared" si="3"/>
        <v>24.47</v>
      </c>
      <c r="C99" s="464">
        <v>32</v>
      </c>
      <c r="D99" s="456">
        <v>24847</v>
      </c>
      <c r="E99" s="472">
        <v>14889</v>
      </c>
      <c r="F99" s="456">
        <f t="shared" si="5"/>
        <v>24231</v>
      </c>
      <c r="G99" s="603">
        <f t="shared" si="4"/>
        <v>17768</v>
      </c>
      <c r="H99" s="470">
        <v>127</v>
      </c>
    </row>
    <row r="100" spans="1:8" x14ac:dyDescent="0.2">
      <c r="A100" s="453">
        <v>90</v>
      </c>
      <c r="B100" s="448">
        <f t="shared" si="3"/>
        <v>24.48</v>
      </c>
      <c r="C100" s="464">
        <v>32</v>
      </c>
      <c r="D100" s="456">
        <v>24847</v>
      </c>
      <c r="E100" s="472">
        <v>14889</v>
      </c>
      <c r="F100" s="456">
        <f t="shared" si="5"/>
        <v>24225</v>
      </c>
      <c r="G100" s="603">
        <f t="shared" si="4"/>
        <v>17763</v>
      </c>
      <c r="H100" s="470">
        <v>127</v>
      </c>
    </row>
    <row r="101" spans="1:8" x14ac:dyDescent="0.2">
      <c r="A101" s="447">
        <v>91</v>
      </c>
      <c r="B101" s="448">
        <f t="shared" si="3"/>
        <v>24.49</v>
      </c>
      <c r="C101" s="464">
        <v>32</v>
      </c>
      <c r="D101" s="456">
        <v>24847</v>
      </c>
      <c r="E101" s="472">
        <v>14889</v>
      </c>
      <c r="F101" s="456">
        <f t="shared" si="5"/>
        <v>24218</v>
      </c>
      <c r="G101" s="603">
        <f t="shared" si="4"/>
        <v>17758</v>
      </c>
      <c r="H101" s="470">
        <v>127</v>
      </c>
    </row>
    <row r="102" spans="1:8" x14ac:dyDescent="0.2">
      <c r="A102" s="453">
        <v>92</v>
      </c>
      <c r="B102" s="448">
        <f t="shared" si="3"/>
        <v>24.51</v>
      </c>
      <c r="C102" s="464">
        <v>32</v>
      </c>
      <c r="D102" s="456">
        <v>24847</v>
      </c>
      <c r="E102" s="472">
        <v>14889</v>
      </c>
      <c r="F102" s="456">
        <f t="shared" si="5"/>
        <v>24204</v>
      </c>
      <c r="G102" s="603">
        <f t="shared" si="4"/>
        <v>17748</v>
      </c>
      <c r="H102" s="470">
        <v>127</v>
      </c>
    </row>
    <row r="103" spans="1:8" x14ac:dyDescent="0.2">
      <c r="A103" s="453">
        <v>93</v>
      </c>
      <c r="B103" s="448">
        <f t="shared" si="3"/>
        <v>24.52</v>
      </c>
      <c r="C103" s="464">
        <v>32</v>
      </c>
      <c r="D103" s="456">
        <v>24847</v>
      </c>
      <c r="E103" s="472">
        <v>14889</v>
      </c>
      <c r="F103" s="456">
        <f t="shared" si="5"/>
        <v>24198</v>
      </c>
      <c r="G103" s="603">
        <f t="shared" si="4"/>
        <v>17743</v>
      </c>
      <c r="H103" s="470">
        <v>127</v>
      </c>
    </row>
    <row r="104" spans="1:8" x14ac:dyDescent="0.2">
      <c r="A104" s="447">
        <v>94</v>
      </c>
      <c r="B104" s="448">
        <f t="shared" si="3"/>
        <v>24.53</v>
      </c>
      <c r="C104" s="464">
        <v>32</v>
      </c>
      <c r="D104" s="456">
        <v>24847</v>
      </c>
      <c r="E104" s="472">
        <v>14889</v>
      </c>
      <c r="F104" s="456">
        <f t="shared" si="5"/>
        <v>24191</v>
      </c>
      <c r="G104" s="603">
        <f t="shared" si="4"/>
        <v>17738</v>
      </c>
      <c r="H104" s="470">
        <v>127</v>
      </c>
    </row>
    <row r="105" spans="1:8" x14ac:dyDescent="0.2">
      <c r="A105" s="453">
        <v>95</v>
      </c>
      <c r="B105" s="448">
        <f t="shared" si="3"/>
        <v>24.55</v>
      </c>
      <c r="C105" s="464">
        <v>32</v>
      </c>
      <c r="D105" s="456">
        <v>24847</v>
      </c>
      <c r="E105" s="472">
        <v>14889</v>
      </c>
      <c r="F105" s="456">
        <f t="shared" si="5"/>
        <v>24178</v>
      </c>
      <c r="G105" s="603">
        <f t="shared" si="4"/>
        <v>17729</v>
      </c>
      <c r="H105" s="470">
        <v>127</v>
      </c>
    </row>
    <row r="106" spans="1:8" x14ac:dyDescent="0.2">
      <c r="A106" s="453">
        <v>96</v>
      </c>
      <c r="B106" s="448">
        <f t="shared" si="3"/>
        <v>24.56</v>
      </c>
      <c r="C106" s="464">
        <v>32</v>
      </c>
      <c r="D106" s="456">
        <v>24847</v>
      </c>
      <c r="E106" s="472">
        <v>14889</v>
      </c>
      <c r="F106" s="456">
        <f t="shared" si="5"/>
        <v>24171</v>
      </c>
      <c r="G106" s="603">
        <f t="shared" si="4"/>
        <v>17724</v>
      </c>
      <c r="H106" s="470">
        <v>127</v>
      </c>
    </row>
    <row r="107" spans="1:8" x14ac:dyDescent="0.2">
      <c r="A107" s="447">
        <v>97</v>
      </c>
      <c r="B107" s="448">
        <f t="shared" si="3"/>
        <v>24.57</v>
      </c>
      <c r="C107" s="464">
        <v>32</v>
      </c>
      <c r="D107" s="456">
        <v>24847</v>
      </c>
      <c r="E107" s="472">
        <v>14889</v>
      </c>
      <c r="F107" s="456">
        <f t="shared" si="5"/>
        <v>24164</v>
      </c>
      <c r="G107" s="603">
        <f t="shared" si="4"/>
        <v>17719</v>
      </c>
      <c r="H107" s="470">
        <v>127</v>
      </c>
    </row>
    <row r="108" spans="1:8" x14ac:dyDescent="0.2">
      <c r="A108" s="453">
        <v>98</v>
      </c>
      <c r="B108" s="448">
        <f t="shared" si="3"/>
        <v>24.59</v>
      </c>
      <c r="C108" s="464">
        <v>32</v>
      </c>
      <c r="D108" s="456">
        <v>24847</v>
      </c>
      <c r="E108" s="472">
        <v>14889</v>
      </c>
      <c r="F108" s="456">
        <f t="shared" si="5"/>
        <v>24151</v>
      </c>
      <c r="G108" s="603">
        <f t="shared" si="4"/>
        <v>17709</v>
      </c>
      <c r="H108" s="470">
        <v>127</v>
      </c>
    </row>
    <row r="109" spans="1:8" x14ac:dyDescent="0.2">
      <c r="A109" s="453">
        <v>99</v>
      </c>
      <c r="B109" s="448">
        <f t="shared" si="3"/>
        <v>24.6</v>
      </c>
      <c r="C109" s="464">
        <v>32</v>
      </c>
      <c r="D109" s="456">
        <v>24847</v>
      </c>
      <c r="E109" s="472">
        <v>14889</v>
      </c>
      <c r="F109" s="456">
        <f t="shared" si="5"/>
        <v>24144</v>
      </c>
      <c r="G109" s="603">
        <f t="shared" si="4"/>
        <v>17704</v>
      </c>
      <c r="H109" s="470">
        <v>127</v>
      </c>
    </row>
    <row r="110" spans="1:8" x14ac:dyDescent="0.2">
      <c r="A110" s="447">
        <v>100</v>
      </c>
      <c r="B110" s="448">
        <f t="shared" si="3"/>
        <v>24.61</v>
      </c>
      <c r="C110" s="464">
        <v>32</v>
      </c>
      <c r="D110" s="456">
        <v>24847</v>
      </c>
      <c r="E110" s="472">
        <v>14889</v>
      </c>
      <c r="F110" s="456">
        <f t="shared" si="5"/>
        <v>24137</v>
      </c>
      <c r="G110" s="603">
        <f t="shared" si="4"/>
        <v>17699</v>
      </c>
      <c r="H110" s="470">
        <v>127</v>
      </c>
    </row>
    <row r="111" spans="1:8" x14ac:dyDescent="0.2">
      <c r="A111" s="453">
        <v>101</v>
      </c>
      <c r="B111" s="448">
        <f t="shared" si="3"/>
        <v>24.62</v>
      </c>
      <c r="C111" s="464">
        <v>32</v>
      </c>
      <c r="D111" s="456">
        <v>24847</v>
      </c>
      <c r="E111" s="472">
        <v>14889</v>
      </c>
      <c r="F111" s="456">
        <f t="shared" si="5"/>
        <v>24131</v>
      </c>
      <c r="G111" s="603">
        <f t="shared" si="4"/>
        <v>17694</v>
      </c>
      <c r="H111" s="470">
        <v>127</v>
      </c>
    </row>
    <row r="112" spans="1:8" x14ac:dyDescent="0.2">
      <c r="A112" s="453">
        <v>102</v>
      </c>
      <c r="B112" s="448">
        <f t="shared" si="3"/>
        <v>24.64</v>
      </c>
      <c r="C112" s="464">
        <v>32</v>
      </c>
      <c r="D112" s="456">
        <v>24847</v>
      </c>
      <c r="E112" s="472">
        <v>14889</v>
      </c>
      <c r="F112" s="456">
        <f t="shared" si="5"/>
        <v>24117</v>
      </c>
      <c r="G112" s="603">
        <f t="shared" si="4"/>
        <v>17684</v>
      </c>
      <c r="H112" s="470">
        <v>127</v>
      </c>
    </row>
    <row r="113" spans="1:8" x14ac:dyDescent="0.2">
      <c r="A113" s="447">
        <v>103</v>
      </c>
      <c r="B113" s="448">
        <f t="shared" si="3"/>
        <v>24.65</v>
      </c>
      <c r="C113" s="464">
        <v>32</v>
      </c>
      <c r="D113" s="456">
        <v>24847</v>
      </c>
      <c r="E113" s="472">
        <v>14889</v>
      </c>
      <c r="F113" s="456">
        <f t="shared" si="5"/>
        <v>24111</v>
      </c>
      <c r="G113" s="603">
        <f t="shared" si="4"/>
        <v>17679</v>
      </c>
      <c r="H113" s="470">
        <v>127</v>
      </c>
    </row>
    <row r="114" spans="1:8" x14ac:dyDescent="0.2">
      <c r="A114" s="453">
        <v>104</v>
      </c>
      <c r="B114" s="448">
        <f t="shared" si="3"/>
        <v>24.66</v>
      </c>
      <c r="C114" s="464">
        <v>32</v>
      </c>
      <c r="D114" s="456">
        <v>24847</v>
      </c>
      <c r="E114" s="472">
        <v>14889</v>
      </c>
      <c r="F114" s="456">
        <f t="shared" si="5"/>
        <v>24104</v>
      </c>
      <c r="G114" s="603">
        <f t="shared" si="4"/>
        <v>17674</v>
      </c>
      <c r="H114" s="470">
        <v>127</v>
      </c>
    </row>
    <row r="115" spans="1:8" x14ac:dyDescent="0.2">
      <c r="A115" s="453">
        <v>105</v>
      </c>
      <c r="B115" s="448">
        <f t="shared" si="3"/>
        <v>24.67</v>
      </c>
      <c r="C115" s="464">
        <v>32</v>
      </c>
      <c r="D115" s="456">
        <v>24847</v>
      </c>
      <c r="E115" s="472">
        <v>14889</v>
      </c>
      <c r="F115" s="456">
        <f t="shared" si="5"/>
        <v>24097</v>
      </c>
      <c r="G115" s="603">
        <f t="shared" si="4"/>
        <v>17669</v>
      </c>
      <c r="H115" s="470">
        <v>127</v>
      </c>
    </row>
    <row r="116" spans="1:8" x14ac:dyDescent="0.2">
      <c r="A116" s="447">
        <v>106</v>
      </c>
      <c r="B116" s="448">
        <f t="shared" si="3"/>
        <v>24.68</v>
      </c>
      <c r="C116" s="464">
        <v>32</v>
      </c>
      <c r="D116" s="456">
        <v>24847</v>
      </c>
      <c r="E116" s="472">
        <v>14889</v>
      </c>
      <c r="F116" s="456">
        <f t="shared" si="5"/>
        <v>24091</v>
      </c>
      <c r="G116" s="603">
        <f t="shared" si="4"/>
        <v>17665</v>
      </c>
      <c r="H116" s="470">
        <v>127</v>
      </c>
    </row>
    <row r="117" spans="1:8" x14ac:dyDescent="0.2">
      <c r="A117" s="453">
        <v>107</v>
      </c>
      <c r="B117" s="448">
        <f t="shared" si="3"/>
        <v>24.7</v>
      </c>
      <c r="C117" s="464">
        <v>32</v>
      </c>
      <c r="D117" s="456">
        <v>24847</v>
      </c>
      <c r="E117" s="472">
        <v>14889</v>
      </c>
      <c r="F117" s="456">
        <f t="shared" si="5"/>
        <v>24077</v>
      </c>
      <c r="G117" s="603">
        <f t="shared" si="4"/>
        <v>17655</v>
      </c>
      <c r="H117" s="470">
        <v>127</v>
      </c>
    </row>
    <row r="118" spans="1:8" x14ac:dyDescent="0.2">
      <c r="A118" s="453">
        <v>108</v>
      </c>
      <c r="B118" s="448">
        <f t="shared" si="3"/>
        <v>24.71</v>
      </c>
      <c r="C118" s="464">
        <v>32</v>
      </c>
      <c r="D118" s="456">
        <v>24847</v>
      </c>
      <c r="E118" s="472">
        <v>14889</v>
      </c>
      <c r="F118" s="456">
        <f t="shared" si="5"/>
        <v>24071</v>
      </c>
      <c r="G118" s="603">
        <f t="shared" si="4"/>
        <v>17650</v>
      </c>
      <c r="H118" s="470">
        <v>127</v>
      </c>
    </row>
    <row r="119" spans="1:8" x14ac:dyDescent="0.2">
      <c r="A119" s="447">
        <v>109</v>
      </c>
      <c r="B119" s="448">
        <f t="shared" si="3"/>
        <v>24.72</v>
      </c>
      <c r="C119" s="464">
        <v>32</v>
      </c>
      <c r="D119" s="456">
        <v>24847</v>
      </c>
      <c r="E119" s="472">
        <v>14889</v>
      </c>
      <c r="F119" s="456">
        <f t="shared" si="5"/>
        <v>24064</v>
      </c>
      <c r="G119" s="603">
        <f t="shared" si="4"/>
        <v>17645</v>
      </c>
      <c r="H119" s="470">
        <v>127</v>
      </c>
    </row>
    <row r="120" spans="1:8" x14ac:dyDescent="0.2">
      <c r="A120" s="453">
        <v>110</v>
      </c>
      <c r="B120" s="448">
        <f t="shared" si="3"/>
        <v>24.73</v>
      </c>
      <c r="C120" s="464">
        <v>32</v>
      </c>
      <c r="D120" s="456">
        <v>24847</v>
      </c>
      <c r="E120" s="472">
        <v>14889</v>
      </c>
      <c r="F120" s="456">
        <f t="shared" si="5"/>
        <v>24058</v>
      </c>
      <c r="G120" s="603">
        <f t="shared" si="4"/>
        <v>17640</v>
      </c>
      <c r="H120" s="470">
        <v>127</v>
      </c>
    </row>
    <row r="121" spans="1:8" x14ac:dyDescent="0.2">
      <c r="A121" s="453">
        <v>111</v>
      </c>
      <c r="B121" s="448">
        <f t="shared" si="3"/>
        <v>24.74</v>
      </c>
      <c r="C121" s="464">
        <v>32</v>
      </c>
      <c r="D121" s="456">
        <v>24847</v>
      </c>
      <c r="E121" s="472">
        <v>14889</v>
      </c>
      <c r="F121" s="456">
        <f t="shared" si="5"/>
        <v>24051</v>
      </c>
      <c r="G121" s="603">
        <f t="shared" si="4"/>
        <v>17635</v>
      </c>
      <c r="H121" s="470">
        <v>127</v>
      </c>
    </row>
    <row r="122" spans="1:8" x14ac:dyDescent="0.2">
      <c r="A122" s="447">
        <v>112</v>
      </c>
      <c r="B122" s="448">
        <f t="shared" si="3"/>
        <v>24.75</v>
      </c>
      <c r="C122" s="464">
        <v>32</v>
      </c>
      <c r="D122" s="456">
        <v>24847</v>
      </c>
      <c r="E122" s="472">
        <v>14889</v>
      </c>
      <c r="F122" s="456">
        <f t="shared" si="5"/>
        <v>24044</v>
      </c>
      <c r="G122" s="603">
        <f t="shared" si="4"/>
        <v>17630</v>
      </c>
      <c r="H122" s="470">
        <v>127</v>
      </c>
    </row>
    <row r="123" spans="1:8" x14ac:dyDescent="0.2">
      <c r="A123" s="453">
        <v>113</v>
      </c>
      <c r="B123" s="448">
        <f t="shared" si="3"/>
        <v>24.76</v>
      </c>
      <c r="C123" s="464">
        <v>32</v>
      </c>
      <c r="D123" s="456">
        <v>24847</v>
      </c>
      <c r="E123" s="472">
        <v>14889</v>
      </c>
      <c r="F123" s="456">
        <f t="shared" si="5"/>
        <v>24038</v>
      </c>
      <c r="G123" s="603">
        <f t="shared" si="4"/>
        <v>17626</v>
      </c>
      <c r="H123" s="470">
        <v>127</v>
      </c>
    </row>
    <row r="124" spans="1:8" x14ac:dyDescent="0.2">
      <c r="A124" s="453">
        <v>114</v>
      </c>
      <c r="B124" s="448">
        <f t="shared" si="3"/>
        <v>24.78</v>
      </c>
      <c r="C124" s="464">
        <v>32</v>
      </c>
      <c r="D124" s="456">
        <v>24847</v>
      </c>
      <c r="E124" s="472">
        <v>14889</v>
      </c>
      <c r="F124" s="456">
        <f t="shared" si="5"/>
        <v>24025</v>
      </c>
      <c r="G124" s="603">
        <f t="shared" si="4"/>
        <v>17616</v>
      </c>
      <c r="H124" s="470">
        <v>127</v>
      </c>
    </row>
    <row r="125" spans="1:8" x14ac:dyDescent="0.2">
      <c r="A125" s="447">
        <v>115</v>
      </c>
      <c r="B125" s="448">
        <f t="shared" si="3"/>
        <v>24.79</v>
      </c>
      <c r="C125" s="464">
        <v>32</v>
      </c>
      <c r="D125" s="456">
        <v>24847</v>
      </c>
      <c r="E125" s="472">
        <v>14889</v>
      </c>
      <c r="F125" s="456">
        <f t="shared" si="5"/>
        <v>24018</v>
      </c>
      <c r="G125" s="603">
        <f t="shared" si="4"/>
        <v>17611</v>
      </c>
      <c r="H125" s="470">
        <v>127</v>
      </c>
    </row>
    <row r="126" spans="1:8" x14ac:dyDescent="0.2">
      <c r="A126" s="453">
        <v>116</v>
      </c>
      <c r="B126" s="448">
        <f t="shared" si="3"/>
        <v>24.8</v>
      </c>
      <c r="C126" s="464">
        <v>32</v>
      </c>
      <c r="D126" s="456">
        <v>24847</v>
      </c>
      <c r="E126" s="472">
        <v>14889</v>
      </c>
      <c r="F126" s="456">
        <f t="shared" si="5"/>
        <v>24011</v>
      </c>
      <c r="G126" s="603">
        <f t="shared" si="4"/>
        <v>17606</v>
      </c>
      <c r="H126" s="470">
        <v>127</v>
      </c>
    </row>
    <row r="127" spans="1:8" x14ac:dyDescent="0.2">
      <c r="A127" s="453">
        <v>117</v>
      </c>
      <c r="B127" s="448">
        <f t="shared" si="3"/>
        <v>24.81</v>
      </c>
      <c r="C127" s="464">
        <v>32</v>
      </c>
      <c r="D127" s="456">
        <v>24847</v>
      </c>
      <c r="E127" s="472">
        <v>14889</v>
      </c>
      <c r="F127" s="456">
        <f t="shared" si="5"/>
        <v>24005</v>
      </c>
      <c r="G127" s="603">
        <f t="shared" si="4"/>
        <v>17601</v>
      </c>
      <c r="H127" s="470">
        <v>127</v>
      </c>
    </row>
    <row r="128" spans="1:8" x14ac:dyDescent="0.2">
      <c r="A128" s="447">
        <v>118</v>
      </c>
      <c r="B128" s="448">
        <f t="shared" si="3"/>
        <v>24.82</v>
      </c>
      <c r="C128" s="464">
        <v>32</v>
      </c>
      <c r="D128" s="456">
        <v>24847</v>
      </c>
      <c r="E128" s="472">
        <v>14889</v>
      </c>
      <c r="F128" s="456">
        <f t="shared" si="5"/>
        <v>23998</v>
      </c>
      <c r="G128" s="603">
        <f t="shared" si="4"/>
        <v>17596</v>
      </c>
      <c r="H128" s="470">
        <v>127</v>
      </c>
    </row>
    <row r="129" spans="1:8" x14ac:dyDescent="0.2">
      <c r="A129" s="453">
        <v>119</v>
      </c>
      <c r="B129" s="448">
        <f t="shared" si="3"/>
        <v>24.83</v>
      </c>
      <c r="C129" s="464">
        <v>32</v>
      </c>
      <c r="D129" s="456">
        <v>24847</v>
      </c>
      <c r="E129" s="472">
        <v>14889</v>
      </c>
      <c r="F129" s="456">
        <f t="shared" si="5"/>
        <v>23992</v>
      </c>
      <c r="G129" s="603">
        <f t="shared" si="4"/>
        <v>17592</v>
      </c>
      <c r="H129" s="470">
        <v>127</v>
      </c>
    </row>
    <row r="130" spans="1:8" x14ac:dyDescent="0.2">
      <c r="A130" s="453">
        <v>120</v>
      </c>
      <c r="B130" s="448">
        <f t="shared" si="3"/>
        <v>24.84</v>
      </c>
      <c r="C130" s="464">
        <v>32</v>
      </c>
      <c r="D130" s="456">
        <v>24847</v>
      </c>
      <c r="E130" s="472">
        <v>14889</v>
      </c>
      <c r="F130" s="456">
        <f t="shared" si="5"/>
        <v>23985</v>
      </c>
      <c r="G130" s="603">
        <f t="shared" si="4"/>
        <v>17587</v>
      </c>
      <c r="H130" s="470">
        <v>127</v>
      </c>
    </row>
    <row r="131" spans="1:8" x14ac:dyDescent="0.2">
      <c r="A131" s="447">
        <v>121</v>
      </c>
      <c r="B131" s="448">
        <f t="shared" si="3"/>
        <v>24.85</v>
      </c>
      <c r="C131" s="464">
        <v>32</v>
      </c>
      <c r="D131" s="456">
        <v>24847</v>
      </c>
      <c r="E131" s="472">
        <v>14889</v>
      </c>
      <c r="F131" s="456">
        <f t="shared" si="5"/>
        <v>23979</v>
      </c>
      <c r="G131" s="603">
        <f t="shared" si="4"/>
        <v>17582</v>
      </c>
      <c r="H131" s="470">
        <v>127</v>
      </c>
    </row>
    <row r="132" spans="1:8" x14ac:dyDescent="0.2">
      <c r="A132" s="453">
        <v>122</v>
      </c>
      <c r="B132" s="448">
        <f t="shared" si="3"/>
        <v>24.86</v>
      </c>
      <c r="C132" s="464">
        <v>32</v>
      </c>
      <c r="D132" s="456">
        <v>24847</v>
      </c>
      <c r="E132" s="472">
        <v>14889</v>
      </c>
      <c r="F132" s="456">
        <f t="shared" si="5"/>
        <v>23972</v>
      </c>
      <c r="G132" s="603">
        <f t="shared" si="4"/>
        <v>17577</v>
      </c>
      <c r="H132" s="470">
        <v>127</v>
      </c>
    </row>
    <row r="133" spans="1:8" x14ac:dyDescent="0.2">
      <c r="A133" s="453">
        <v>123</v>
      </c>
      <c r="B133" s="448">
        <f t="shared" si="3"/>
        <v>24.87</v>
      </c>
      <c r="C133" s="464">
        <v>32</v>
      </c>
      <c r="D133" s="456">
        <v>24847</v>
      </c>
      <c r="E133" s="472">
        <v>14889</v>
      </c>
      <c r="F133" s="456">
        <f t="shared" si="5"/>
        <v>23966</v>
      </c>
      <c r="G133" s="603">
        <f t="shared" si="4"/>
        <v>17572</v>
      </c>
      <c r="H133" s="470">
        <v>127</v>
      </c>
    </row>
    <row r="134" spans="1:8" x14ac:dyDescent="0.2">
      <c r="A134" s="447">
        <v>124</v>
      </c>
      <c r="B134" s="448">
        <f t="shared" si="3"/>
        <v>24.88</v>
      </c>
      <c r="C134" s="464">
        <v>32</v>
      </c>
      <c r="D134" s="456">
        <v>24847</v>
      </c>
      <c r="E134" s="472">
        <v>14889</v>
      </c>
      <c r="F134" s="456">
        <f t="shared" si="5"/>
        <v>23959</v>
      </c>
      <c r="G134" s="603">
        <f t="shared" si="4"/>
        <v>17567</v>
      </c>
      <c r="H134" s="470">
        <v>127</v>
      </c>
    </row>
    <row r="135" spans="1:8" x14ac:dyDescent="0.2">
      <c r="A135" s="453">
        <v>125</v>
      </c>
      <c r="B135" s="448">
        <f t="shared" si="3"/>
        <v>24.89</v>
      </c>
      <c r="C135" s="464">
        <v>32</v>
      </c>
      <c r="D135" s="456">
        <v>24847</v>
      </c>
      <c r="E135" s="472">
        <v>14889</v>
      </c>
      <c r="F135" s="456">
        <f t="shared" si="5"/>
        <v>23952</v>
      </c>
      <c r="G135" s="603">
        <f t="shared" si="4"/>
        <v>17563</v>
      </c>
      <c r="H135" s="470">
        <v>127</v>
      </c>
    </row>
    <row r="136" spans="1:8" x14ac:dyDescent="0.2">
      <c r="A136" s="453">
        <v>126</v>
      </c>
      <c r="B136" s="448">
        <f t="shared" si="3"/>
        <v>24.9</v>
      </c>
      <c r="C136" s="464">
        <v>32</v>
      </c>
      <c r="D136" s="456">
        <v>24847</v>
      </c>
      <c r="E136" s="472">
        <v>14889</v>
      </c>
      <c r="F136" s="456">
        <f t="shared" si="5"/>
        <v>23946</v>
      </c>
      <c r="G136" s="603">
        <f t="shared" si="4"/>
        <v>17558</v>
      </c>
      <c r="H136" s="470">
        <v>127</v>
      </c>
    </row>
    <row r="137" spans="1:8" x14ac:dyDescent="0.2">
      <c r="A137" s="447">
        <v>127</v>
      </c>
      <c r="B137" s="448">
        <f t="shared" si="3"/>
        <v>24.91</v>
      </c>
      <c r="C137" s="464">
        <v>32</v>
      </c>
      <c r="D137" s="456">
        <v>24847</v>
      </c>
      <c r="E137" s="472">
        <v>14889</v>
      </c>
      <c r="F137" s="456">
        <f t="shared" si="5"/>
        <v>23939</v>
      </c>
      <c r="G137" s="603">
        <f t="shared" si="4"/>
        <v>17553</v>
      </c>
      <c r="H137" s="470">
        <v>127</v>
      </c>
    </row>
    <row r="138" spans="1:8" x14ac:dyDescent="0.2">
      <c r="A138" s="453">
        <v>128</v>
      </c>
      <c r="B138" s="448">
        <f t="shared" si="3"/>
        <v>24.92</v>
      </c>
      <c r="C138" s="464">
        <v>32</v>
      </c>
      <c r="D138" s="456">
        <v>24847</v>
      </c>
      <c r="E138" s="472">
        <v>14889</v>
      </c>
      <c r="F138" s="456">
        <f t="shared" si="5"/>
        <v>23933</v>
      </c>
      <c r="G138" s="603">
        <f t="shared" si="4"/>
        <v>17548</v>
      </c>
      <c r="H138" s="470">
        <v>127</v>
      </c>
    </row>
    <row r="139" spans="1:8" x14ac:dyDescent="0.2">
      <c r="A139" s="453">
        <v>129</v>
      </c>
      <c r="B139" s="448">
        <f t="shared" ref="B139:B182" si="6">ROUND((1.1233*LN(A139)+17)*1.11,2)</f>
        <v>24.93</v>
      </c>
      <c r="C139" s="464">
        <v>32</v>
      </c>
      <c r="D139" s="456">
        <v>24847</v>
      </c>
      <c r="E139" s="472">
        <v>14889</v>
      </c>
      <c r="F139" s="456">
        <f t="shared" si="5"/>
        <v>23926</v>
      </c>
      <c r="G139" s="603">
        <f t="shared" ref="G139:G182" si="7">ROUND(12*(1/B139*D139+1/C139*E139),0)</f>
        <v>17543</v>
      </c>
      <c r="H139" s="470">
        <v>127</v>
      </c>
    </row>
    <row r="140" spans="1:8" x14ac:dyDescent="0.2">
      <c r="A140" s="447">
        <v>130</v>
      </c>
      <c r="B140" s="448">
        <f t="shared" si="6"/>
        <v>24.94</v>
      </c>
      <c r="C140" s="464">
        <v>32</v>
      </c>
      <c r="D140" s="456">
        <v>24847</v>
      </c>
      <c r="E140" s="472">
        <v>14889</v>
      </c>
      <c r="F140" s="456">
        <f t="shared" ref="F140:F182" si="8">ROUND(12*1.3566*(1/B140*D140+1/C140*E140)+H140,0)</f>
        <v>23920</v>
      </c>
      <c r="G140" s="603">
        <f t="shared" si="7"/>
        <v>17539</v>
      </c>
      <c r="H140" s="470">
        <v>127</v>
      </c>
    </row>
    <row r="141" spans="1:8" x14ac:dyDescent="0.2">
      <c r="A141" s="453">
        <v>131</v>
      </c>
      <c r="B141" s="448">
        <f t="shared" si="6"/>
        <v>24.95</v>
      </c>
      <c r="C141" s="464">
        <v>32</v>
      </c>
      <c r="D141" s="456">
        <v>24847</v>
      </c>
      <c r="E141" s="472">
        <v>14889</v>
      </c>
      <c r="F141" s="456">
        <f t="shared" si="8"/>
        <v>23913</v>
      </c>
      <c r="G141" s="603">
        <f t="shared" si="7"/>
        <v>17534</v>
      </c>
      <c r="H141" s="470">
        <v>127</v>
      </c>
    </row>
    <row r="142" spans="1:8" x14ac:dyDescent="0.2">
      <c r="A142" s="453">
        <v>132</v>
      </c>
      <c r="B142" s="448">
        <f t="shared" si="6"/>
        <v>24.96</v>
      </c>
      <c r="C142" s="464">
        <v>32</v>
      </c>
      <c r="D142" s="456">
        <v>24847</v>
      </c>
      <c r="E142" s="472">
        <v>14889</v>
      </c>
      <c r="F142" s="456">
        <f t="shared" si="8"/>
        <v>23907</v>
      </c>
      <c r="G142" s="603">
        <f t="shared" si="7"/>
        <v>17529</v>
      </c>
      <c r="H142" s="470">
        <v>127</v>
      </c>
    </row>
    <row r="143" spans="1:8" x14ac:dyDescent="0.2">
      <c r="A143" s="447">
        <v>133</v>
      </c>
      <c r="B143" s="448">
        <f t="shared" si="6"/>
        <v>24.97</v>
      </c>
      <c r="C143" s="464">
        <v>32</v>
      </c>
      <c r="D143" s="456">
        <v>24847</v>
      </c>
      <c r="E143" s="472">
        <v>14889</v>
      </c>
      <c r="F143" s="456">
        <f t="shared" si="8"/>
        <v>23900</v>
      </c>
      <c r="G143" s="603">
        <f t="shared" si="7"/>
        <v>17524</v>
      </c>
      <c r="H143" s="470">
        <v>127</v>
      </c>
    </row>
    <row r="144" spans="1:8" x14ac:dyDescent="0.2">
      <c r="A144" s="453">
        <v>134</v>
      </c>
      <c r="B144" s="448">
        <f t="shared" si="6"/>
        <v>24.98</v>
      </c>
      <c r="C144" s="464">
        <v>32</v>
      </c>
      <c r="D144" s="456">
        <v>24847</v>
      </c>
      <c r="E144" s="472">
        <v>14889</v>
      </c>
      <c r="F144" s="456">
        <f t="shared" si="8"/>
        <v>23894</v>
      </c>
      <c r="G144" s="603">
        <f t="shared" si="7"/>
        <v>17519</v>
      </c>
      <c r="H144" s="470">
        <v>127</v>
      </c>
    </row>
    <row r="145" spans="1:8" x14ac:dyDescent="0.2">
      <c r="A145" s="453">
        <v>135</v>
      </c>
      <c r="B145" s="448">
        <f t="shared" si="6"/>
        <v>24.99</v>
      </c>
      <c r="C145" s="464">
        <v>32</v>
      </c>
      <c r="D145" s="456">
        <v>24847</v>
      </c>
      <c r="E145" s="472">
        <v>14889</v>
      </c>
      <c r="F145" s="456">
        <f t="shared" si="8"/>
        <v>23887</v>
      </c>
      <c r="G145" s="603">
        <f t="shared" si="7"/>
        <v>17515</v>
      </c>
      <c r="H145" s="470">
        <v>127</v>
      </c>
    </row>
    <row r="146" spans="1:8" x14ac:dyDescent="0.2">
      <c r="A146" s="447">
        <v>136</v>
      </c>
      <c r="B146" s="448">
        <f t="shared" si="6"/>
        <v>25</v>
      </c>
      <c r="C146" s="464">
        <v>32</v>
      </c>
      <c r="D146" s="456">
        <v>24847</v>
      </c>
      <c r="E146" s="472">
        <v>14889</v>
      </c>
      <c r="F146" s="456">
        <f t="shared" si="8"/>
        <v>23881</v>
      </c>
      <c r="G146" s="603">
        <f t="shared" si="7"/>
        <v>17510</v>
      </c>
      <c r="H146" s="470">
        <v>127</v>
      </c>
    </row>
    <row r="147" spans="1:8" x14ac:dyDescent="0.2">
      <c r="A147" s="453">
        <v>137</v>
      </c>
      <c r="B147" s="448">
        <f t="shared" si="6"/>
        <v>25</v>
      </c>
      <c r="C147" s="464">
        <v>32</v>
      </c>
      <c r="D147" s="456">
        <v>24847</v>
      </c>
      <c r="E147" s="472">
        <v>14889</v>
      </c>
      <c r="F147" s="456">
        <f t="shared" si="8"/>
        <v>23881</v>
      </c>
      <c r="G147" s="603">
        <f t="shared" si="7"/>
        <v>17510</v>
      </c>
      <c r="H147" s="470">
        <v>127</v>
      </c>
    </row>
    <row r="148" spans="1:8" x14ac:dyDescent="0.2">
      <c r="A148" s="453">
        <v>138</v>
      </c>
      <c r="B148" s="448">
        <f t="shared" si="6"/>
        <v>25.01</v>
      </c>
      <c r="C148" s="464">
        <v>32</v>
      </c>
      <c r="D148" s="456">
        <v>24847</v>
      </c>
      <c r="E148" s="472">
        <v>14889</v>
      </c>
      <c r="F148" s="456">
        <f t="shared" si="8"/>
        <v>23875</v>
      </c>
      <c r="G148" s="603">
        <f t="shared" si="7"/>
        <v>17505</v>
      </c>
      <c r="H148" s="470">
        <v>127</v>
      </c>
    </row>
    <row r="149" spans="1:8" x14ac:dyDescent="0.2">
      <c r="A149" s="447">
        <v>139</v>
      </c>
      <c r="B149" s="448">
        <f t="shared" si="6"/>
        <v>25.02</v>
      </c>
      <c r="C149" s="464">
        <v>32</v>
      </c>
      <c r="D149" s="456">
        <v>24847</v>
      </c>
      <c r="E149" s="472">
        <v>14889</v>
      </c>
      <c r="F149" s="456">
        <f t="shared" si="8"/>
        <v>23868</v>
      </c>
      <c r="G149" s="603">
        <f t="shared" si="7"/>
        <v>17500</v>
      </c>
      <c r="H149" s="470">
        <v>127</v>
      </c>
    </row>
    <row r="150" spans="1:8" x14ac:dyDescent="0.2">
      <c r="A150" s="453">
        <v>140</v>
      </c>
      <c r="B150" s="448">
        <f t="shared" si="6"/>
        <v>25.03</v>
      </c>
      <c r="C150" s="464">
        <v>32</v>
      </c>
      <c r="D150" s="456">
        <v>24847</v>
      </c>
      <c r="E150" s="472">
        <v>14889</v>
      </c>
      <c r="F150" s="456">
        <f t="shared" si="8"/>
        <v>23862</v>
      </c>
      <c r="G150" s="603">
        <f t="shared" si="7"/>
        <v>17496</v>
      </c>
      <c r="H150" s="470">
        <v>127</v>
      </c>
    </row>
    <row r="151" spans="1:8" x14ac:dyDescent="0.2">
      <c r="A151" s="453">
        <v>141</v>
      </c>
      <c r="B151" s="448">
        <f t="shared" si="6"/>
        <v>25.04</v>
      </c>
      <c r="C151" s="464">
        <v>32</v>
      </c>
      <c r="D151" s="456">
        <v>24847</v>
      </c>
      <c r="E151" s="472">
        <v>14889</v>
      </c>
      <c r="F151" s="456">
        <f t="shared" si="8"/>
        <v>23855</v>
      </c>
      <c r="G151" s="603">
        <f t="shared" si="7"/>
        <v>17491</v>
      </c>
      <c r="H151" s="470">
        <v>127</v>
      </c>
    </row>
    <row r="152" spans="1:8" x14ac:dyDescent="0.2">
      <c r="A152" s="447">
        <v>142</v>
      </c>
      <c r="B152" s="448">
        <f t="shared" si="6"/>
        <v>25.05</v>
      </c>
      <c r="C152" s="464">
        <v>32</v>
      </c>
      <c r="D152" s="456">
        <v>24847</v>
      </c>
      <c r="E152" s="472">
        <v>14889</v>
      </c>
      <c r="F152" s="456">
        <f t="shared" si="8"/>
        <v>23849</v>
      </c>
      <c r="G152" s="603">
        <f t="shared" si="7"/>
        <v>17486</v>
      </c>
      <c r="H152" s="470">
        <v>127</v>
      </c>
    </row>
    <row r="153" spans="1:8" x14ac:dyDescent="0.2">
      <c r="A153" s="453">
        <v>143</v>
      </c>
      <c r="B153" s="448">
        <f t="shared" si="6"/>
        <v>25.06</v>
      </c>
      <c r="C153" s="464">
        <v>32</v>
      </c>
      <c r="D153" s="456">
        <v>24847</v>
      </c>
      <c r="E153" s="472">
        <v>14889</v>
      </c>
      <c r="F153" s="456">
        <f t="shared" si="8"/>
        <v>23842</v>
      </c>
      <c r="G153" s="603">
        <f t="shared" si="7"/>
        <v>17481</v>
      </c>
      <c r="H153" s="470">
        <v>127</v>
      </c>
    </row>
    <row r="154" spans="1:8" x14ac:dyDescent="0.2">
      <c r="A154" s="453">
        <v>144</v>
      </c>
      <c r="B154" s="448">
        <f t="shared" si="6"/>
        <v>25.07</v>
      </c>
      <c r="C154" s="464">
        <v>32</v>
      </c>
      <c r="D154" s="456">
        <v>24847</v>
      </c>
      <c r="E154" s="472">
        <v>14889</v>
      </c>
      <c r="F154" s="456">
        <f t="shared" si="8"/>
        <v>23836</v>
      </c>
      <c r="G154" s="603">
        <f t="shared" si="7"/>
        <v>17477</v>
      </c>
      <c r="H154" s="470">
        <v>127</v>
      </c>
    </row>
    <row r="155" spans="1:8" x14ac:dyDescent="0.2">
      <c r="A155" s="447">
        <v>145</v>
      </c>
      <c r="B155" s="448">
        <f t="shared" si="6"/>
        <v>25.08</v>
      </c>
      <c r="C155" s="464">
        <v>32</v>
      </c>
      <c r="D155" s="456">
        <v>24847</v>
      </c>
      <c r="E155" s="472">
        <v>14889</v>
      </c>
      <c r="F155" s="456">
        <f t="shared" si="8"/>
        <v>23829</v>
      </c>
      <c r="G155" s="603">
        <f t="shared" si="7"/>
        <v>17472</v>
      </c>
      <c r="H155" s="470">
        <v>127</v>
      </c>
    </row>
    <row r="156" spans="1:8" x14ac:dyDescent="0.2">
      <c r="A156" s="453">
        <v>146</v>
      </c>
      <c r="B156" s="448">
        <f t="shared" si="6"/>
        <v>25.08</v>
      </c>
      <c r="C156" s="464">
        <v>32</v>
      </c>
      <c r="D156" s="456">
        <v>24847</v>
      </c>
      <c r="E156" s="472">
        <v>14889</v>
      </c>
      <c r="F156" s="456">
        <f t="shared" si="8"/>
        <v>23829</v>
      </c>
      <c r="G156" s="603">
        <f t="shared" si="7"/>
        <v>17472</v>
      </c>
      <c r="H156" s="470">
        <v>127</v>
      </c>
    </row>
    <row r="157" spans="1:8" x14ac:dyDescent="0.2">
      <c r="A157" s="453">
        <v>147</v>
      </c>
      <c r="B157" s="448">
        <f t="shared" si="6"/>
        <v>25.09</v>
      </c>
      <c r="C157" s="464">
        <v>32</v>
      </c>
      <c r="D157" s="456">
        <v>24847</v>
      </c>
      <c r="E157" s="472">
        <v>14889</v>
      </c>
      <c r="F157" s="456">
        <f t="shared" si="8"/>
        <v>23823</v>
      </c>
      <c r="G157" s="603">
        <f t="shared" si="7"/>
        <v>17467</v>
      </c>
      <c r="H157" s="470">
        <v>127</v>
      </c>
    </row>
    <row r="158" spans="1:8" x14ac:dyDescent="0.2">
      <c r="A158" s="447">
        <v>148</v>
      </c>
      <c r="B158" s="448">
        <f t="shared" si="6"/>
        <v>25.1</v>
      </c>
      <c r="C158" s="464">
        <v>32</v>
      </c>
      <c r="D158" s="456">
        <v>24847</v>
      </c>
      <c r="E158" s="472">
        <v>14889</v>
      </c>
      <c r="F158" s="456">
        <f t="shared" si="8"/>
        <v>23817</v>
      </c>
      <c r="G158" s="603">
        <f t="shared" si="7"/>
        <v>17462</v>
      </c>
      <c r="H158" s="470">
        <v>127</v>
      </c>
    </row>
    <row r="159" spans="1:8" x14ac:dyDescent="0.2">
      <c r="A159" s="453">
        <v>149</v>
      </c>
      <c r="B159" s="448">
        <f t="shared" si="6"/>
        <v>25.11</v>
      </c>
      <c r="C159" s="464">
        <v>32</v>
      </c>
      <c r="D159" s="456">
        <v>24847</v>
      </c>
      <c r="E159" s="472">
        <v>14889</v>
      </c>
      <c r="F159" s="456">
        <f t="shared" si="8"/>
        <v>23810</v>
      </c>
      <c r="G159" s="603">
        <f t="shared" si="7"/>
        <v>17458</v>
      </c>
      <c r="H159" s="470">
        <v>127</v>
      </c>
    </row>
    <row r="160" spans="1:8" x14ac:dyDescent="0.2">
      <c r="A160" s="453">
        <v>150</v>
      </c>
      <c r="B160" s="448">
        <f t="shared" si="6"/>
        <v>25.12</v>
      </c>
      <c r="C160" s="464">
        <v>32</v>
      </c>
      <c r="D160" s="456">
        <v>24847</v>
      </c>
      <c r="E160" s="472">
        <v>14889</v>
      </c>
      <c r="F160" s="456">
        <f t="shared" si="8"/>
        <v>23804</v>
      </c>
      <c r="G160" s="603">
        <f t="shared" si="7"/>
        <v>17453</v>
      </c>
      <c r="H160" s="470">
        <v>127</v>
      </c>
    </row>
    <row r="161" spans="1:8" x14ac:dyDescent="0.2">
      <c r="A161" s="447">
        <v>151</v>
      </c>
      <c r="B161" s="448">
        <f t="shared" si="6"/>
        <v>25.13</v>
      </c>
      <c r="C161" s="464">
        <v>32</v>
      </c>
      <c r="D161" s="456">
        <v>24847</v>
      </c>
      <c r="E161" s="472">
        <v>14889</v>
      </c>
      <c r="F161" s="456">
        <f t="shared" si="8"/>
        <v>23797</v>
      </c>
      <c r="G161" s="603">
        <f t="shared" si="7"/>
        <v>17448</v>
      </c>
      <c r="H161" s="470">
        <v>127</v>
      </c>
    </row>
    <row r="162" spans="1:8" x14ac:dyDescent="0.2">
      <c r="A162" s="453">
        <v>152</v>
      </c>
      <c r="B162" s="448">
        <f t="shared" si="6"/>
        <v>25.13</v>
      </c>
      <c r="C162" s="464">
        <v>32</v>
      </c>
      <c r="D162" s="456">
        <v>24847</v>
      </c>
      <c r="E162" s="472">
        <v>14889</v>
      </c>
      <c r="F162" s="456">
        <f t="shared" si="8"/>
        <v>23797</v>
      </c>
      <c r="G162" s="603">
        <f t="shared" si="7"/>
        <v>17448</v>
      </c>
      <c r="H162" s="470">
        <v>127</v>
      </c>
    </row>
    <row r="163" spans="1:8" x14ac:dyDescent="0.2">
      <c r="A163" s="453">
        <v>153</v>
      </c>
      <c r="B163" s="448">
        <f t="shared" si="6"/>
        <v>25.14</v>
      </c>
      <c r="C163" s="464">
        <v>32</v>
      </c>
      <c r="D163" s="456">
        <v>24847</v>
      </c>
      <c r="E163" s="472">
        <v>14889</v>
      </c>
      <c r="F163" s="456">
        <f t="shared" si="8"/>
        <v>23791</v>
      </c>
      <c r="G163" s="603">
        <f t="shared" si="7"/>
        <v>17444</v>
      </c>
      <c r="H163" s="470">
        <v>127</v>
      </c>
    </row>
    <row r="164" spans="1:8" x14ac:dyDescent="0.2">
      <c r="A164" s="447">
        <v>154</v>
      </c>
      <c r="B164" s="448">
        <f t="shared" si="6"/>
        <v>25.15</v>
      </c>
      <c r="C164" s="464">
        <v>32</v>
      </c>
      <c r="D164" s="456">
        <v>24847</v>
      </c>
      <c r="E164" s="472">
        <v>14889</v>
      </c>
      <c r="F164" s="456">
        <f t="shared" si="8"/>
        <v>23784</v>
      </c>
      <c r="G164" s="603">
        <f t="shared" si="7"/>
        <v>17439</v>
      </c>
      <c r="H164" s="470">
        <v>127</v>
      </c>
    </row>
    <row r="165" spans="1:8" x14ac:dyDescent="0.2">
      <c r="A165" s="453">
        <v>155</v>
      </c>
      <c r="B165" s="448">
        <f t="shared" si="6"/>
        <v>25.16</v>
      </c>
      <c r="C165" s="464">
        <v>32</v>
      </c>
      <c r="D165" s="456">
        <v>24847</v>
      </c>
      <c r="E165" s="472">
        <v>14889</v>
      </c>
      <c r="F165" s="456">
        <f t="shared" si="8"/>
        <v>23778</v>
      </c>
      <c r="G165" s="603">
        <f t="shared" si="7"/>
        <v>17434</v>
      </c>
      <c r="H165" s="470">
        <v>127</v>
      </c>
    </row>
    <row r="166" spans="1:8" x14ac:dyDescent="0.2">
      <c r="A166" s="453">
        <v>156</v>
      </c>
      <c r="B166" s="448">
        <f t="shared" si="6"/>
        <v>25.17</v>
      </c>
      <c r="C166" s="464">
        <v>32</v>
      </c>
      <c r="D166" s="456">
        <v>24847</v>
      </c>
      <c r="E166" s="472">
        <v>14889</v>
      </c>
      <c r="F166" s="456">
        <f t="shared" si="8"/>
        <v>23772</v>
      </c>
      <c r="G166" s="603">
        <f t="shared" si="7"/>
        <v>17429</v>
      </c>
      <c r="H166" s="470">
        <v>127</v>
      </c>
    </row>
    <row r="167" spans="1:8" x14ac:dyDescent="0.2">
      <c r="A167" s="447">
        <v>157</v>
      </c>
      <c r="B167" s="448">
        <f t="shared" si="6"/>
        <v>25.17</v>
      </c>
      <c r="C167" s="464">
        <v>32</v>
      </c>
      <c r="D167" s="456">
        <v>24847</v>
      </c>
      <c r="E167" s="472">
        <v>14889</v>
      </c>
      <c r="F167" s="456">
        <f t="shared" si="8"/>
        <v>23772</v>
      </c>
      <c r="G167" s="603">
        <f t="shared" si="7"/>
        <v>17429</v>
      </c>
      <c r="H167" s="470">
        <v>127</v>
      </c>
    </row>
    <row r="168" spans="1:8" x14ac:dyDescent="0.2">
      <c r="A168" s="453">
        <v>158</v>
      </c>
      <c r="B168" s="448">
        <f t="shared" si="6"/>
        <v>25.18</v>
      </c>
      <c r="C168" s="464">
        <v>32</v>
      </c>
      <c r="D168" s="456">
        <v>24847</v>
      </c>
      <c r="E168" s="472">
        <v>14889</v>
      </c>
      <c r="F168" s="456">
        <f t="shared" si="8"/>
        <v>23765</v>
      </c>
      <c r="G168" s="603">
        <f t="shared" si="7"/>
        <v>17425</v>
      </c>
      <c r="H168" s="470">
        <v>127</v>
      </c>
    </row>
    <row r="169" spans="1:8" x14ac:dyDescent="0.2">
      <c r="A169" s="453">
        <v>159</v>
      </c>
      <c r="B169" s="448">
        <f t="shared" si="6"/>
        <v>25.19</v>
      </c>
      <c r="C169" s="464">
        <v>32</v>
      </c>
      <c r="D169" s="456">
        <v>24847</v>
      </c>
      <c r="E169" s="472">
        <v>14889</v>
      </c>
      <c r="F169" s="456">
        <f t="shared" si="8"/>
        <v>23759</v>
      </c>
      <c r="G169" s="603">
        <f t="shared" si="7"/>
        <v>17420</v>
      </c>
      <c r="H169" s="470">
        <v>127</v>
      </c>
    </row>
    <row r="170" spans="1:8" x14ac:dyDescent="0.2">
      <c r="A170" s="447">
        <v>160</v>
      </c>
      <c r="B170" s="448">
        <f t="shared" si="6"/>
        <v>25.2</v>
      </c>
      <c r="C170" s="464">
        <v>32</v>
      </c>
      <c r="D170" s="456">
        <v>24847</v>
      </c>
      <c r="E170" s="472">
        <v>14889</v>
      </c>
      <c r="F170" s="456">
        <f t="shared" si="8"/>
        <v>23753</v>
      </c>
      <c r="G170" s="603">
        <f t="shared" si="7"/>
        <v>17415</v>
      </c>
      <c r="H170" s="470">
        <v>127</v>
      </c>
    </row>
    <row r="171" spans="1:8" x14ac:dyDescent="0.2">
      <c r="A171" s="453">
        <v>161</v>
      </c>
      <c r="B171" s="448">
        <f t="shared" si="6"/>
        <v>25.21</v>
      </c>
      <c r="C171" s="464">
        <v>32</v>
      </c>
      <c r="D171" s="456">
        <v>24847</v>
      </c>
      <c r="E171" s="472">
        <v>14889</v>
      </c>
      <c r="F171" s="456">
        <f t="shared" si="8"/>
        <v>23746</v>
      </c>
      <c r="G171" s="603">
        <f t="shared" si="7"/>
        <v>17411</v>
      </c>
      <c r="H171" s="470">
        <v>127</v>
      </c>
    </row>
    <row r="172" spans="1:8" x14ac:dyDescent="0.2">
      <c r="A172" s="453">
        <v>162</v>
      </c>
      <c r="B172" s="448">
        <f t="shared" si="6"/>
        <v>25.21</v>
      </c>
      <c r="C172" s="464">
        <v>32</v>
      </c>
      <c r="D172" s="456">
        <v>24847</v>
      </c>
      <c r="E172" s="472">
        <v>14889</v>
      </c>
      <c r="F172" s="456">
        <f t="shared" si="8"/>
        <v>23746</v>
      </c>
      <c r="G172" s="603">
        <f t="shared" si="7"/>
        <v>17411</v>
      </c>
      <c r="H172" s="470">
        <v>127</v>
      </c>
    </row>
    <row r="173" spans="1:8" x14ac:dyDescent="0.2">
      <c r="A173" s="447">
        <v>163</v>
      </c>
      <c r="B173" s="448">
        <f t="shared" si="6"/>
        <v>25.22</v>
      </c>
      <c r="C173" s="464">
        <v>32</v>
      </c>
      <c r="D173" s="456">
        <v>24847</v>
      </c>
      <c r="E173" s="472">
        <v>14889</v>
      </c>
      <c r="F173" s="456">
        <f t="shared" si="8"/>
        <v>23740</v>
      </c>
      <c r="G173" s="603">
        <f t="shared" si="7"/>
        <v>17406</v>
      </c>
      <c r="H173" s="470">
        <v>127</v>
      </c>
    </row>
    <row r="174" spans="1:8" x14ac:dyDescent="0.2">
      <c r="A174" s="453">
        <v>164</v>
      </c>
      <c r="B174" s="448">
        <f t="shared" si="6"/>
        <v>25.23</v>
      </c>
      <c r="C174" s="464">
        <v>32</v>
      </c>
      <c r="D174" s="456">
        <v>24847</v>
      </c>
      <c r="E174" s="472">
        <v>14889</v>
      </c>
      <c r="F174" s="456">
        <f t="shared" si="8"/>
        <v>23733</v>
      </c>
      <c r="G174" s="603">
        <f t="shared" si="7"/>
        <v>17401</v>
      </c>
      <c r="H174" s="470">
        <v>127</v>
      </c>
    </row>
    <row r="175" spans="1:8" x14ac:dyDescent="0.2">
      <c r="A175" s="453">
        <v>165</v>
      </c>
      <c r="B175" s="448">
        <f t="shared" si="6"/>
        <v>25.24</v>
      </c>
      <c r="C175" s="464">
        <v>32</v>
      </c>
      <c r="D175" s="456">
        <v>24847</v>
      </c>
      <c r="E175" s="472">
        <v>14889</v>
      </c>
      <c r="F175" s="456">
        <f t="shared" si="8"/>
        <v>23727</v>
      </c>
      <c r="G175" s="603">
        <f t="shared" si="7"/>
        <v>17397</v>
      </c>
      <c r="H175" s="470">
        <v>127</v>
      </c>
    </row>
    <row r="176" spans="1:8" x14ac:dyDescent="0.2">
      <c r="A176" s="447">
        <v>166</v>
      </c>
      <c r="B176" s="448">
        <f t="shared" si="6"/>
        <v>25.24</v>
      </c>
      <c r="C176" s="464">
        <v>32</v>
      </c>
      <c r="D176" s="456">
        <v>24847</v>
      </c>
      <c r="E176" s="472">
        <v>14889</v>
      </c>
      <c r="F176" s="456">
        <f t="shared" si="8"/>
        <v>23727</v>
      </c>
      <c r="G176" s="603">
        <f t="shared" si="7"/>
        <v>17397</v>
      </c>
      <c r="H176" s="470">
        <v>127</v>
      </c>
    </row>
    <row r="177" spans="1:8" x14ac:dyDescent="0.2">
      <c r="A177" s="453">
        <v>167</v>
      </c>
      <c r="B177" s="448">
        <f t="shared" si="6"/>
        <v>25.25</v>
      </c>
      <c r="C177" s="464">
        <v>32</v>
      </c>
      <c r="D177" s="456">
        <v>24847</v>
      </c>
      <c r="E177" s="472">
        <v>14889</v>
      </c>
      <c r="F177" s="456">
        <f t="shared" si="8"/>
        <v>23721</v>
      </c>
      <c r="G177" s="603">
        <f t="shared" si="7"/>
        <v>17392</v>
      </c>
      <c r="H177" s="470">
        <v>127</v>
      </c>
    </row>
    <row r="178" spans="1:8" x14ac:dyDescent="0.2">
      <c r="A178" s="453">
        <v>168</v>
      </c>
      <c r="B178" s="448">
        <f t="shared" si="6"/>
        <v>25.26</v>
      </c>
      <c r="C178" s="464">
        <v>32</v>
      </c>
      <c r="D178" s="456">
        <v>24847</v>
      </c>
      <c r="E178" s="472">
        <v>14889</v>
      </c>
      <c r="F178" s="456">
        <f t="shared" si="8"/>
        <v>23714</v>
      </c>
      <c r="G178" s="603">
        <f t="shared" si="7"/>
        <v>17387</v>
      </c>
      <c r="H178" s="470">
        <v>127</v>
      </c>
    </row>
    <row r="179" spans="1:8" x14ac:dyDescent="0.2">
      <c r="A179" s="447">
        <v>169</v>
      </c>
      <c r="B179" s="448">
        <f t="shared" si="6"/>
        <v>25.27</v>
      </c>
      <c r="C179" s="464">
        <v>32</v>
      </c>
      <c r="D179" s="456">
        <v>24847</v>
      </c>
      <c r="E179" s="472">
        <v>14889</v>
      </c>
      <c r="F179" s="456">
        <f t="shared" si="8"/>
        <v>23708</v>
      </c>
      <c r="G179" s="603">
        <f t="shared" si="7"/>
        <v>17383</v>
      </c>
      <c r="H179" s="470">
        <v>127</v>
      </c>
    </row>
    <row r="180" spans="1:8" x14ac:dyDescent="0.2">
      <c r="A180" s="453">
        <v>170</v>
      </c>
      <c r="B180" s="448">
        <f t="shared" si="6"/>
        <v>25.27</v>
      </c>
      <c r="C180" s="464">
        <v>32</v>
      </c>
      <c r="D180" s="456">
        <v>24847</v>
      </c>
      <c r="E180" s="472">
        <v>14889</v>
      </c>
      <c r="F180" s="456">
        <f t="shared" si="8"/>
        <v>23708</v>
      </c>
      <c r="G180" s="603">
        <f t="shared" si="7"/>
        <v>17383</v>
      </c>
      <c r="H180" s="470">
        <v>127</v>
      </c>
    </row>
    <row r="181" spans="1:8" x14ac:dyDescent="0.2">
      <c r="A181" s="453">
        <v>171</v>
      </c>
      <c r="B181" s="448">
        <f t="shared" si="6"/>
        <v>25.28</v>
      </c>
      <c r="C181" s="464">
        <v>32</v>
      </c>
      <c r="D181" s="456">
        <v>24847</v>
      </c>
      <c r="E181" s="472">
        <v>14889</v>
      </c>
      <c r="F181" s="456">
        <f t="shared" si="8"/>
        <v>23702</v>
      </c>
      <c r="G181" s="603">
        <f t="shared" si="7"/>
        <v>17378</v>
      </c>
      <c r="H181" s="470">
        <v>127</v>
      </c>
    </row>
    <row r="182" spans="1:8" ht="13.5" thickBot="1" x14ac:dyDescent="0.25">
      <c r="A182" s="458">
        <v>172</v>
      </c>
      <c r="B182" s="459">
        <f t="shared" si="6"/>
        <v>25.29</v>
      </c>
      <c r="C182" s="466">
        <v>32</v>
      </c>
      <c r="D182" s="461">
        <v>24847</v>
      </c>
      <c r="E182" s="473">
        <v>14889</v>
      </c>
      <c r="F182" s="461">
        <f t="shared" si="8"/>
        <v>23695</v>
      </c>
      <c r="G182" s="604">
        <f t="shared" si="7"/>
        <v>17373</v>
      </c>
      <c r="H182" s="462">
        <v>127</v>
      </c>
    </row>
  </sheetData>
  <mergeCells count="1">
    <mergeCell ref="A8:B8"/>
  </mergeCells>
  <pageMargins left="0.59055118110236227" right="0.39370078740157483" top="0.98425196850393704" bottom="0.98425196850393704" header="0.51181102362204722" footer="0.51181102362204722"/>
  <pageSetup paperSize="9" scale="98" fitToHeight="11" orientation="portrait" r:id="rId1"/>
  <headerFooter alignWithMargins="0">
    <oddHeader>&amp;LKrajský úřad Plzeňského kraje&amp;R22. 2. 2016</oddHeader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topLeftCell="A31" zoomScale="90" zoomScaleNormal="90" workbookViewId="0">
      <selection activeCell="M55" sqref="M55"/>
    </sheetView>
  </sheetViews>
  <sheetFormatPr defaultRowHeight="12.75" x14ac:dyDescent="0.2"/>
  <cols>
    <col min="1" max="1" width="9.85546875" style="295" customWidth="1"/>
    <col min="2" max="2" width="73.28515625" style="295" customWidth="1"/>
    <col min="3" max="3" width="7.5703125" style="295" customWidth="1"/>
    <col min="4" max="4" width="7.42578125" style="295" customWidth="1"/>
    <col min="5" max="5" width="13.28515625" style="295" customWidth="1"/>
    <col min="6" max="6" width="12.28515625" style="295" customWidth="1"/>
    <col min="7" max="16384" width="9.140625" style="295"/>
  </cols>
  <sheetData>
    <row r="1" spans="1:6" ht="29.25" customHeight="1" x14ac:dyDescent="0.2">
      <c r="B1" s="296" t="s">
        <v>613</v>
      </c>
    </row>
    <row r="2" spans="1:6" ht="11.25" customHeight="1" thickBot="1" x14ac:dyDescent="0.25">
      <c r="B2" s="296"/>
    </row>
    <row r="3" spans="1:6" ht="16.5" thickBot="1" x14ac:dyDescent="0.25">
      <c r="A3" s="297" t="s">
        <v>614</v>
      </c>
      <c r="B3" s="298"/>
      <c r="C3" s="299"/>
      <c r="D3" s="299"/>
      <c r="E3" s="300"/>
      <c r="F3" s="301" t="s">
        <v>615</v>
      </c>
    </row>
    <row r="4" spans="1:6" ht="15" x14ac:dyDescent="0.2">
      <c r="A4" s="303" t="s">
        <v>616</v>
      </c>
      <c r="B4" s="304"/>
      <c r="C4" s="168"/>
      <c r="D4" s="168"/>
      <c r="E4" s="305"/>
      <c r="F4" s="306"/>
    </row>
    <row r="5" spans="1:6" ht="15" x14ac:dyDescent="0.2">
      <c r="A5" s="303"/>
      <c r="B5" s="307" t="s">
        <v>617</v>
      </c>
      <c r="C5" s="308"/>
      <c r="D5" s="308"/>
      <c r="E5" s="309"/>
      <c r="F5" s="310">
        <v>0.15</v>
      </c>
    </row>
    <row r="6" spans="1:6" ht="15" x14ac:dyDescent="0.2">
      <c r="A6" s="303"/>
      <c r="B6" s="307" t="s">
        <v>618</v>
      </c>
      <c r="C6" s="308"/>
      <c r="D6" s="308"/>
      <c r="E6" s="309"/>
      <c r="F6" s="310">
        <v>0.4</v>
      </c>
    </row>
    <row r="7" spans="1:6" ht="15" x14ac:dyDescent="0.2">
      <c r="A7" s="311"/>
      <c r="B7" s="312" t="s">
        <v>619</v>
      </c>
      <c r="C7" s="313"/>
      <c r="D7" s="313"/>
      <c r="E7" s="314"/>
      <c r="F7" s="315">
        <v>0.05</v>
      </c>
    </row>
    <row r="8" spans="1:6" ht="15" x14ac:dyDescent="0.2">
      <c r="A8" s="316" t="s">
        <v>620</v>
      </c>
      <c r="B8" s="317"/>
      <c r="C8" s="318"/>
      <c r="D8" s="318"/>
      <c r="E8" s="319"/>
      <c r="F8" s="320"/>
    </row>
    <row r="9" spans="1:6" ht="15" x14ac:dyDescent="0.2">
      <c r="A9" s="311"/>
      <c r="B9" s="312" t="s">
        <v>621</v>
      </c>
      <c r="C9" s="313"/>
      <c r="D9" s="313"/>
      <c r="E9" s="314"/>
      <c r="F9" s="321">
        <v>0.5</v>
      </c>
    </row>
    <row r="10" spans="1:6" ht="15" x14ac:dyDescent="0.2">
      <c r="A10" s="316" t="s">
        <v>622</v>
      </c>
      <c r="B10" s="317"/>
      <c r="C10" s="318"/>
      <c r="D10" s="318"/>
      <c r="E10" s="319"/>
      <c r="F10" s="322"/>
    </row>
    <row r="11" spans="1:6" ht="15" x14ac:dyDescent="0.2">
      <c r="A11" s="311"/>
      <c r="B11" s="312" t="s">
        <v>623</v>
      </c>
      <c r="C11" s="313"/>
      <c r="D11" s="313"/>
      <c r="E11" s="314"/>
      <c r="F11" s="321">
        <v>0.25</v>
      </c>
    </row>
    <row r="12" spans="1:6" ht="15" x14ac:dyDescent="0.2">
      <c r="A12" s="316" t="s">
        <v>624</v>
      </c>
      <c r="B12" s="317"/>
      <c r="C12" s="318"/>
      <c r="D12" s="318"/>
      <c r="E12" s="319"/>
      <c r="F12" s="322"/>
    </row>
    <row r="13" spans="1:6" ht="15" x14ac:dyDescent="0.2">
      <c r="A13" s="311"/>
      <c r="B13" s="312" t="s">
        <v>625</v>
      </c>
      <c r="C13" s="313"/>
      <c r="D13" s="313"/>
      <c r="E13" s="314"/>
      <c r="F13" s="321">
        <v>0.25</v>
      </c>
    </row>
    <row r="14" spans="1:6" ht="15" x14ac:dyDescent="0.2">
      <c r="A14" s="316" t="s">
        <v>626</v>
      </c>
      <c r="B14" s="317"/>
      <c r="C14" s="168"/>
      <c r="D14" s="168"/>
      <c r="E14" s="305"/>
      <c r="F14" s="315"/>
    </row>
    <row r="15" spans="1:6" ht="15" x14ac:dyDescent="0.2">
      <c r="A15" s="311"/>
      <c r="B15" s="312" t="s">
        <v>627</v>
      </c>
      <c r="C15" s="168"/>
      <c r="D15" s="168"/>
      <c r="E15" s="305"/>
      <c r="F15" s="315">
        <v>0.05</v>
      </c>
    </row>
    <row r="16" spans="1:6" ht="15" x14ac:dyDescent="0.2">
      <c r="A16" s="316" t="s">
        <v>628</v>
      </c>
      <c r="B16" s="317"/>
      <c r="C16" s="318"/>
      <c r="D16" s="318"/>
      <c r="E16" s="319"/>
      <c r="F16" s="322"/>
    </row>
    <row r="17" spans="1:6" ht="15" x14ac:dyDescent="0.2">
      <c r="A17" s="303"/>
      <c r="B17" s="323" t="s">
        <v>629</v>
      </c>
      <c r="C17" s="324"/>
      <c r="D17" s="324"/>
      <c r="E17" s="309"/>
      <c r="F17" s="310">
        <v>0.67</v>
      </c>
    </row>
    <row r="18" spans="1:6" ht="15" x14ac:dyDescent="0.2">
      <c r="A18" s="311"/>
      <c r="B18" s="312" t="s">
        <v>630</v>
      </c>
      <c r="C18" s="313"/>
      <c r="D18" s="313"/>
      <c r="E18" s="314"/>
      <c r="F18" s="321">
        <v>0.33</v>
      </c>
    </row>
    <row r="19" spans="1:6" ht="15" x14ac:dyDescent="0.2">
      <c r="A19" s="316" t="s">
        <v>631</v>
      </c>
      <c r="B19" s="317"/>
      <c r="C19" s="318"/>
      <c r="D19" s="318"/>
      <c r="E19" s="319"/>
      <c r="F19" s="322"/>
    </row>
    <row r="20" spans="1:6" ht="15" x14ac:dyDescent="0.2">
      <c r="A20" s="311"/>
      <c r="B20" s="312" t="s">
        <v>632</v>
      </c>
      <c r="C20" s="313"/>
      <c r="D20" s="313"/>
      <c r="E20" s="314"/>
      <c r="F20" s="321">
        <v>0.89</v>
      </c>
    </row>
    <row r="21" spans="1:6" ht="15" x14ac:dyDescent="0.2">
      <c r="A21" s="325"/>
      <c r="B21" s="317"/>
      <c r="C21" s="318"/>
      <c r="D21" s="318"/>
      <c r="E21" s="326"/>
      <c r="F21" s="327"/>
    </row>
    <row r="22" spans="1:6" ht="4.5" customHeight="1" x14ac:dyDescent="0.2">
      <c r="A22" s="304"/>
      <c r="B22" s="329"/>
      <c r="C22" s="168"/>
      <c r="D22" s="168"/>
      <c r="E22" s="302"/>
      <c r="F22" s="328"/>
    </row>
    <row r="23" spans="1:6" ht="15" x14ac:dyDescent="0.2">
      <c r="A23" s="330" t="s">
        <v>633</v>
      </c>
      <c r="B23" s="331"/>
      <c r="C23" s="313"/>
      <c r="D23" s="313"/>
      <c r="E23" s="332"/>
      <c r="F23" s="333"/>
    </row>
    <row r="24" spans="1:6" ht="15" x14ac:dyDescent="0.2">
      <c r="A24" s="334" t="s">
        <v>634</v>
      </c>
      <c r="B24" s="335"/>
      <c r="C24" s="168"/>
      <c r="D24" s="168"/>
      <c r="E24" s="302"/>
      <c r="F24" s="336"/>
    </row>
    <row r="25" spans="1:6" ht="15" x14ac:dyDescent="0.2">
      <c r="A25" s="337" t="s">
        <v>635</v>
      </c>
      <c r="B25" s="338"/>
      <c r="C25" s="318"/>
      <c r="D25" s="318"/>
      <c r="E25" s="319"/>
      <c r="F25" s="322"/>
    </row>
    <row r="26" spans="1:6" ht="15" x14ac:dyDescent="0.2">
      <c r="A26" s="303"/>
      <c r="B26" s="372" t="s">
        <v>636</v>
      </c>
      <c r="C26" s="346"/>
      <c r="D26" s="346"/>
      <c r="E26" s="347"/>
      <c r="F26" s="348">
        <v>0.65</v>
      </c>
    </row>
    <row r="27" spans="1:6" ht="15" x14ac:dyDescent="0.2">
      <c r="A27" s="311"/>
      <c r="B27" s="372" t="s">
        <v>637</v>
      </c>
      <c r="C27" s="346"/>
      <c r="D27" s="346"/>
      <c r="E27" s="347"/>
      <c r="F27" s="348">
        <v>1.25</v>
      </c>
    </row>
    <row r="28" spans="1:6" ht="15" x14ac:dyDescent="0.2">
      <c r="A28" s="337" t="s">
        <v>638</v>
      </c>
      <c r="B28" s="338"/>
      <c r="C28" s="318"/>
      <c r="D28" s="318"/>
      <c r="E28" s="319"/>
      <c r="F28" s="322"/>
    </row>
    <row r="29" spans="1:6" ht="15" x14ac:dyDescent="0.2">
      <c r="A29" s="303"/>
      <c r="B29" s="307" t="s">
        <v>639</v>
      </c>
      <c r="C29" s="308"/>
      <c r="D29" s="308"/>
      <c r="E29" s="309"/>
      <c r="F29" s="310">
        <v>0.1</v>
      </c>
    </row>
    <row r="30" spans="1:6" ht="15" x14ac:dyDescent="0.2">
      <c r="A30" s="311"/>
      <c r="B30" s="312" t="s">
        <v>640</v>
      </c>
      <c r="C30" s="313"/>
      <c r="D30" s="313"/>
      <c r="E30" s="314"/>
      <c r="F30" s="321">
        <v>0.5</v>
      </c>
    </row>
    <row r="31" spans="1:6" ht="15" x14ac:dyDescent="0.2">
      <c r="A31" s="334" t="s">
        <v>641</v>
      </c>
      <c r="B31" s="339"/>
      <c r="C31" s="340"/>
      <c r="D31" s="340"/>
      <c r="E31" s="341"/>
      <c r="F31" s="342">
        <v>0.1</v>
      </c>
    </row>
    <row r="32" spans="1:6" ht="15" x14ac:dyDescent="0.2">
      <c r="A32" s="337" t="s">
        <v>642</v>
      </c>
      <c r="B32" s="338"/>
      <c r="C32" s="318"/>
      <c r="D32" s="318"/>
      <c r="E32" s="319"/>
      <c r="F32" s="322"/>
    </row>
    <row r="33" spans="1:6" ht="15" x14ac:dyDescent="0.2">
      <c r="A33" s="311"/>
      <c r="B33" s="312" t="s">
        <v>643</v>
      </c>
      <c r="C33" s="313"/>
      <c r="D33" s="313"/>
      <c r="E33" s="314"/>
      <c r="F33" s="321">
        <v>0.3</v>
      </c>
    </row>
    <row r="34" spans="1:6" ht="15" x14ac:dyDescent="0.2">
      <c r="A34" s="337" t="s">
        <v>644</v>
      </c>
      <c r="B34" s="317"/>
      <c r="C34" s="318"/>
      <c r="D34" s="318"/>
      <c r="E34" s="319"/>
      <c r="F34" s="322"/>
    </row>
    <row r="35" spans="1:6" ht="15" x14ac:dyDescent="0.2">
      <c r="A35" s="311"/>
      <c r="B35" s="312" t="s">
        <v>645</v>
      </c>
      <c r="C35" s="313"/>
      <c r="D35" s="313"/>
      <c r="E35" s="314"/>
      <c r="F35" s="321">
        <v>0.3</v>
      </c>
    </row>
    <row r="36" spans="1:6" ht="15" x14ac:dyDescent="0.2">
      <c r="A36" s="334" t="s">
        <v>646</v>
      </c>
      <c r="B36" s="343"/>
      <c r="C36" s="340"/>
      <c r="D36" s="340"/>
      <c r="E36" s="341"/>
      <c r="F36" s="342">
        <v>0.3</v>
      </c>
    </row>
    <row r="37" spans="1:6" ht="15" x14ac:dyDescent="0.2">
      <c r="A37" s="337" t="s">
        <v>647</v>
      </c>
      <c r="B37" s="371"/>
      <c r="C37" s="318"/>
      <c r="D37" s="318"/>
      <c r="E37" s="319"/>
      <c r="F37" s="344"/>
    </row>
    <row r="38" spans="1:6" ht="15" x14ac:dyDescent="0.2">
      <c r="A38" s="345"/>
      <c r="B38" s="372" t="s">
        <v>648</v>
      </c>
      <c r="C38" s="346"/>
      <c r="D38" s="346"/>
      <c r="E38" s="347"/>
      <c r="F38" s="348">
        <v>0.35</v>
      </c>
    </row>
    <row r="39" spans="1:6" ht="15" x14ac:dyDescent="0.2">
      <c r="A39" s="345"/>
      <c r="B39" s="372" t="s">
        <v>649</v>
      </c>
      <c r="C39" s="346"/>
      <c r="D39" s="346"/>
      <c r="E39" s="347"/>
      <c r="F39" s="348">
        <v>0.6</v>
      </c>
    </row>
    <row r="40" spans="1:6" ht="15" x14ac:dyDescent="0.2">
      <c r="A40" s="345"/>
      <c r="B40" s="372" t="s">
        <v>650</v>
      </c>
      <c r="C40" s="346"/>
      <c r="D40" s="346"/>
      <c r="E40" s="347"/>
      <c r="F40" s="348">
        <v>0.75</v>
      </c>
    </row>
    <row r="41" spans="1:6" ht="15" x14ac:dyDescent="0.2">
      <c r="A41" s="345"/>
      <c r="B41" s="372" t="s">
        <v>651</v>
      </c>
      <c r="C41" s="346"/>
      <c r="D41" s="346"/>
      <c r="E41" s="347"/>
      <c r="F41" s="348">
        <v>0.78</v>
      </c>
    </row>
    <row r="42" spans="1:6" ht="15" x14ac:dyDescent="0.2">
      <c r="A42" s="303"/>
      <c r="B42" s="373" t="s">
        <v>652</v>
      </c>
      <c r="C42" s="346"/>
      <c r="D42" s="346"/>
      <c r="E42" s="347"/>
      <c r="F42" s="348">
        <v>1.3</v>
      </c>
    </row>
    <row r="43" spans="1:6" ht="15" x14ac:dyDescent="0.2">
      <c r="A43" s="303"/>
      <c r="B43" s="374" t="s">
        <v>653</v>
      </c>
      <c r="C43" s="313"/>
      <c r="D43" s="313"/>
      <c r="E43" s="332"/>
      <c r="F43" s="408">
        <v>2.2999999999999998</v>
      </c>
    </row>
    <row r="44" spans="1:6" ht="14.25" x14ac:dyDescent="0.2">
      <c r="B44" s="350"/>
      <c r="C44" s="350"/>
      <c r="D44" s="350"/>
      <c r="E44" s="350"/>
      <c r="F44" s="351"/>
    </row>
    <row r="45" spans="1:6" ht="15" x14ac:dyDescent="0.2">
      <c r="A45" s="330" t="s">
        <v>654</v>
      </c>
      <c r="B45" s="353"/>
      <c r="C45" s="353"/>
      <c r="D45" s="353"/>
      <c r="E45" s="353"/>
      <c r="F45" s="353"/>
    </row>
    <row r="46" spans="1:6" ht="14.25" x14ac:dyDescent="0.2">
      <c r="A46" s="354" t="s">
        <v>655</v>
      </c>
      <c r="B46" s="350" t="s">
        <v>656</v>
      </c>
      <c r="C46" s="350"/>
      <c r="D46" s="350"/>
      <c r="E46" s="350"/>
      <c r="F46" s="355"/>
    </row>
    <row r="47" spans="1:6" ht="14.25" x14ac:dyDescent="0.2">
      <c r="A47" s="356"/>
      <c r="B47" s="352" t="s">
        <v>657</v>
      </c>
      <c r="C47" s="352"/>
      <c r="D47" s="352"/>
      <c r="E47" s="352"/>
      <c r="F47" s="357"/>
    </row>
    <row r="48" spans="1:6" ht="14.25" x14ac:dyDescent="0.2">
      <c r="A48" s="356" t="s">
        <v>658</v>
      </c>
      <c r="B48" s="352" t="s">
        <v>659</v>
      </c>
      <c r="C48" s="352"/>
      <c r="D48" s="352"/>
      <c r="E48" s="352"/>
      <c r="F48" s="357"/>
    </row>
    <row r="49" spans="1:6" ht="15" x14ac:dyDescent="0.25">
      <c r="A49" s="358"/>
      <c r="B49" s="307" t="s">
        <v>660</v>
      </c>
      <c r="C49" s="409">
        <v>3.97</v>
      </c>
      <c r="D49" s="359"/>
      <c r="E49" s="167"/>
      <c r="F49" s="360"/>
    </row>
    <row r="50" spans="1:6" ht="15" x14ac:dyDescent="0.25">
      <c r="A50" s="358"/>
      <c r="B50" s="349" t="s">
        <v>661</v>
      </c>
      <c r="C50" s="410">
        <v>3.97</v>
      </c>
      <c r="D50" s="359"/>
      <c r="E50" s="167"/>
      <c r="F50" s="360"/>
    </row>
    <row r="51" spans="1:6" ht="15" x14ac:dyDescent="0.25">
      <c r="A51" s="358"/>
      <c r="B51" s="349" t="s">
        <v>662</v>
      </c>
      <c r="C51" s="410">
        <v>3.71</v>
      </c>
      <c r="D51" s="359"/>
      <c r="E51" s="167"/>
      <c r="F51" s="360"/>
    </row>
    <row r="52" spans="1:6" ht="15" x14ac:dyDescent="0.25">
      <c r="A52" s="358"/>
      <c r="B52" s="349" t="s">
        <v>663</v>
      </c>
      <c r="C52" s="410">
        <v>3.95</v>
      </c>
      <c r="D52" s="359"/>
      <c r="E52" s="167"/>
      <c r="F52" s="360"/>
    </row>
    <row r="53" spans="1:6" ht="15" x14ac:dyDescent="0.25">
      <c r="A53" s="358"/>
      <c r="B53" s="349" t="s">
        <v>664</v>
      </c>
      <c r="C53" s="410">
        <v>4.24</v>
      </c>
      <c r="D53" s="359"/>
      <c r="E53" s="167"/>
      <c r="F53" s="360"/>
    </row>
    <row r="54" spans="1:6" ht="15" x14ac:dyDescent="0.25">
      <c r="A54" s="358"/>
      <c r="B54" s="349" t="s">
        <v>665</v>
      </c>
      <c r="C54" s="410">
        <v>3.68</v>
      </c>
      <c r="D54" s="359"/>
      <c r="E54" s="167"/>
      <c r="F54" s="360"/>
    </row>
    <row r="55" spans="1:6" ht="15" x14ac:dyDescent="0.25">
      <c r="A55" s="358"/>
      <c r="B55" s="329" t="s">
        <v>666</v>
      </c>
      <c r="C55" s="411">
        <v>3.38</v>
      </c>
      <c r="D55" s="359"/>
      <c r="E55" s="167"/>
      <c r="F55" s="360"/>
    </row>
    <row r="56" spans="1:6" ht="15" x14ac:dyDescent="0.25">
      <c r="A56" s="358"/>
      <c r="B56" s="349" t="s">
        <v>667</v>
      </c>
      <c r="C56" s="410">
        <v>4.13</v>
      </c>
      <c r="D56" s="359"/>
      <c r="E56" s="167"/>
      <c r="F56" s="360"/>
    </row>
    <row r="57" spans="1:6" ht="15" x14ac:dyDescent="0.25">
      <c r="A57" s="358"/>
      <c r="B57" s="349" t="s">
        <v>668</v>
      </c>
      <c r="C57" s="410">
        <v>3.98</v>
      </c>
      <c r="D57" s="359"/>
      <c r="E57" s="167"/>
      <c r="F57" s="360"/>
    </row>
    <row r="58" spans="1:6" ht="14.25" x14ac:dyDescent="0.2">
      <c r="A58" s="358" t="s">
        <v>669</v>
      </c>
      <c r="B58" s="352" t="s">
        <v>670</v>
      </c>
      <c r="C58" s="352"/>
      <c r="D58" s="352"/>
      <c r="E58" s="352"/>
      <c r="F58" s="357"/>
    </row>
    <row r="59" spans="1:6" ht="14.25" x14ac:dyDescent="0.2">
      <c r="A59" s="358"/>
      <c r="B59" s="361" t="s">
        <v>671</v>
      </c>
      <c r="C59" s="362"/>
      <c r="D59" s="362"/>
      <c r="E59" s="363"/>
      <c r="F59" s="364" t="s">
        <v>672</v>
      </c>
    </row>
    <row r="60" spans="1:6" ht="15" x14ac:dyDescent="0.25">
      <c r="A60" s="358"/>
      <c r="B60" s="361" t="s">
        <v>673</v>
      </c>
      <c r="C60" s="362"/>
      <c r="D60" s="362"/>
      <c r="E60" s="365"/>
      <c r="F60" s="366">
        <v>0.98</v>
      </c>
    </row>
    <row r="61" spans="1:6" ht="15" x14ac:dyDescent="0.25">
      <c r="A61" s="358"/>
      <c r="B61" s="361" t="s">
        <v>674</v>
      </c>
      <c r="C61" s="362"/>
      <c r="D61" s="362"/>
      <c r="E61" s="365"/>
      <c r="F61" s="366">
        <v>1.02</v>
      </c>
    </row>
    <row r="62" spans="1:6" ht="15" x14ac:dyDescent="0.25">
      <c r="A62" s="358"/>
      <c r="B62" s="361" t="s">
        <v>675</v>
      </c>
      <c r="C62" s="362"/>
      <c r="D62" s="362"/>
      <c r="E62" s="365"/>
      <c r="F62" s="366">
        <v>0.96</v>
      </c>
    </row>
    <row r="63" spans="1:6" ht="15" x14ac:dyDescent="0.25">
      <c r="A63" s="358"/>
      <c r="B63" s="361" t="s">
        <v>676</v>
      </c>
      <c r="C63" s="362"/>
      <c r="D63" s="362"/>
      <c r="E63" s="365"/>
      <c r="F63" s="366">
        <v>1.04</v>
      </c>
    </row>
    <row r="64" spans="1:6" ht="15" x14ac:dyDescent="0.25">
      <c r="A64" s="358"/>
      <c r="B64" s="361" t="s">
        <v>677</v>
      </c>
      <c r="C64" s="362"/>
      <c r="D64" s="362"/>
      <c r="E64" s="365"/>
      <c r="F64" s="366">
        <v>0.94</v>
      </c>
    </row>
    <row r="65" spans="1:6" ht="15" x14ac:dyDescent="0.25">
      <c r="A65" s="367"/>
      <c r="B65" s="353" t="s">
        <v>676</v>
      </c>
      <c r="C65" s="368"/>
      <c r="D65" s="368"/>
      <c r="E65" s="369"/>
      <c r="F65" s="370">
        <v>1.06</v>
      </c>
    </row>
  </sheetData>
  <printOptions horizontalCentered="1"/>
  <pageMargins left="0.59055118110236227" right="0.59055118110236227" top="0.98425196850393704" bottom="0.59055118110236227" header="0.51181102362204722" footer="0.31496062992125984"/>
  <pageSetup paperSize="9" scale="97" fitToHeight="2" orientation="landscape" r:id="rId1"/>
  <headerFooter alignWithMargins="0">
    <oddHeader>&amp;LKrajský úřad Plzeňského kraje&amp;R22. 2. 2016</oddHeader>
    <oddFooter>Stránka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0"/>
  <sheetViews>
    <sheetView workbookViewId="0">
      <pane xSplit="5" ySplit="3" topLeftCell="F178" activePane="bottomRight" state="frozenSplit"/>
      <selection pane="topRight" activeCell="G1" sqref="G1"/>
      <selection pane="bottomLeft" activeCell="A5" sqref="A5"/>
      <selection pane="bottomRight" activeCell="J213" sqref="J213"/>
    </sheetView>
  </sheetViews>
  <sheetFormatPr defaultRowHeight="12.75" outlineLevelCol="1" x14ac:dyDescent="0.2"/>
  <cols>
    <col min="1" max="1" width="8.7109375" style="269" customWidth="1"/>
    <col min="2" max="2" width="6.85546875" style="269" customWidth="1" outlineLevel="1"/>
    <col min="3" max="3" width="4.5703125" style="269" customWidth="1" outlineLevel="1"/>
    <col min="4" max="4" width="4.140625" style="269" customWidth="1" outlineLevel="1"/>
    <col min="5" max="5" width="47" style="269" customWidth="1"/>
    <col min="6" max="7" width="16.42578125" style="272" customWidth="1" outlineLevel="1"/>
    <col min="8" max="9" width="13.5703125" style="273" customWidth="1"/>
    <col min="10" max="11" width="10.28515625" style="273" customWidth="1" outlineLevel="1"/>
    <col min="12" max="12" width="7.28515625" style="273" customWidth="1" outlineLevel="1"/>
    <col min="13" max="108" width="9.140625" style="182"/>
    <col min="109" max="109" width="8.85546875" style="182" customWidth="1"/>
    <col min="110" max="110" width="40.28515625" style="182" customWidth="1"/>
    <col min="111" max="112" width="16.42578125" style="182" customWidth="1"/>
    <col min="113" max="114" width="13.5703125" style="182" customWidth="1"/>
    <col min="115" max="117" width="10.28515625" style="182" customWidth="1"/>
    <col min="118" max="118" width="7.28515625" style="182" customWidth="1"/>
    <col min="119" max="119" width="4" style="182" bestFit="1" customWidth="1"/>
    <col min="120" max="120" width="5.7109375" style="182" customWidth="1"/>
    <col min="121" max="121" width="5.42578125" style="182" customWidth="1"/>
    <col min="122" max="122" width="6" style="182" customWidth="1"/>
    <col min="123" max="123" width="5.7109375" style="182" customWidth="1"/>
    <col min="124" max="124" width="5.42578125" style="182" customWidth="1"/>
    <col min="125" max="125" width="4.5703125" style="182" customWidth="1"/>
    <col min="126" max="126" width="7.85546875" style="182" customWidth="1"/>
    <col min="127" max="128" width="7.7109375" style="182" customWidth="1"/>
    <col min="129" max="129" width="2" style="182" customWidth="1"/>
    <col min="130" max="130" width="9.140625" style="182" customWidth="1"/>
    <col min="131" max="131" width="5.140625" style="182" customWidth="1"/>
    <col min="132" max="132" width="5.7109375" style="182" customWidth="1"/>
    <col min="133" max="133" width="5.85546875" style="182" customWidth="1"/>
    <col min="134" max="134" width="5.5703125" style="182" customWidth="1"/>
    <col min="135" max="136" width="6" style="182" customWidth="1"/>
    <col min="137" max="137" width="3.7109375" style="182" customWidth="1"/>
    <col min="138" max="138" width="2.5703125" style="182" customWidth="1"/>
    <col min="139" max="139" width="8.5703125" style="182" customWidth="1"/>
    <col min="140" max="140" width="6.42578125" style="182" customWidth="1"/>
    <col min="141" max="141" width="6" style="182" customWidth="1"/>
    <col min="142" max="145" width="9.140625" style="182" customWidth="1"/>
    <col min="146" max="147" width="4.42578125" style="182" customWidth="1"/>
    <col min="148" max="148" width="9.140625" style="182"/>
    <col min="149" max="149" width="11.28515625" style="182" bestFit="1" customWidth="1"/>
    <col min="150" max="364" width="9.140625" style="182"/>
    <col min="365" max="365" width="8.85546875" style="182" customWidth="1"/>
    <col min="366" max="366" width="40.28515625" style="182" customWidth="1"/>
    <col min="367" max="368" width="16.42578125" style="182" customWidth="1"/>
    <col min="369" max="370" width="13.5703125" style="182" customWidth="1"/>
    <col min="371" max="373" width="10.28515625" style="182" customWidth="1"/>
    <col min="374" max="374" width="7.28515625" style="182" customWidth="1"/>
    <col min="375" max="375" width="4" style="182" bestFit="1" customWidth="1"/>
    <col min="376" max="376" width="5.7109375" style="182" customWidth="1"/>
    <col min="377" max="377" width="5.42578125" style="182" customWidth="1"/>
    <col min="378" max="378" width="6" style="182" customWidth="1"/>
    <col min="379" max="379" width="5.7109375" style="182" customWidth="1"/>
    <col min="380" max="380" width="5.42578125" style="182" customWidth="1"/>
    <col min="381" max="381" width="4.5703125" style="182" customWidth="1"/>
    <col min="382" max="382" width="7.85546875" style="182" customWidth="1"/>
    <col min="383" max="384" width="7.7109375" style="182" customWidth="1"/>
    <col min="385" max="385" width="2" style="182" customWidth="1"/>
    <col min="386" max="386" width="9.140625" style="182" customWidth="1"/>
    <col min="387" max="387" width="5.140625" style="182" customWidth="1"/>
    <col min="388" max="388" width="5.7109375" style="182" customWidth="1"/>
    <col min="389" max="389" width="5.85546875" style="182" customWidth="1"/>
    <col min="390" max="390" width="5.5703125" style="182" customWidth="1"/>
    <col min="391" max="392" width="6" style="182" customWidth="1"/>
    <col min="393" max="393" width="3.7109375" style="182" customWidth="1"/>
    <col min="394" max="394" width="2.5703125" style="182" customWidth="1"/>
    <col min="395" max="395" width="8.5703125" style="182" customWidth="1"/>
    <col min="396" max="396" width="6.42578125" style="182" customWidth="1"/>
    <col min="397" max="397" width="6" style="182" customWidth="1"/>
    <col min="398" max="401" width="9.140625" style="182" customWidth="1"/>
    <col min="402" max="403" width="4.42578125" style="182" customWidth="1"/>
    <col min="404" max="404" width="9.140625" style="182"/>
    <col min="405" max="405" width="11.28515625" style="182" bestFit="1" customWidth="1"/>
    <col min="406" max="620" width="9.140625" style="182"/>
    <col min="621" max="621" width="8.85546875" style="182" customWidth="1"/>
    <col min="622" max="622" width="40.28515625" style="182" customWidth="1"/>
    <col min="623" max="624" width="16.42578125" style="182" customWidth="1"/>
    <col min="625" max="626" width="13.5703125" style="182" customWidth="1"/>
    <col min="627" max="629" width="10.28515625" style="182" customWidth="1"/>
    <col min="630" max="630" width="7.28515625" style="182" customWidth="1"/>
    <col min="631" max="631" width="4" style="182" bestFit="1" customWidth="1"/>
    <col min="632" max="632" width="5.7109375" style="182" customWidth="1"/>
    <col min="633" max="633" width="5.42578125" style="182" customWidth="1"/>
    <col min="634" max="634" width="6" style="182" customWidth="1"/>
    <col min="635" max="635" width="5.7109375" style="182" customWidth="1"/>
    <col min="636" max="636" width="5.42578125" style="182" customWidth="1"/>
    <col min="637" max="637" width="4.5703125" style="182" customWidth="1"/>
    <col min="638" max="638" width="7.85546875" style="182" customWidth="1"/>
    <col min="639" max="640" width="7.7109375" style="182" customWidth="1"/>
    <col min="641" max="641" width="2" style="182" customWidth="1"/>
    <col min="642" max="642" width="9.140625" style="182" customWidth="1"/>
    <col min="643" max="643" width="5.140625" style="182" customWidth="1"/>
    <col min="644" max="644" width="5.7109375" style="182" customWidth="1"/>
    <col min="645" max="645" width="5.85546875" style="182" customWidth="1"/>
    <col min="646" max="646" width="5.5703125" style="182" customWidth="1"/>
    <col min="647" max="648" width="6" style="182" customWidth="1"/>
    <col min="649" max="649" width="3.7109375" style="182" customWidth="1"/>
    <col min="650" max="650" width="2.5703125" style="182" customWidth="1"/>
    <col min="651" max="651" width="8.5703125" style="182" customWidth="1"/>
    <col min="652" max="652" width="6.42578125" style="182" customWidth="1"/>
    <col min="653" max="653" width="6" style="182" customWidth="1"/>
    <col min="654" max="657" width="9.140625" style="182" customWidth="1"/>
    <col min="658" max="659" width="4.42578125" style="182" customWidth="1"/>
    <col min="660" max="660" width="9.140625" style="182"/>
    <col min="661" max="661" width="11.28515625" style="182" bestFit="1" customWidth="1"/>
    <col min="662" max="876" width="9.140625" style="182"/>
    <col min="877" max="877" width="8.85546875" style="182" customWidth="1"/>
    <col min="878" max="878" width="40.28515625" style="182" customWidth="1"/>
    <col min="879" max="880" width="16.42578125" style="182" customWidth="1"/>
    <col min="881" max="882" width="13.5703125" style="182" customWidth="1"/>
    <col min="883" max="885" width="10.28515625" style="182" customWidth="1"/>
    <col min="886" max="886" width="7.28515625" style="182" customWidth="1"/>
    <col min="887" max="887" width="4" style="182" bestFit="1" customWidth="1"/>
    <col min="888" max="888" width="5.7109375" style="182" customWidth="1"/>
    <col min="889" max="889" width="5.42578125" style="182" customWidth="1"/>
    <col min="890" max="890" width="6" style="182" customWidth="1"/>
    <col min="891" max="891" width="5.7109375" style="182" customWidth="1"/>
    <col min="892" max="892" width="5.42578125" style="182" customWidth="1"/>
    <col min="893" max="893" width="4.5703125" style="182" customWidth="1"/>
    <col min="894" max="894" width="7.85546875" style="182" customWidth="1"/>
    <col min="895" max="896" width="7.7109375" style="182" customWidth="1"/>
    <col min="897" max="897" width="2" style="182" customWidth="1"/>
    <col min="898" max="898" width="9.140625" style="182" customWidth="1"/>
    <col min="899" max="899" width="5.140625" style="182" customWidth="1"/>
    <col min="900" max="900" width="5.7109375" style="182" customWidth="1"/>
    <col min="901" max="901" width="5.85546875" style="182" customWidth="1"/>
    <col min="902" max="902" width="5.5703125" style="182" customWidth="1"/>
    <col min="903" max="904" width="6" style="182" customWidth="1"/>
    <col min="905" max="905" width="3.7109375" style="182" customWidth="1"/>
    <col min="906" max="906" width="2.5703125" style="182" customWidth="1"/>
    <col min="907" max="907" width="8.5703125" style="182" customWidth="1"/>
    <col min="908" max="908" width="6.42578125" style="182" customWidth="1"/>
    <col min="909" max="909" width="6" style="182" customWidth="1"/>
    <col min="910" max="913" width="9.140625" style="182" customWidth="1"/>
    <col min="914" max="915" width="4.42578125" style="182" customWidth="1"/>
    <col min="916" max="916" width="9.140625" style="182"/>
    <col min="917" max="917" width="11.28515625" style="182" bestFit="1" customWidth="1"/>
    <col min="918" max="1132" width="9.140625" style="182"/>
    <col min="1133" max="1133" width="8.85546875" style="182" customWidth="1"/>
    <col min="1134" max="1134" width="40.28515625" style="182" customWidth="1"/>
    <col min="1135" max="1136" width="16.42578125" style="182" customWidth="1"/>
    <col min="1137" max="1138" width="13.5703125" style="182" customWidth="1"/>
    <col min="1139" max="1141" width="10.28515625" style="182" customWidth="1"/>
    <col min="1142" max="1142" width="7.28515625" style="182" customWidth="1"/>
    <col min="1143" max="1143" width="4" style="182" bestFit="1" customWidth="1"/>
    <col min="1144" max="1144" width="5.7109375" style="182" customWidth="1"/>
    <col min="1145" max="1145" width="5.42578125" style="182" customWidth="1"/>
    <col min="1146" max="1146" width="6" style="182" customWidth="1"/>
    <col min="1147" max="1147" width="5.7109375" style="182" customWidth="1"/>
    <col min="1148" max="1148" width="5.42578125" style="182" customWidth="1"/>
    <col min="1149" max="1149" width="4.5703125" style="182" customWidth="1"/>
    <col min="1150" max="1150" width="7.85546875" style="182" customWidth="1"/>
    <col min="1151" max="1152" width="7.7109375" style="182" customWidth="1"/>
    <col min="1153" max="1153" width="2" style="182" customWidth="1"/>
    <col min="1154" max="1154" width="9.140625" style="182" customWidth="1"/>
    <col min="1155" max="1155" width="5.140625" style="182" customWidth="1"/>
    <col min="1156" max="1156" width="5.7109375" style="182" customWidth="1"/>
    <col min="1157" max="1157" width="5.85546875" style="182" customWidth="1"/>
    <col min="1158" max="1158" width="5.5703125" style="182" customWidth="1"/>
    <col min="1159" max="1160" width="6" style="182" customWidth="1"/>
    <col min="1161" max="1161" width="3.7109375" style="182" customWidth="1"/>
    <col min="1162" max="1162" width="2.5703125" style="182" customWidth="1"/>
    <col min="1163" max="1163" width="8.5703125" style="182" customWidth="1"/>
    <col min="1164" max="1164" width="6.42578125" style="182" customWidth="1"/>
    <col min="1165" max="1165" width="6" style="182" customWidth="1"/>
    <col min="1166" max="1169" width="9.140625" style="182" customWidth="1"/>
    <col min="1170" max="1171" width="4.42578125" style="182" customWidth="1"/>
    <col min="1172" max="1172" width="9.140625" style="182"/>
    <col min="1173" max="1173" width="11.28515625" style="182" bestFit="1" customWidth="1"/>
    <col min="1174" max="1388" width="9.140625" style="182"/>
    <col min="1389" max="1389" width="8.85546875" style="182" customWidth="1"/>
    <col min="1390" max="1390" width="40.28515625" style="182" customWidth="1"/>
    <col min="1391" max="1392" width="16.42578125" style="182" customWidth="1"/>
    <col min="1393" max="1394" width="13.5703125" style="182" customWidth="1"/>
    <col min="1395" max="1397" width="10.28515625" style="182" customWidth="1"/>
    <col min="1398" max="1398" width="7.28515625" style="182" customWidth="1"/>
    <col min="1399" max="1399" width="4" style="182" bestFit="1" customWidth="1"/>
    <col min="1400" max="1400" width="5.7109375" style="182" customWidth="1"/>
    <col min="1401" max="1401" width="5.42578125" style="182" customWidth="1"/>
    <col min="1402" max="1402" width="6" style="182" customWidth="1"/>
    <col min="1403" max="1403" width="5.7109375" style="182" customWidth="1"/>
    <col min="1404" max="1404" width="5.42578125" style="182" customWidth="1"/>
    <col min="1405" max="1405" width="4.5703125" style="182" customWidth="1"/>
    <col min="1406" max="1406" width="7.85546875" style="182" customWidth="1"/>
    <col min="1407" max="1408" width="7.7109375" style="182" customWidth="1"/>
    <col min="1409" max="1409" width="2" style="182" customWidth="1"/>
    <col min="1410" max="1410" width="9.140625" style="182" customWidth="1"/>
    <col min="1411" max="1411" width="5.140625" style="182" customWidth="1"/>
    <col min="1412" max="1412" width="5.7109375" style="182" customWidth="1"/>
    <col min="1413" max="1413" width="5.85546875" style="182" customWidth="1"/>
    <col min="1414" max="1414" width="5.5703125" style="182" customWidth="1"/>
    <col min="1415" max="1416" width="6" style="182" customWidth="1"/>
    <col min="1417" max="1417" width="3.7109375" style="182" customWidth="1"/>
    <col min="1418" max="1418" width="2.5703125" style="182" customWidth="1"/>
    <col min="1419" max="1419" width="8.5703125" style="182" customWidth="1"/>
    <col min="1420" max="1420" width="6.42578125" style="182" customWidth="1"/>
    <col min="1421" max="1421" width="6" style="182" customWidth="1"/>
    <col min="1422" max="1425" width="9.140625" style="182" customWidth="1"/>
    <col min="1426" max="1427" width="4.42578125" style="182" customWidth="1"/>
    <col min="1428" max="1428" width="9.140625" style="182"/>
    <col min="1429" max="1429" width="11.28515625" style="182" bestFit="1" customWidth="1"/>
    <col min="1430" max="1644" width="9.140625" style="182"/>
    <col min="1645" max="1645" width="8.85546875" style="182" customWidth="1"/>
    <col min="1646" max="1646" width="40.28515625" style="182" customWidth="1"/>
    <col min="1647" max="1648" width="16.42578125" style="182" customWidth="1"/>
    <col min="1649" max="1650" width="13.5703125" style="182" customWidth="1"/>
    <col min="1651" max="1653" width="10.28515625" style="182" customWidth="1"/>
    <col min="1654" max="1654" width="7.28515625" style="182" customWidth="1"/>
    <col min="1655" max="1655" width="4" style="182" bestFit="1" customWidth="1"/>
    <col min="1656" max="1656" width="5.7109375" style="182" customWidth="1"/>
    <col min="1657" max="1657" width="5.42578125" style="182" customWidth="1"/>
    <col min="1658" max="1658" width="6" style="182" customWidth="1"/>
    <col min="1659" max="1659" width="5.7109375" style="182" customWidth="1"/>
    <col min="1660" max="1660" width="5.42578125" style="182" customWidth="1"/>
    <col min="1661" max="1661" width="4.5703125" style="182" customWidth="1"/>
    <col min="1662" max="1662" width="7.85546875" style="182" customWidth="1"/>
    <col min="1663" max="1664" width="7.7109375" style="182" customWidth="1"/>
    <col min="1665" max="1665" width="2" style="182" customWidth="1"/>
    <col min="1666" max="1666" width="9.140625" style="182" customWidth="1"/>
    <col min="1667" max="1667" width="5.140625" style="182" customWidth="1"/>
    <col min="1668" max="1668" width="5.7109375" style="182" customWidth="1"/>
    <col min="1669" max="1669" width="5.85546875" style="182" customWidth="1"/>
    <col min="1670" max="1670" width="5.5703125" style="182" customWidth="1"/>
    <col min="1671" max="1672" width="6" style="182" customWidth="1"/>
    <col min="1673" max="1673" width="3.7109375" style="182" customWidth="1"/>
    <col min="1674" max="1674" width="2.5703125" style="182" customWidth="1"/>
    <col min="1675" max="1675" width="8.5703125" style="182" customWidth="1"/>
    <col min="1676" max="1676" width="6.42578125" style="182" customWidth="1"/>
    <col min="1677" max="1677" width="6" style="182" customWidth="1"/>
    <col min="1678" max="1681" width="9.140625" style="182" customWidth="1"/>
    <col min="1682" max="1683" width="4.42578125" style="182" customWidth="1"/>
    <col min="1684" max="1684" width="9.140625" style="182"/>
    <col min="1685" max="1685" width="11.28515625" style="182" bestFit="1" customWidth="1"/>
    <col min="1686" max="1900" width="9.140625" style="182"/>
    <col min="1901" max="1901" width="8.85546875" style="182" customWidth="1"/>
    <col min="1902" max="1902" width="40.28515625" style="182" customWidth="1"/>
    <col min="1903" max="1904" width="16.42578125" style="182" customWidth="1"/>
    <col min="1905" max="1906" width="13.5703125" style="182" customWidth="1"/>
    <col min="1907" max="1909" width="10.28515625" style="182" customWidth="1"/>
    <col min="1910" max="1910" width="7.28515625" style="182" customWidth="1"/>
    <col min="1911" max="1911" width="4" style="182" bestFit="1" customWidth="1"/>
    <col min="1912" max="1912" width="5.7109375" style="182" customWidth="1"/>
    <col min="1913" max="1913" width="5.42578125" style="182" customWidth="1"/>
    <col min="1914" max="1914" width="6" style="182" customWidth="1"/>
    <col min="1915" max="1915" width="5.7109375" style="182" customWidth="1"/>
    <col min="1916" max="1916" width="5.42578125" style="182" customWidth="1"/>
    <col min="1917" max="1917" width="4.5703125" style="182" customWidth="1"/>
    <col min="1918" max="1918" width="7.85546875" style="182" customWidth="1"/>
    <col min="1919" max="1920" width="7.7109375" style="182" customWidth="1"/>
    <col min="1921" max="1921" width="2" style="182" customWidth="1"/>
    <col min="1922" max="1922" width="9.140625" style="182" customWidth="1"/>
    <col min="1923" max="1923" width="5.140625" style="182" customWidth="1"/>
    <col min="1924" max="1924" width="5.7109375" style="182" customWidth="1"/>
    <col min="1925" max="1925" width="5.85546875" style="182" customWidth="1"/>
    <col min="1926" max="1926" width="5.5703125" style="182" customWidth="1"/>
    <col min="1927" max="1928" width="6" style="182" customWidth="1"/>
    <col min="1929" max="1929" width="3.7109375" style="182" customWidth="1"/>
    <col min="1930" max="1930" width="2.5703125" style="182" customWidth="1"/>
    <col min="1931" max="1931" width="8.5703125" style="182" customWidth="1"/>
    <col min="1932" max="1932" width="6.42578125" style="182" customWidth="1"/>
    <col min="1933" max="1933" width="6" style="182" customWidth="1"/>
    <col min="1934" max="1937" width="9.140625" style="182" customWidth="1"/>
    <col min="1938" max="1939" width="4.42578125" style="182" customWidth="1"/>
    <col min="1940" max="1940" width="9.140625" style="182"/>
    <col min="1941" max="1941" width="11.28515625" style="182" bestFit="1" customWidth="1"/>
    <col min="1942" max="2156" width="9.140625" style="182"/>
    <col min="2157" max="2157" width="8.85546875" style="182" customWidth="1"/>
    <col min="2158" max="2158" width="40.28515625" style="182" customWidth="1"/>
    <col min="2159" max="2160" width="16.42578125" style="182" customWidth="1"/>
    <col min="2161" max="2162" width="13.5703125" style="182" customWidth="1"/>
    <col min="2163" max="2165" width="10.28515625" style="182" customWidth="1"/>
    <col min="2166" max="2166" width="7.28515625" style="182" customWidth="1"/>
    <col min="2167" max="2167" width="4" style="182" bestFit="1" customWidth="1"/>
    <col min="2168" max="2168" width="5.7109375" style="182" customWidth="1"/>
    <col min="2169" max="2169" width="5.42578125" style="182" customWidth="1"/>
    <col min="2170" max="2170" width="6" style="182" customWidth="1"/>
    <col min="2171" max="2171" width="5.7109375" style="182" customWidth="1"/>
    <col min="2172" max="2172" width="5.42578125" style="182" customWidth="1"/>
    <col min="2173" max="2173" width="4.5703125" style="182" customWidth="1"/>
    <col min="2174" max="2174" width="7.85546875" style="182" customWidth="1"/>
    <col min="2175" max="2176" width="7.7109375" style="182" customWidth="1"/>
    <col min="2177" max="2177" width="2" style="182" customWidth="1"/>
    <col min="2178" max="2178" width="9.140625" style="182" customWidth="1"/>
    <col min="2179" max="2179" width="5.140625" style="182" customWidth="1"/>
    <col min="2180" max="2180" width="5.7109375" style="182" customWidth="1"/>
    <col min="2181" max="2181" width="5.85546875" style="182" customWidth="1"/>
    <col min="2182" max="2182" width="5.5703125" style="182" customWidth="1"/>
    <col min="2183" max="2184" width="6" style="182" customWidth="1"/>
    <col min="2185" max="2185" width="3.7109375" style="182" customWidth="1"/>
    <col min="2186" max="2186" width="2.5703125" style="182" customWidth="1"/>
    <col min="2187" max="2187" width="8.5703125" style="182" customWidth="1"/>
    <col min="2188" max="2188" width="6.42578125" style="182" customWidth="1"/>
    <col min="2189" max="2189" width="6" style="182" customWidth="1"/>
    <col min="2190" max="2193" width="9.140625" style="182" customWidth="1"/>
    <col min="2194" max="2195" width="4.42578125" style="182" customWidth="1"/>
    <col min="2196" max="2196" width="9.140625" style="182"/>
    <col min="2197" max="2197" width="11.28515625" style="182" bestFit="1" customWidth="1"/>
    <col min="2198" max="2412" width="9.140625" style="182"/>
    <col min="2413" max="2413" width="8.85546875" style="182" customWidth="1"/>
    <col min="2414" max="2414" width="40.28515625" style="182" customWidth="1"/>
    <col min="2415" max="2416" width="16.42578125" style="182" customWidth="1"/>
    <col min="2417" max="2418" width="13.5703125" style="182" customWidth="1"/>
    <col min="2419" max="2421" width="10.28515625" style="182" customWidth="1"/>
    <col min="2422" max="2422" width="7.28515625" style="182" customWidth="1"/>
    <col min="2423" max="2423" width="4" style="182" bestFit="1" customWidth="1"/>
    <col min="2424" max="2424" width="5.7109375" style="182" customWidth="1"/>
    <col min="2425" max="2425" width="5.42578125" style="182" customWidth="1"/>
    <col min="2426" max="2426" width="6" style="182" customWidth="1"/>
    <col min="2427" max="2427" width="5.7109375" style="182" customWidth="1"/>
    <col min="2428" max="2428" width="5.42578125" style="182" customWidth="1"/>
    <col min="2429" max="2429" width="4.5703125" style="182" customWidth="1"/>
    <col min="2430" max="2430" width="7.85546875" style="182" customWidth="1"/>
    <col min="2431" max="2432" width="7.7109375" style="182" customWidth="1"/>
    <col min="2433" max="2433" width="2" style="182" customWidth="1"/>
    <col min="2434" max="2434" width="9.140625" style="182" customWidth="1"/>
    <col min="2435" max="2435" width="5.140625" style="182" customWidth="1"/>
    <col min="2436" max="2436" width="5.7109375" style="182" customWidth="1"/>
    <col min="2437" max="2437" width="5.85546875" style="182" customWidth="1"/>
    <col min="2438" max="2438" width="5.5703125" style="182" customWidth="1"/>
    <col min="2439" max="2440" width="6" style="182" customWidth="1"/>
    <col min="2441" max="2441" width="3.7109375" style="182" customWidth="1"/>
    <col min="2442" max="2442" width="2.5703125" style="182" customWidth="1"/>
    <col min="2443" max="2443" width="8.5703125" style="182" customWidth="1"/>
    <col min="2444" max="2444" width="6.42578125" style="182" customWidth="1"/>
    <col min="2445" max="2445" width="6" style="182" customWidth="1"/>
    <col min="2446" max="2449" width="9.140625" style="182" customWidth="1"/>
    <col min="2450" max="2451" width="4.42578125" style="182" customWidth="1"/>
    <col min="2452" max="2452" width="9.140625" style="182"/>
    <col min="2453" max="2453" width="11.28515625" style="182" bestFit="1" customWidth="1"/>
    <col min="2454" max="2668" width="9.140625" style="182"/>
    <col min="2669" max="2669" width="8.85546875" style="182" customWidth="1"/>
    <col min="2670" max="2670" width="40.28515625" style="182" customWidth="1"/>
    <col min="2671" max="2672" width="16.42578125" style="182" customWidth="1"/>
    <col min="2673" max="2674" width="13.5703125" style="182" customWidth="1"/>
    <col min="2675" max="2677" width="10.28515625" style="182" customWidth="1"/>
    <col min="2678" max="2678" width="7.28515625" style="182" customWidth="1"/>
    <col min="2679" max="2679" width="4" style="182" bestFit="1" customWidth="1"/>
    <col min="2680" max="2680" width="5.7109375" style="182" customWidth="1"/>
    <col min="2681" max="2681" width="5.42578125" style="182" customWidth="1"/>
    <col min="2682" max="2682" width="6" style="182" customWidth="1"/>
    <col min="2683" max="2683" width="5.7109375" style="182" customWidth="1"/>
    <col min="2684" max="2684" width="5.42578125" style="182" customWidth="1"/>
    <col min="2685" max="2685" width="4.5703125" style="182" customWidth="1"/>
    <col min="2686" max="2686" width="7.85546875" style="182" customWidth="1"/>
    <col min="2687" max="2688" width="7.7109375" style="182" customWidth="1"/>
    <col min="2689" max="2689" width="2" style="182" customWidth="1"/>
    <col min="2690" max="2690" width="9.140625" style="182" customWidth="1"/>
    <col min="2691" max="2691" width="5.140625" style="182" customWidth="1"/>
    <col min="2692" max="2692" width="5.7109375" style="182" customWidth="1"/>
    <col min="2693" max="2693" width="5.85546875" style="182" customWidth="1"/>
    <col min="2694" max="2694" width="5.5703125" style="182" customWidth="1"/>
    <col min="2695" max="2696" width="6" style="182" customWidth="1"/>
    <col min="2697" max="2697" width="3.7109375" style="182" customWidth="1"/>
    <col min="2698" max="2698" width="2.5703125" style="182" customWidth="1"/>
    <col min="2699" max="2699" width="8.5703125" style="182" customWidth="1"/>
    <col min="2700" max="2700" width="6.42578125" style="182" customWidth="1"/>
    <col min="2701" max="2701" width="6" style="182" customWidth="1"/>
    <col min="2702" max="2705" width="9.140625" style="182" customWidth="1"/>
    <col min="2706" max="2707" width="4.42578125" style="182" customWidth="1"/>
    <col min="2708" max="2708" width="9.140625" style="182"/>
    <col min="2709" max="2709" width="11.28515625" style="182" bestFit="1" customWidth="1"/>
    <col min="2710" max="2924" width="9.140625" style="182"/>
    <col min="2925" max="2925" width="8.85546875" style="182" customWidth="1"/>
    <col min="2926" max="2926" width="40.28515625" style="182" customWidth="1"/>
    <col min="2927" max="2928" width="16.42578125" style="182" customWidth="1"/>
    <col min="2929" max="2930" width="13.5703125" style="182" customWidth="1"/>
    <col min="2931" max="2933" width="10.28515625" style="182" customWidth="1"/>
    <col min="2934" max="2934" width="7.28515625" style="182" customWidth="1"/>
    <col min="2935" max="2935" width="4" style="182" bestFit="1" customWidth="1"/>
    <col min="2936" max="2936" width="5.7109375" style="182" customWidth="1"/>
    <col min="2937" max="2937" width="5.42578125" style="182" customWidth="1"/>
    <col min="2938" max="2938" width="6" style="182" customWidth="1"/>
    <col min="2939" max="2939" width="5.7109375" style="182" customWidth="1"/>
    <col min="2940" max="2940" width="5.42578125" style="182" customWidth="1"/>
    <col min="2941" max="2941" width="4.5703125" style="182" customWidth="1"/>
    <col min="2942" max="2942" width="7.85546875" style="182" customWidth="1"/>
    <col min="2943" max="2944" width="7.7109375" style="182" customWidth="1"/>
    <col min="2945" max="2945" width="2" style="182" customWidth="1"/>
    <col min="2946" max="2946" width="9.140625" style="182" customWidth="1"/>
    <col min="2947" max="2947" width="5.140625" style="182" customWidth="1"/>
    <col min="2948" max="2948" width="5.7109375" style="182" customWidth="1"/>
    <col min="2949" max="2949" width="5.85546875" style="182" customWidth="1"/>
    <col min="2950" max="2950" width="5.5703125" style="182" customWidth="1"/>
    <col min="2951" max="2952" width="6" style="182" customWidth="1"/>
    <col min="2953" max="2953" width="3.7109375" style="182" customWidth="1"/>
    <col min="2954" max="2954" width="2.5703125" style="182" customWidth="1"/>
    <col min="2955" max="2955" width="8.5703125" style="182" customWidth="1"/>
    <col min="2956" max="2956" width="6.42578125" style="182" customWidth="1"/>
    <col min="2957" max="2957" width="6" style="182" customWidth="1"/>
    <col min="2958" max="2961" width="9.140625" style="182" customWidth="1"/>
    <col min="2962" max="2963" width="4.42578125" style="182" customWidth="1"/>
    <col min="2964" max="2964" width="9.140625" style="182"/>
    <col min="2965" max="2965" width="11.28515625" style="182" bestFit="1" customWidth="1"/>
    <col min="2966" max="3180" width="9.140625" style="182"/>
    <col min="3181" max="3181" width="8.85546875" style="182" customWidth="1"/>
    <col min="3182" max="3182" width="40.28515625" style="182" customWidth="1"/>
    <col min="3183" max="3184" width="16.42578125" style="182" customWidth="1"/>
    <col min="3185" max="3186" width="13.5703125" style="182" customWidth="1"/>
    <col min="3187" max="3189" width="10.28515625" style="182" customWidth="1"/>
    <col min="3190" max="3190" width="7.28515625" style="182" customWidth="1"/>
    <col min="3191" max="3191" width="4" style="182" bestFit="1" customWidth="1"/>
    <col min="3192" max="3192" width="5.7109375" style="182" customWidth="1"/>
    <col min="3193" max="3193" width="5.42578125" style="182" customWidth="1"/>
    <col min="3194" max="3194" width="6" style="182" customWidth="1"/>
    <col min="3195" max="3195" width="5.7109375" style="182" customWidth="1"/>
    <col min="3196" max="3196" width="5.42578125" style="182" customWidth="1"/>
    <col min="3197" max="3197" width="4.5703125" style="182" customWidth="1"/>
    <col min="3198" max="3198" width="7.85546875" style="182" customWidth="1"/>
    <col min="3199" max="3200" width="7.7109375" style="182" customWidth="1"/>
    <col min="3201" max="3201" width="2" style="182" customWidth="1"/>
    <col min="3202" max="3202" width="9.140625" style="182" customWidth="1"/>
    <col min="3203" max="3203" width="5.140625" style="182" customWidth="1"/>
    <col min="3204" max="3204" width="5.7109375" style="182" customWidth="1"/>
    <col min="3205" max="3205" width="5.85546875" style="182" customWidth="1"/>
    <col min="3206" max="3206" width="5.5703125" style="182" customWidth="1"/>
    <col min="3207" max="3208" width="6" style="182" customWidth="1"/>
    <col min="3209" max="3209" width="3.7109375" style="182" customWidth="1"/>
    <col min="3210" max="3210" width="2.5703125" style="182" customWidth="1"/>
    <col min="3211" max="3211" width="8.5703125" style="182" customWidth="1"/>
    <col min="3212" max="3212" width="6.42578125" style="182" customWidth="1"/>
    <col min="3213" max="3213" width="6" style="182" customWidth="1"/>
    <col min="3214" max="3217" width="9.140625" style="182" customWidth="1"/>
    <col min="3218" max="3219" width="4.42578125" style="182" customWidth="1"/>
    <col min="3220" max="3220" width="9.140625" style="182"/>
    <col min="3221" max="3221" width="11.28515625" style="182" bestFit="1" customWidth="1"/>
    <col min="3222" max="3436" width="9.140625" style="182"/>
    <col min="3437" max="3437" width="8.85546875" style="182" customWidth="1"/>
    <col min="3438" max="3438" width="40.28515625" style="182" customWidth="1"/>
    <col min="3439" max="3440" width="16.42578125" style="182" customWidth="1"/>
    <col min="3441" max="3442" width="13.5703125" style="182" customWidth="1"/>
    <col min="3443" max="3445" width="10.28515625" style="182" customWidth="1"/>
    <col min="3446" max="3446" width="7.28515625" style="182" customWidth="1"/>
    <col min="3447" max="3447" width="4" style="182" bestFit="1" customWidth="1"/>
    <col min="3448" max="3448" width="5.7109375" style="182" customWidth="1"/>
    <col min="3449" max="3449" width="5.42578125" style="182" customWidth="1"/>
    <col min="3450" max="3450" width="6" style="182" customWidth="1"/>
    <col min="3451" max="3451" width="5.7109375" style="182" customWidth="1"/>
    <col min="3452" max="3452" width="5.42578125" style="182" customWidth="1"/>
    <col min="3453" max="3453" width="4.5703125" style="182" customWidth="1"/>
    <col min="3454" max="3454" width="7.85546875" style="182" customWidth="1"/>
    <col min="3455" max="3456" width="7.7109375" style="182" customWidth="1"/>
    <col min="3457" max="3457" width="2" style="182" customWidth="1"/>
    <col min="3458" max="3458" width="9.140625" style="182" customWidth="1"/>
    <col min="3459" max="3459" width="5.140625" style="182" customWidth="1"/>
    <col min="3460" max="3460" width="5.7109375" style="182" customWidth="1"/>
    <col min="3461" max="3461" width="5.85546875" style="182" customWidth="1"/>
    <col min="3462" max="3462" width="5.5703125" style="182" customWidth="1"/>
    <col min="3463" max="3464" width="6" style="182" customWidth="1"/>
    <col min="3465" max="3465" width="3.7109375" style="182" customWidth="1"/>
    <col min="3466" max="3466" width="2.5703125" style="182" customWidth="1"/>
    <col min="3467" max="3467" width="8.5703125" style="182" customWidth="1"/>
    <col min="3468" max="3468" width="6.42578125" style="182" customWidth="1"/>
    <col min="3469" max="3469" width="6" style="182" customWidth="1"/>
    <col min="3470" max="3473" width="9.140625" style="182" customWidth="1"/>
    <col min="3474" max="3475" width="4.42578125" style="182" customWidth="1"/>
    <col min="3476" max="3476" width="9.140625" style="182"/>
    <col min="3477" max="3477" width="11.28515625" style="182" bestFit="1" customWidth="1"/>
    <col min="3478" max="3692" width="9.140625" style="182"/>
    <col min="3693" max="3693" width="8.85546875" style="182" customWidth="1"/>
    <col min="3694" max="3694" width="40.28515625" style="182" customWidth="1"/>
    <col min="3695" max="3696" width="16.42578125" style="182" customWidth="1"/>
    <col min="3697" max="3698" width="13.5703125" style="182" customWidth="1"/>
    <col min="3699" max="3701" width="10.28515625" style="182" customWidth="1"/>
    <col min="3702" max="3702" width="7.28515625" style="182" customWidth="1"/>
    <col min="3703" max="3703" width="4" style="182" bestFit="1" customWidth="1"/>
    <col min="3704" max="3704" width="5.7109375" style="182" customWidth="1"/>
    <col min="3705" max="3705" width="5.42578125" style="182" customWidth="1"/>
    <col min="3706" max="3706" width="6" style="182" customWidth="1"/>
    <col min="3707" max="3707" width="5.7109375" style="182" customWidth="1"/>
    <col min="3708" max="3708" width="5.42578125" style="182" customWidth="1"/>
    <col min="3709" max="3709" width="4.5703125" style="182" customWidth="1"/>
    <col min="3710" max="3710" width="7.85546875" style="182" customWidth="1"/>
    <col min="3711" max="3712" width="7.7109375" style="182" customWidth="1"/>
    <col min="3713" max="3713" width="2" style="182" customWidth="1"/>
    <col min="3714" max="3714" width="9.140625" style="182" customWidth="1"/>
    <col min="3715" max="3715" width="5.140625" style="182" customWidth="1"/>
    <col min="3716" max="3716" width="5.7109375" style="182" customWidth="1"/>
    <col min="3717" max="3717" width="5.85546875" style="182" customWidth="1"/>
    <col min="3718" max="3718" width="5.5703125" style="182" customWidth="1"/>
    <col min="3719" max="3720" width="6" style="182" customWidth="1"/>
    <col min="3721" max="3721" width="3.7109375" style="182" customWidth="1"/>
    <col min="3722" max="3722" width="2.5703125" style="182" customWidth="1"/>
    <col min="3723" max="3723" width="8.5703125" style="182" customWidth="1"/>
    <col min="3724" max="3724" width="6.42578125" style="182" customWidth="1"/>
    <col min="3725" max="3725" width="6" style="182" customWidth="1"/>
    <col min="3726" max="3729" width="9.140625" style="182" customWidth="1"/>
    <col min="3730" max="3731" width="4.42578125" style="182" customWidth="1"/>
    <col min="3732" max="3732" width="9.140625" style="182"/>
    <col min="3733" max="3733" width="11.28515625" style="182" bestFit="1" customWidth="1"/>
    <col min="3734" max="3948" width="9.140625" style="182"/>
    <col min="3949" max="3949" width="8.85546875" style="182" customWidth="1"/>
    <col min="3950" max="3950" width="40.28515625" style="182" customWidth="1"/>
    <col min="3951" max="3952" width="16.42578125" style="182" customWidth="1"/>
    <col min="3953" max="3954" width="13.5703125" style="182" customWidth="1"/>
    <col min="3955" max="3957" width="10.28515625" style="182" customWidth="1"/>
    <col min="3958" max="3958" width="7.28515625" style="182" customWidth="1"/>
    <col min="3959" max="3959" width="4" style="182" bestFit="1" customWidth="1"/>
    <col min="3960" max="3960" width="5.7109375" style="182" customWidth="1"/>
    <col min="3961" max="3961" width="5.42578125" style="182" customWidth="1"/>
    <col min="3962" max="3962" width="6" style="182" customWidth="1"/>
    <col min="3963" max="3963" width="5.7109375" style="182" customWidth="1"/>
    <col min="3964" max="3964" width="5.42578125" style="182" customWidth="1"/>
    <col min="3965" max="3965" width="4.5703125" style="182" customWidth="1"/>
    <col min="3966" max="3966" width="7.85546875" style="182" customWidth="1"/>
    <col min="3967" max="3968" width="7.7109375" style="182" customWidth="1"/>
    <col min="3969" max="3969" width="2" style="182" customWidth="1"/>
    <col min="3970" max="3970" width="9.140625" style="182" customWidth="1"/>
    <col min="3971" max="3971" width="5.140625" style="182" customWidth="1"/>
    <col min="3972" max="3972" width="5.7109375" style="182" customWidth="1"/>
    <col min="3973" max="3973" width="5.85546875" style="182" customWidth="1"/>
    <col min="3974" max="3974" width="5.5703125" style="182" customWidth="1"/>
    <col min="3975" max="3976" width="6" style="182" customWidth="1"/>
    <col min="3977" max="3977" width="3.7109375" style="182" customWidth="1"/>
    <col min="3978" max="3978" width="2.5703125" style="182" customWidth="1"/>
    <col min="3979" max="3979" width="8.5703125" style="182" customWidth="1"/>
    <col min="3980" max="3980" width="6.42578125" style="182" customWidth="1"/>
    <col min="3981" max="3981" width="6" style="182" customWidth="1"/>
    <col min="3982" max="3985" width="9.140625" style="182" customWidth="1"/>
    <col min="3986" max="3987" width="4.42578125" style="182" customWidth="1"/>
    <col min="3988" max="3988" width="9.140625" style="182"/>
    <col min="3989" max="3989" width="11.28515625" style="182" bestFit="1" customWidth="1"/>
    <col min="3990" max="4204" width="9.140625" style="182"/>
    <col min="4205" max="4205" width="8.85546875" style="182" customWidth="1"/>
    <col min="4206" max="4206" width="40.28515625" style="182" customWidth="1"/>
    <col min="4207" max="4208" width="16.42578125" style="182" customWidth="1"/>
    <col min="4209" max="4210" width="13.5703125" style="182" customWidth="1"/>
    <col min="4211" max="4213" width="10.28515625" style="182" customWidth="1"/>
    <col min="4214" max="4214" width="7.28515625" style="182" customWidth="1"/>
    <col min="4215" max="4215" width="4" style="182" bestFit="1" customWidth="1"/>
    <col min="4216" max="4216" width="5.7109375" style="182" customWidth="1"/>
    <col min="4217" max="4217" width="5.42578125" style="182" customWidth="1"/>
    <col min="4218" max="4218" width="6" style="182" customWidth="1"/>
    <col min="4219" max="4219" width="5.7109375" style="182" customWidth="1"/>
    <col min="4220" max="4220" width="5.42578125" style="182" customWidth="1"/>
    <col min="4221" max="4221" width="4.5703125" style="182" customWidth="1"/>
    <col min="4222" max="4222" width="7.85546875" style="182" customWidth="1"/>
    <col min="4223" max="4224" width="7.7109375" style="182" customWidth="1"/>
    <col min="4225" max="4225" width="2" style="182" customWidth="1"/>
    <col min="4226" max="4226" width="9.140625" style="182" customWidth="1"/>
    <col min="4227" max="4227" width="5.140625" style="182" customWidth="1"/>
    <col min="4228" max="4228" width="5.7109375" style="182" customWidth="1"/>
    <col min="4229" max="4229" width="5.85546875" style="182" customWidth="1"/>
    <col min="4230" max="4230" width="5.5703125" style="182" customWidth="1"/>
    <col min="4231" max="4232" width="6" style="182" customWidth="1"/>
    <col min="4233" max="4233" width="3.7109375" style="182" customWidth="1"/>
    <col min="4234" max="4234" width="2.5703125" style="182" customWidth="1"/>
    <col min="4235" max="4235" width="8.5703125" style="182" customWidth="1"/>
    <col min="4236" max="4236" width="6.42578125" style="182" customWidth="1"/>
    <col min="4237" max="4237" width="6" style="182" customWidth="1"/>
    <col min="4238" max="4241" width="9.140625" style="182" customWidth="1"/>
    <col min="4242" max="4243" width="4.42578125" style="182" customWidth="1"/>
    <col min="4244" max="4244" width="9.140625" style="182"/>
    <col min="4245" max="4245" width="11.28515625" style="182" bestFit="1" customWidth="1"/>
    <col min="4246" max="4460" width="9.140625" style="182"/>
    <col min="4461" max="4461" width="8.85546875" style="182" customWidth="1"/>
    <col min="4462" max="4462" width="40.28515625" style="182" customWidth="1"/>
    <col min="4463" max="4464" width="16.42578125" style="182" customWidth="1"/>
    <col min="4465" max="4466" width="13.5703125" style="182" customWidth="1"/>
    <col min="4467" max="4469" width="10.28515625" style="182" customWidth="1"/>
    <col min="4470" max="4470" width="7.28515625" style="182" customWidth="1"/>
    <col min="4471" max="4471" width="4" style="182" bestFit="1" customWidth="1"/>
    <col min="4472" max="4472" width="5.7109375" style="182" customWidth="1"/>
    <col min="4473" max="4473" width="5.42578125" style="182" customWidth="1"/>
    <col min="4474" max="4474" width="6" style="182" customWidth="1"/>
    <col min="4475" max="4475" width="5.7109375" style="182" customWidth="1"/>
    <col min="4476" max="4476" width="5.42578125" style="182" customWidth="1"/>
    <col min="4477" max="4477" width="4.5703125" style="182" customWidth="1"/>
    <col min="4478" max="4478" width="7.85546875" style="182" customWidth="1"/>
    <col min="4479" max="4480" width="7.7109375" style="182" customWidth="1"/>
    <col min="4481" max="4481" width="2" style="182" customWidth="1"/>
    <col min="4482" max="4482" width="9.140625" style="182" customWidth="1"/>
    <col min="4483" max="4483" width="5.140625" style="182" customWidth="1"/>
    <col min="4484" max="4484" width="5.7109375" style="182" customWidth="1"/>
    <col min="4485" max="4485" width="5.85546875" style="182" customWidth="1"/>
    <col min="4486" max="4486" width="5.5703125" style="182" customWidth="1"/>
    <col min="4487" max="4488" width="6" style="182" customWidth="1"/>
    <col min="4489" max="4489" width="3.7109375" style="182" customWidth="1"/>
    <col min="4490" max="4490" width="2.5703125" style="182" customWidth="1"/>
    <col min="4491" max="4491" width="8.5703125" style="182" customWidth="1"/>
    <col min="4492" max="4492" width="6.42578125" style="182" customWidth="1"/>
    <col min="4493" max="4493" width="6" style="182" customWidth="1"/>
    <col min="4494" max="4497" width="9.140625" style="182" customWidth="1"/>
    <col min="4498" max="4499" width="4.42578125" style="182" customWidth="1"/>
    <col min="4500" max="4500" width="9.140625" style="182"/>
    <col min="4501" max="4501" width="11.28515625" style="182" bestFit="1" customWidth="1"/>
    <col min="4502" max="4716" width="9.140625" style="182"/>
    <col min="4717" max="4717" width="8.85546875" style="182" customWidth="1"/>
    <col min="4718" max="4718" width="40.28515625" style="182" customWidth="1"/>
    <col min="4719" max="4720" width="16.42578125" style="182" customWidth="1"/>
    <col min="4721" max="4722" width="13.5703125" style="182" customWidth="1"/>
    <col min="4723" max="4725" width="10.28515625" style="182" customWidth="1"/>
    <col min="4726" max="4726" width="7.28515625" style="182" customWidth="1"/>
    <col min="4727" max="4727" width="4" style="182" bestFit="1" customWidth="1"/>
    <col min="4728" max="4728" width="5.7109375" style="182" customWidth="1"/>
    <col min="4729" max="4729" width="5.42578125" style="182" customWidth="1"/>
    <col min="4730" max="4730" width="6" style="182" customWidth="1"/>
    <col min="4731" max="4731" width="5.7109375" style="182" customWidth="1"/>
    <col min="4732" max="4732" width="5.42578125" style="182" customWidth="1"/>
    <col min="4733" max="4733" width="4.5703125" style="182" customWidth="1"/>
    <col min="4734" max="4734" width="7.85546875" style="182" customWidth="1"/>
    <col min="4735" max="4736" width="7.7109375" style="182" customWidth="1"/>
    <col min="4737" max="4737" width="2" style="182" customWidth="1"/>
    <col min="4738" max="4738" width="9.140625" style="182" customWidth="1"/>
    <col min="4739" max="4739" width="5.140625" style="182" customWidth="1"/>
    <col min="4740" max="4740" width="5.7109375" style="182" customWidth="1"/>
    <col min="4741" max="4741" width="5.85546875" style="182" customWidth="1"/>
    <col min="4742" max="4742" width="5.5703125" style="182" customWidth="1"/>
    <col min="4743" max="4744" width="6" style="182" customWidth="1"/>
    <col min="4745" max="4745" width="3.7109375" style="182" customWidth="1"/>
    <col min="4746" max="4746" width="2.5703125" style="182" customWidth="1"/>
    <col min="4747" max="4747" width="8.5703125" style="182" customWidth="1"/>
    <col min="4748" max="4748" width="6.42578125" style="182" customWidth="1"/>
    <col min="4749" max="4749" width="6" style="182" customWidth="1"/>
    <col min="4750" max="4753" width="9.140625" style="182" customWidth="1"/>
    <col min="4754" max="4755" width="4.42578125" style="182" customWidth="1"/>
    <col min="4756" max="4756" width="9.140625" style="182"/>
    <col min="4757" max="4757" width="11.28515625" style="182" bestFit="1" customWidth="1"/>
    <col min="4758" max="4972" width="9.140625" style="182"/>
    <col min="4973" max="4973" width="8.85546875" style="182" customWidth="1"/>
    <col min="4974" max="4974" width="40.28515625" style="182" customWidth="1"/>
    <col min="4975" max="4976" width="16.42578125" style="182" customWidth="1"/>
    <col min="4977" max="4978" width="13.5703125" style="182" customWidth="1"/>
    <col min="4979" max="4981" width="10.28515625" style="182" customWidth="1"/>
    <col min="4982" max="4982" width="7.28515625" style="182" customWidth="1"/>
    <col min="4983" max="4983" width="4" style="182" bestFit="1" customWidth="1"/>
    <col min="4984" max="4984" width="5.7109375" style="182" customWidth="1"/>
    <col min="4985" max="4985" width="5.42578125" style="182" customWidth="1"/>
    <col min="4986" max="4986" width="6" style="182" customWidth="1"/>
    <col min="4987" max="4987" width="5.7109375" style="182" customWidth="1"/>
    <col min="4988" max="4988" width="5.42578125" style="182" customWidth="1"/>
    <col min="4989" max="4989" width="4.5703125" style="182" customWidth="1"/>
    <col min="4990" max="4990" width="7.85546875" style="182" customWidth="1"/>
    <col min="4991" max="4992" width="7.7109375" style="182" customWidth="1"/>
    <col min="4993" max="4993" width="2" style="182" customWidth="1"/>
    <col min="4994" max="4994" width="9.140625" style="182" customWidth="1"/>
    <col min="4995" max="4995" width="5.140625" style="182" customWidth="1"/>
    <col min="4996" max="4996" width="5.7109375" style="182" customWidth="1"/>
    <col min="4997" max="4997" width="5.85546875" style="182" customWidth="1"/>
    <col min="4998" max="4998" width="5.5703125" style="182" customWidth="1"/>
    <col min="4999" max="5000" width="6" style="182" customWidth="1"/>
    <col min="5001" max="5001" width="3.7109375" style="182" customWidth="1"/>
    <col min="5002" max="5002" width="2.5703125" style="182" customWidth="1"/>
    <col min="5003" max="5003" width="8.5703125" style="182" customWidth="1"/>
    <col min="5004" max="5004" width="6.42578125" style="182" customWidth="1"/>
    <col min="5005" max="5005" width="6" style="182" customWidth="1"/>
    <col min="5006" max="5009" width="9.140625" style="182" customWidth="1"/>
    <col min="5010" max="5011" width="4.42578125" style="182" customWidth="1"/>
    <col min="5012" max="5012" width="9.140625" style="182"/>
    <col min="5013" max="5013" width="11.28515625" style="182" bestFit="1" customWidth="1"/>
    <col min="5014" max="5228" width="9.140625" style="182"/>
    <col min="5229" max="5229" width="8.85546875" style="182" customWidth="1"/>
    <col min="5230" max="5230" width="40.28515625" style="182" customWidth="1"/>
    <col min="5231" max="5232" width="16.42578125" style="182" customWidth="1"/>
    <col min="5233" max="5234" width="13.5703125" style="182" customWidth="1"/>
    <col min="5235" max="5237" width="10.28515625" style="182" customWidth="1"/>
    <col min="5238" max="5238" width="7.28515625" style="182" customWidth="1"/>
    <col min="5239" max="5239" width="4" style="182" bestFit="1" customWidth="1"/>
    <col min="5240" max="5240" width="5.7109375" style="182" customWidth="1"/>
    <col min="5241" max="5241" width="5.42578125" style="182" customWidth="1"/>
    <col min="5242" max="5242" width="6" style="182" customWidth="1"/>
    <col min="5243" max="5243" width="5.7109375" style="182" customWidth="1"/>
    <col min="5244" max="5244" width="5.42578125" style="182" customWidth="1"/>
    <col min="5245" max="5245" width="4.5703125" style="182" customWidth="1"/>
    <col min="5246" max="5246" width="7.85546875" style="182" customWidth="1"/>
    <col min="5247" max="5248" width="7.7109375" style="182" customWidth="1"/>
    <col min="5249" max="5249" width="2" style="182" customWidth="1"/>
    <col min="5250" max="5250" width="9.140625" style="182" customWidth="1"/>
    <col min="5251" max="5251" width="5.140625" style="182" customWidth="1"/>
    <col min="5252" max="5252" width="5.7109375" style="182" customWidth="1"/>
    <col min="5253" max="5253" width="5.85546875" style="182" customWidth="1"/>
    <col min="5254" max="5254" width="5.5703125" style="182" customWidth="1"/>
    <col min="5255" max="5256" width="6" style="182" customWidth="1"/>
    <col min="5257" max="5257" width="3.7109375" style="182" customWidth="1"/>
    <col min="5258" max="5258" width="2.5703125" style="182" customWidth="1"/>
    <col min="5259" max="5259" width="8.5703125" style="182" customWidth="1"/>
    <col min="5260" max="5260" width="6.42578125" style="182" customWidth="1"/>
    <col min="5261" max="5261" width="6" style="182" customWidth="1"/>
    <col min="5262" max="5265" width="9.140625" style="182" customWidth="1"/>
    <col min="5266" max="5267" width="4.42578125" style="182" customWidth="1"/>
    <col min="5268" max="5268" width="9.140625" style="182"/>
    <col min="5269" max="5269" width="11.28515625" style="182" bestFit="1" customWidth="1"/>
    <col min="5270" max="5484" width="9.140625" style="182"/>
    <col min="5485" max="5485" width="8.85546875" style="182" customWidth="1"/>
    <col min="5486" max="5486" width="40.28515625" style="182" customWidth="1"/>
    <col min="5487" max="5488" width="16.42578125" style="182" customWidth="1"/>
    <col min="5489" max="5490" width="13.5703125" style="182" customWidth="1"/>
    <col min="5491" max="5493" width="10.28515625" style="182" customWidth="1"/>
    <col min="5494" max="5494" width="7.28515625" style="182" customWidth="1"/>
    <col min="5495" max="5495" width="4" style="182" bestFit="1" customWidth="1"/>
    <col min="5496" max="5496" width="5.7109375" style="182" customWidth="1"/>
    <col min="5497" max="5497" width="5.42578125" style="182" customWidth="1"/>
    <col min="5498" max="5498" width="6" style="182" customWidth="1"/>
    <col min="5499" max="5499" width="5.7109375" style="182" customWidth="1"/>
    <col min="5500" max="5500" width="5.42578125" style="182" customWidth="1"/>
    <col min="5501" max="5501" width="4.5703125" style="182" customWidth="1"/>
    <col min="5502" max="5502" width="7.85546875" style="182" customWidth="1"/>
    <col min="5503" max="5504" width="7.7109375" style="182" customWidth="1"/>
    <col min="5505" max="5505" width="2" style="182" customWidth="1"/>
    <col min="5506" max="5506" width="9.140625" style="182" customWidth="1"/>
    <col min="5507" max="5507" width="5.140625" style="182" customWidth="1"/>
    <col min="5508" max="5508" width="5.7109375" style="182" customWidth="1"/>
    <col min="5509" max="5509" width="5.85546875" style="182" customWidth="1"/>
    <col min="5510" max="5510" width="5.5703125" style="182" customWidth="1"/>
    <col min="5511" max="5512" width="6" style="182" customWidth="1"/>
    <col min="5513" max="5513" width="3.7109375" style="182" customWidth="1"/>
    <col min="5514" max="5514" width="2.5703125" style="182" customWidth="1"/>
    <col min="5515" max="5515" width="8.5703125" style="182" customWidth="1"/>
    <col min="5516" max="5516" width="6.42578125" style="182" customWidth="1"/>
    <col min="5517" max="5517" width="6" style="182" customWidth="1"/>
    <col min="5518" max="5521" width="9.140625" style="182" customWidth="1"/>
    <col min="5522" max="5523" width="4.42578125" style="182" customWidth="1"/>
    <col min="5524" max="5524" width="9.140625" style="182"/>
    <col min="5525" max="5525" width="11.28515625" style="182" bestFit="1" customWidth="1"/>
    <col min="5526" max="5740" width="9.140625" style="182"/>
    <col min="5741" max="5741" width="8.85546875" style="182" customWidth="1"/>
    <col min="5742" max="5742" width="40.28515625" style="182" customWidth="1"/>
    <col min="5743" max="5744" width="16.42578125" style="182" customWidth="1"/>
    <col min="5745" max="5746" width="13.5703125" style="182" customWidth="1"/>
    <col min="5747" max="5749" width="10.28515625" style="182" customWidth="1"/>
    <col min="5750" max="5750" width="7.28515625" style="182" customWidth="1"/>
    <col min="5751" max="5751" width="4" style="182" bestFit="1" customWidth="1"/>
    <col min="5752" max="5752" width="5.7109375" style="182" customWidth="1"/>
    <col min="5753" max="5753" width="5.42578125" style="182" customWidth="1"/>
    <col min="5754" max="5754" width="6" style="182" customWidth="1"/>
    <col min="5755" max="5755" width="5.7109375" style="182" customWidth="1"/>
    <col min="5756" max="5756" width="5.42578125" style="182" customWidth="1"/>
    <col min="5757" max="5757" width="4.5703125" style="182" customWidth="1"/>
    <col min="5758" max="5758" width="7.85546875" style="182" customWidth="1"/>
    <col min="5759" max="5760" width="7.7109375" style="182" customWidth="1"/>
    <col min="5761" max="5761" width="2" style="182" customWidth="1"/>
    <col min="5762" max="5762" width="9.140625" style="182" customWidth="1"/>
    <col min="5763" max="5763" width="5.140625" style="182" customWidth="1"/>
    <col min="5764" max="5764" width="5.7109375" style="182" customWidth="1"/>
    <col min="5765" max="5765" width="5.85546875" style="182" customWidth="1"/>
    <col min="5766" max="5766" width="5.5703125" style="182" customWidth="1"/>
    <col min="5767" max="5768" width="6" style="182" customWidth="1"/>
    <col min="5769" max="5769" width="3.7109375" style="182" customWidth="1"/>
    <col min="5770" max="5770" width="2.5703125" style="182" customWidth="1"/>
    <col min="5771" max="5771" width="8.5703125" style="182" customWidth="1"/>
    <col min="5772" max="5772" width="6.42578125" style="182" customWidth="1"/>
    <col min="5773" max="5773" width="6" style="182" customWidth="1"/>
    <col min="5774" max="5777" width="9.140625" style="182" customWidth="1"/>
    <col min="5778" max="5779" width="4.42578125" style="182" customWidth="1"/>
    <col min="5780" max="5780" width="9.140625" style="182"/>
    <col min="5781" max="5781" width="11.28515625" style="182" bestFit="1" customWidth="1"/>
    <col min="5782" max="5996" width="9.140625" style="182"/>
    <col min="5997" max="5997" width="8.85546875" style="182" customWidth="1"/>
    <col min="5998" max="5998" width="40.28515625" style="182" customWidth="1"/>
    <col min="5999" max="6000" width="16.42578125" style="182" customWidth="1"/>
    <col min="6001" max="6002" width="13.5703125" style="182" customWidth="1"/>
    <col min="6003" max="6005" width="10.28515625" style="182" customWidth="1"/>
    <col min="6006" max="6006" width="7.28515625" style="182" customWidth="1"/>
    <col min="6007" max="6007" width="4" style="182" bestFit="1" customWidth="1"/>
    <col min="6008" max="6008" width="5.7109375" style="182" customWidth="1"/>
    <col min="6009" max="6009" width="5.42578125" style="182" customWidth="1"/>
    <col min="6010" max="6010" width="6" style="182" customWidth="1"/>
    <col min="6011" max="6011" width="5.7109375" style="182" customWidth="1"/>
    <col min="6012" max="6012" width="5.42578125" style="182" customWidth="1"/>
    <col min="6013" max="6013" width="4.5703125" style="182" customWidth="1"/>
    <col min="6014" max="6014" width="7.85546875" style="182" customWidth="1"/>
    <col min="6015" max="6016" width="7.7109375" style="182" customWidth="1"/>
    <col min="6017" max="6017" width="2" style="182" customWidth="1"/>
    <col min="6018" max="6018" width="9.140625" style="182" customWidth="1"/>
    <col min="6019" max="6019" width="5.140625" style="182" customWidth="1"/>
    <col min="6020" max="6020" width="5.7109375" style="182" customWidth="1"/>
    <col min="6021" max="6021" width="5.85546875" style="182" customWidth="1"/>
    <col min="6022" max="6022" width="5.5703125" style="182" customWidth="1"/>
    <col min="6023" max="6024" width="6" style="182" customWidth="1"/>
    <col min="6025" max="6025" width="3.7109375" style="182" customWidth="1"/>
    <col min="6026" max="6026" width="2.5703125" style="182" customWidth="1"/>
    <col min="6027" max="6027" width="8.5703125" style="182" customWidth="1"/>
    <col min="6028" max="6028" width="6.42578125" style="182" customWidth="1"/>
    <col min="6029" max="6029" width="6" style="182" customWidth="1"/>
    <col min="6030" max="6033" width="9.140625" style="182" customWidth="1"/>
    <col min="6034" max="6035" width="4.42578125" style="182" customWidth="1"/>
    <col min="6036" max="6036" width="9.140625" style="182"/>
    <col min="6037" max="6037" width="11.28515625" style="182" bestFit="1" customWidth="1"/>
    <col min="6038" max="6252" width="9.140625" style="182"/>
    <col min="6253" max="6253" width="8.85546875" style="182" customWidth="1"/>
    <col min="6254" max="6254" width="40.28515625" style="182" customWidth="1"/>
    <col min="6255" max="6256" width="16.42578125" style="182" customWidth="1"/>
    <col min="6257" max="6258" width="13.5703125" style="182" customWidth="1"/>
    <col min="6259" max="6261" width="10.28515625" style="182" customWidth="1"/>
    <col min="6262" max="6262" width="7.28515625" style="182" customWidth="1"/>
    <col min="6263" max="6263" width="4" style="182" bestFit="1" customWidth="1"/>
    <col min="6264" max="6264" width="5.7109375" style="182" customWidth="1"/>
    <col min="6265" max="6265" width="5.42578125" style="182" customWidth="1"/>
    <col min="6266" max="6266" width="6" style="182" customWidth="1"/>
    <col min="6267" max="6267" width="5.7109375" style="182" customWidth="1"/>
    <col min="6268" max="6268" width="5.42578125" style="182" customWidth="1"/>
    <col min="6269" max="6269" width="4.5703125" style="182" customWidth="1"/>
    <col min="6270" max="6270" width="7.85546875" style="182" customWidth="1"/>
    <col min="6271" max="6272" width="7.7109375" style="182" customWidth="1"/>
    <col min="6273" max="6273" width="2" style="182" customWidth="1"/>
    <col min="6274" max="6274" width="9.140625" style="182" customWidth="1"/>
    <col min="6275" max="6275" width="5.140625" style="182" customWidth="1"/>
    <col min="6276" max="6276" width="5.7109375" style="182" customWidth="1"/>
    <col min="6277" max="6277" width="5.85546875" style="182" customWidth="1"/>
    <col min="6278" max="6278" width="5.5703125" style="182" customWidth="1"/>
    <col min="6279" max="6280" width="6" style="182" customWidth="1"/>
    <col min="6281" max="6281" width="3.7109375" style="182" customWidth="1"/>
    <col min="6282" max="6282" width="2.5703125" style="182" customWidth="1"/>
    <col min="6283" max="6283" width="8.5703125" style="182" customWidth="1"/>
    <col min="6284" max="6284" width="6.42578125" style="182" customWidth="1"/>
    <col min="6285" max="6285" width="6" style="182" customWidth="1"/>
    <col min="6286" max="6289" width="9.140625" style="182" customWidth="1"/>
    <col min="6290" max="6291" width="4.42578125" style="182" customWidth="1"/>
    <col min="6292" max="6292" width="9.140625" style="182"/>
    <col min="6293" max="6293" width="11.28515625" style="182" bestFit="1" customWidth="1"/>
    <col min="6294" max="6508" width="9.140625" style="182"/>
    <col min="6509" max="6509" width="8.85546875" style="182" customWidth="1"/>
    <col min="6510" max="6510" width="40.28515625" style="182" customWidth="1"/>
    <col min="6511" max="6512" width="16.42578125" style="182" customWidth="1"/>
    <col min="6513" max="6514" width="13.5703125" style="182" customWidth="1"/>
    <col min="6515" max="6517" width="10.28515625" style="182" customWidth="1"/>
    <col min="6518" max="6518" width="7.28515625" style="182" customWidth="1"/>
    <col min="6519" max="6519" width="4" style="182" bestFit="1" customWidth="1"/>
    <col min="6520" max="6520" width="5.7109375" style="182" customWidth="1"/>
    <col min="6521" max="6521" width="5.42578125" style="182" customWidth="1"/>
    <col min="6522" max="6522" width="6" style="182" customWidth="1"/>
    <col min="6523" max="6523" width="5.7109375" style="182" customWidth="1"/>
    <col min="6524" max="6524" width="5.42578125" style="182" customWidth="1"/>
    <col min="6525" max="6525" width="4.5703125" style="182" customWidth="1"/>
    <col min="6526" max="6526" width="7.85546875" style="182" customWidth="1"/>
    <col min="6527" max="6528" width="7.7109375" style="182" customWidth="1"/>
    <col min="6529" max="6529" width="2" style="182" customWidth="1"/>
    <col min="6530" max="6530" width="9.140625" style="182" customWidth="1"/>
    <col min="6531" max="6531" width="5.140625" style="182" customWidth="1"/>
    <col min="6532" max="6532" width="5.7109375" style="182" customWidth="1"/>
    <col min="6533" max="6533" width="5.85546875" style="182" customWidth="1"/>
    <col min="6534" max="6534" width="5.5703125" style="182" customWidth="1"/>
    <col min="6535" max="6536" width="6" style="182" customWidth="1"/>
    <col min="6537" max="6537" width="3.7109375" style="182" customWidth="1"/>
    <col min="6538" max="6538" width="2.5703125" style="182" customWidth="1"/>
    <col min="6539" max="6539" width="8.5703125" style="182" customWidth="1"/>
    <col min="6540" max="6540" width="6.42578125" style="182" customWidth="1"/>
    <col min="6541" max="6541" width="6" style="182" customWidth="1"/>
    <col min="6542" max="6545" width="9.140625" style="182" customWidth="1"/>
    <col min="6546" max="6547" width="4.42578125" style="182" customWidth="1"/>
    <col min="6548" max="6548" width="9.140625" style="182"/>
    <col min="6549" max="6549" width="11.28515625" style="182" bestFit="1" customWidth="1"/>
    <col min="6550" max="6764" width="9.140625" style="182"/>
    <col min="6765" max="6765" width="8.85546875" style="182" customWidth="1"/>
    <col min="6766" max="6766" width="40.28515625" style="182" customWidth="1"/>
    <col min="6767" max="6768" width="16.42578125" style="182" customWidth="1"/>
    <col min="6769" max="6770" width="13.5703125" style="182" customWidth="1"/>
    <col min="6771" max="6773" width="10.28515625" style="182" customWidth="1"/>
    <col min="6774" max="6774" width="7.28515625" style="182" customWidth="1"/>
    <col min="6775" max="6775" width="4" style="182" bestFit="1" customWidth="1"/>
    <col min="6776" max="6776" width="5.7109375" style="182" customWidth="1"/>
    <col min="6777" max="6777" width="5.42578125" style="182" customWidth="1"/>
    <col min="6778" max="6778" width="6" style="182" customWidth="1"/>
    <col min="6779" max="6779" width="5.7109375" style="182" customWidth="1"/>
    <col min="6780" max="6780" width="5.42578125" style="182" customWidth="1"/>
    <col min="6781" max="6781" width="4.5703125" style="182" customWidth="1"/>
    <col min="6782" max="6782" width="7.85546875" style="182" customWidth="1"/>
    <col min="6783" max="6784" width="7.7109375" style="182" customWidth="1"/>
    <col min="6785" max="6785" width="2" style="182" customWidth="1"/>
    <col min="6786" max="6786" width="9.140625" style="182" customWidth="1"/>
    <col min="6787" max="6787" width="5.140625" style="182" customWidth="1"/>
    <col min="6788" max="6788" width="5.7109375" style="182" customWidth="1"/>
    <col min="6789" max="6789" width="5.85546875" style="182" customWidth="1"/>
    <col min="6790" max="6790" width="5.5703125" style="182" customWidth="1"/>
    <col min="6791" max="6792" width="6" style="182" customWidth="1"/>
    <col min="6793" max="6793" width="3.7109375" style="182" customWidth="1"/>
    <col min="6794" max="6794" width="2.5703125" style="182" customWidth="1"/>
    <col min="6795" max="6795" width="8.5703125" style="182" customWidth="1"/>
    <col min="6796" max="6796" width="6.42578125" style="182" customWidth="1"/>
    <col min="6797" max="6797" width="6" style="182" customWidth="1"/>
    <col min="6798" max="6801" width="9.140625" style="182" customWidth="1"/>
    <col min="6802" max="6803" width="4.42578125" style="182" customWidth="1"/>
    <col min="6804" max="6804" width="9.140625" style="182"/>
    <col min="6805" max="6805" width="11.28515625" style="182" bestFit="1" customWidth="1"/>
    <col min="6806" max="7020" width="9.140625" style="182"/>
    <col min="7021" max="7021" width="8.85546875" style="182" customWidth="1"/>
    <col min="7022" max="7022" width="40.28515625" style="182" customWidth="1"/>
    <col min="7023" max="7024" width="16.42578125" style="182" customWidth="1"/>
    <col min="7025" max="7026" width="13.5703125" style="182" customWidth="1"/>
    <col min="7027" max="7029" width="10.28515625" style="182" customWidth="1"/>
    <col min="7030" max="7030" width="7.28515625" style="182" customWidth="1"/>
    <col min="7031" max="7031" width="4" style="182" bestFit="1" customWidth="1"/>
    <col min="7032" max="7032" width="5.7109375" style="182" customWidth="1"/>
    <col min="7033" max="7033" width="5.42578125" style="182" customWidth="1"/>
    <col min="7034" max="7034" width="6" style="182" customWidth="1"/>
    <col min="7035" max="7035" width="5.7109375" style="182" customWidth="1"/>
    <col min="7036" max="7036" width="5.42578125" style="182" customWidth="1"/>
    <col min="7037" max="7037" width="4.5703125" style="182" customWidth="1"/>
    <col min="7038" max="7038" width="7.85546875" style="182" customWidth="1"/>
    <col min="7039" max="7040" width="7.7109375" style="182" customWidth="1"/>
    <col min="7041" max="7041" width="2" style="182" customWidth="1"/>
    <col min="7042" max="7042" width="9.140625" style="182" customWidth="1"/>
    <col min="7043" max="7043" width="5.140625" style="182" customWidth="1"/>
    <col min="7044" max="7044" width="5.7109375" style="182" customWidth="1"/>
    <col min="7045" max="7045" width="5.85546875" style="182" customWidth="1"/>
    <col min="7046" max="7046" width="5.5703125" style="182" customWidth="1"/>
    <col min="7047" max="7048" width="6" style="182" customWidth="1"/>
    <col min="7049" max="7049" width="3.7109375" style="182" customWidth="1"/>
    <col min="7050" max="7050" width="2.5703125" style="182" customWidth="1"/>
    <col min="7051" max="7051" width="8.5703125" style="182" customWidth="1"/>
    <col min="7052" max="7052" width="6.42578125" style="182" customWidth="1"/>
    <col min="7053" max="7053" width="6" style="182" customWidth="1"/>
    <col min="7054" max="7057" width="9.140625" style="182" customWidth="1"/>
    <col min="7058" max="7059" width="4.42578125" style="182" customWidth="1"/>
    <col min="7060" max="7060" width="9.140625" style="182"/>
    <col min="7061" max="7061" width="11.28515625" style="182" bestFit="1" customWidth="1"/>
    <col min="7062" max="7276" width="9.140625" style="182"/>
    <col min="7277" max="7277" width="8.85546875" style="182" customWidth="1"/>
    <col min="7278" max="7278" width="40.28515625" style="182" customWidth="1"/>
    <col min="7279" max="7280" width="16.42578125" style="182" customWidth="1"/>
    <col min="7281" max="7282" width="13.5703125" style="182" customWidth="1"/>
    <col min="7283" max="7285" width="10.28515625" style="182" customWidth="1"/>
    <col min="7286" max="7286" width="7.28515625" style="182" customWidth="1"/>
    <col min="7287" max="7287" width="4" style="182" bestFit="1" customWidth="1"/>
    <col min="7288" max="7288" width="5.7109375" style="182" customWidth="1"/>
    <col min="7289" max="7289" width="5.42578125" style="182" customWidth="1"/>
    <col min="7290" max="7290" width="6" style="182" customWidth="1"/>
    <col min="7291" max="7291" width="5.7109375" style="182" customWidth="1"/>
    <col min="7292" max="7292" width="5.42578125" style="182" customWidth="1"/>
    <col min="7293" max="7293" width="4.5703125" style="182" customWidth="1"/>
    <col min="7294" max="7294" width="7.85546875" style="182" customWidth="1"/>
    <col min="7295" max="7296" width="7.7109375" style="182" customWidth="1"/>
    <col min="7297" max="7297" width="2" style="182" customWidth="1"/>
    <col min="7298" max="7298" width="9.140625" style="182" customWidth="1"/>
    <col min="7299" max="7299" width="5.140625" style="182" customWidth="1"/>
    <col min="7300" max="7300" width="5.7109375" style="182" customWidth="1"/>
    <col min="7301" max="7301" width="5.85546875" style="182" customWidth="1"/>
    <col min="7302" max="7302" width="5.5703125" style="182" customWidth="1"/>
    <col min="7303" max="7304" width="6" style="182" customWidth="1"/>
    <col min="7305" max="7305" width="3.7109375" style="182" customWidth="1"/>
    <col min="7306" max="7306" width="2.5703125" style="182" customWidth="1"/>
    <col min="7307" max="7307" width="8.5703125" style="182" customWidth="1"/>
    <col min="7308" max="7308" width="6.42578125" style="182" customWidth="1"/>
    <col min="7309" max="7309" width="6" style="182" customWidth="1"/>
    <col min="7310" max="7313" width="9.140625" style="182" customWidth="1"/>
    <col min="7314" max="7315" width="4.42578125" style="182" customWidth="1"/>
    <col min="7316" max="7316" width="9.140625" style="182"/>
    <col min="7317" max="7317" width="11.28515625" style="182" bestFit="1" customWidth="1"/>
    <col min="7318" max="7532" width="9.140625" style="182"/>
    <col min="7533" max="7533" width="8.85546875" style="182" customWidth="1"/>
    <col min="7534" max="7534" width="40.28515625" style="182" customWidth="1"/>
    <col min="7535" max="7536" width="16.42578125" style="182" customWidth="1"/>
    <col min="7537" max="7538" width="13.5703125" style="182" customWidth="1"/>
    <col min="7539" max="7541" width="10.28515625" style="182" customWidth="1"/>
    <col min="7542" max="7542" width="7.28515625" style="182" customWidth="1"/>
    <col min="7543" max="7543" width="4" style="182" bestFit="1" customWidth="1"/>
    <col min="7544" max="7544" width="5.7109375" style="182" customWidth="1"/>
    <col min="7545" max="7545" width="5.42578125" style="182" customWidth="1"/>
    <col min="7546" max="7546" width="6" style="182" customWidth="1"/>
    <col min="7547" max="7547" width="5.7109375" style="182" customWidth="1"/>
    <col min="7548" max="7548" width="5.42578125" style="182" customWidth="1"/>
    <col min="7549" max="7549" width="4.5703125" style="182" customWidth="1"/>
    <col min="7550" max="7550" width="7.85546875" style="182" customWidth="1"/>
    <col min="7551" max="7552" width="7.7109375" style="182" customWidth="1"/>
    <col min="7553" max="7553" width="2" style="182" customWidth="1"/>
    <col min="7554" max="7554" width="9.140625" style="182" customWidth="1"/>
    <col min="7555" max="7555" width="5.140625" style="182" customWidth="1"/>
    <col min="7556" max="7556" width="5.7109375" style="182" customWidth="1"/>
    <col min="7557" max="7557" width="5.85546875" style="182" customWidth="1"/>
    <col min="7558" max="7558" width="5.5703125" style="182" customWidth="1"/>
    <col min="7559" max="7560" width="6" style="182" customWidth="1"/>
    <col min="7561" max="7561" width="3.7109375" style="182" customWidth="1"/>
    <col min="7562" max="7562" width="2.5703125" style="182" customWidth="1"/>
    <col min="7563" max="7563" width="8.5703125" style="182" customWidth="1"/>
    <col min="7564" max="7564" width="6.42578125" style="182" customWidth="1"/>
    <col min="7565" max="7565" width="6" style="182" customWidth="1"/>
    <col min="7566" max="7569" width="9.140625" style="182" customWidth="1"/>
    <col min="7570" max="7571" width="4.42578125" style="182" customWidth="1"/>
    <col min="7572" max="7572" width="9.140625" style="182"/>
    <col min="7573" max="7573" width="11.28515625" style="182" bestFit="1" customWidth="1"/>
    <col min="7574" max="7788" width="9.140625" style="182"/>
    <col min="7789" max="7789" width="8.85546875" style="182" customWidth="1"/>
    <col min="7790" max="7790" width="40.28515625" style="182" customWidth="1"/>
    <col min="7791" max="7792" width="16.42578125" style="182" customWidth="1"/>
    <col min="7793" max="7794" width="13.5703125" style="182" customWidth="1"/>
    <col min="7795" max="7797" width="10.28515625" style="182" customWidth="1"/>
    <col min="7798" max="7798" width="7.28515625" style="182" customWidth="1"/>
    <col min="7799" max="7799" width="4" style="182" bestFit="1" customWidth="1"/>
    <col min="7800" max="7800" width="5.7109375" style="182" customWidth="1"/>
    <col min="7801" max="7801" width="5.42578125" style="182" customWidth="1"/>
    <col min="7802" max="7802" width="6" style="182" customWidth="1"/>
    <col min="7803" max="7803" width="5.7109375" style="182" customWidth="1"/>
    <col min="7804" max="7804" width="5.42578125" style="182" customWidth="1"/>
    <col min="7805" max="7805" width="4.5703125" style="182" customWidth="1"/>
    <col min="7806" max="7806" width="7.85546875" style="182" customWidth="1"/>
    <col min="7807" max="7808" width="7.7109375" style="182" customWidth="1"/>
    <col min="7809" max="7809" width="2" style="182" customWidth="1"/>
    <col min="7810" max="7810" width="9.140625" style="182" customWidth="1"/>
    <col min="7811" max="7811" width="5.140625" style="182" customWidth="1"/>
    <col min="7812" max="7812" width="5.7109375" style="182" customWidth="1"/>
    <col min="7813" max="7813" width="5.85546875" style="182" customWidth="1"/>
    <col min="7814" max="7814" width="5.5703125" style="182" customWidth="1"/>
    <col min="7815" max="7816" width="6" style="182" customWidth="1"/>
    <col min="7817" max="7817" width="3.7109375" style="182" customWidth="1"/>
    <col min="7818" max="7818" width="2.5703125" style="182" customWidth="1"/>
    <col min="7819" max="7819" width="8.5703125" style="182" customWidth="1"/>
    <col min="7820" max="7820" width="6.42578125" style="182" customWidth="1"/>
    <col min="7821" max="7821" width="6" style="182" customWidth="1"/>
    <col min="7822" max="7825" width="9.140625" style="182" customWidth="1"/>
    <col min="7826" max="7827" width="4.42578125" style="182" customWidth="1"/>
    <col min="7828" max="7828" width="9.140625" style="182"/>
    <col min="7829" max="7829" width="11.28515625" style="182" bestFit="1" customWidth="1"/>
    <col min="7830" max="8044" width="9.140625" style="182"/>
    <col min="8045" max="8045" width="8.85546875" style="182" customWidth="1"/>
    <col min="8046" max="8046" width="40.28515625" style="182" customWidth="1"/>
    <col min="8047" max="8048" width="16.42578125" style="182" customWidth="1"/>
    <col min="8049" max="8050" width="13.5703125" style="182" customWidth="1"/>
    <col min="8051" max="8053" width="10.28515625" style="182" customWidth="1"/>
    <col min="8054" max="8054" width="7.28515625" style="182" customWidth="1"/>
    <col min="8055" max="8055" width="4" style="182" bestFit="1" customWidth="1"/>
    <col min="8056" max="8056" width="5.7109375" style="182" customWidth="1"/>
    <col min="8057" max="8057" width="5.42578125" style="182" customWidth="1"/>
    <col min="8058" max="8058" width="6" style="182" customWidth="1"/>
    <col min="8059" max="8059" width="5.7109375" style="182" customWidth="1"/>
    <col min="8060" max="8060" width="5.42578125" style="182" customWidth="1"/>
    <col min="8061" max="8061" width="4.5703125" style="182" customWidth="1"/>
    <col min="8062" max="8062" width="7.85546875" style="182" customWidth="1"/>
    <col min="8063" max="8064" width="7.7109375" style="182" customWidth="1"/>
    <col min="8065" max="8065" width="2" style="182" customWidth="1"/>
    <col min="8066" max="8066" width="9.140625" style="182" customWidth="1"/>
    <col min="8067" max="8067" width="5.140625" style="182" customWidth="1"/>
    <col min="8068" max="8068" width="5.7109375" style="182" customWidth="1"/>
    <col min="8069" max="8069" width="5.85546875" style="182" customWidth="1"/>
    <col min="8070" max="8070" width="5.5703125" style="182" customWidth="1"/>
    <col min="8071" max="8072" width="6" style="182" customWidth="1"/>
    <col min="8073" max="8073" width="3.7109375" style="182" customWidth="1"/>
    <col min="8074" max="8074" width="2.5703125" style="182" customWidth="1"/>
    <col min="8075" max="8075" width="8.5703125" style="182" customWidth="1"/>
    <col min="8076" max="8076" width="6.42578125" style="182" customWidth="1"/>
    <col min="8077" max="8077" width="6" style="182" customWidth="1"/>
    <col min="8078" max="8081" width="9.140625" style="182" customWidth="1"/>
    <col min="8082" max="8083" width="4.42578125" style="182" customWidth="1"/>
    <col min="8084" max="8084" width="9.140625" style="182"/>
    <col min="8085" max="8085" width="11.28515625" style="182" bestFit="1" customWidth="1"/>
    <col min="8086" max="8300" width="9.140625" style="182"/>
    <col min="8301" max="8301" width="8.85546875" style="182" customWidth="1"/>
    <col min="8302" max="8302" width="40.28515625" style="182" customWidth="1"/>
    <col min="8303" max="8304" width="16.42578125" style="182" customWidth="1"/>
    <col min="8305" max="8306" width="13.5703125" style="182" customWidth="1"/>
    <col min="8307" max="8309" width="10.28515625" style="182" customWidth="1"/>
    <col min="8310" max="8310" width="7.28515625" style="182" customWidth="1"/>
    <col min="8311" max="8311" width="4" style="182" bestFit="1" customWidth="1"/>
    <col min="8312" max="8312" width="5.7109375" style="182" customWidth="1"/>
    <col min="8313" max="8313" width="5.42578125" style="182" customWidth="1"/>
    <col min="8314" max="8314" width="6" style="182" customWidth="1"/>
    <col min="8315" max="8315" width="5.7109375" style="182" customWidth="1"/>
    <col min="8316" max="8316" width="5.42578125" style="182" customWidth="1"/>
    <col min="8317" max="8317" width="4.5703125" style="182" customWidth="1"/>
    <col min="8318" max="8318" width="7.85546875" style="182" customWidth="1"/>
    <col min="8319" max="8320" width="7.7109375" style="182" customWidth="1"/>
    <col min="8321" max="8321" width="2" style="182" customWidth="1"/>
    <col min="8322" max="8322" width="9.140625" style="182" customWidth="1"/>
    <col min="8323" max="8323" width="5.140625" style="182" customWidth="1"/>
    <col min="8324" max="8324" width="5.7109375" style="182" customWidth="1"/>
    <col min="8325" max="8325" width="5.85546875" style="182" customWidth="1"/>
    <col min="8326" max="8326" width="5.5703125" style="182" customWidth="1"/>
    <col min="8327" max="8328" width="6" style="182" customWidth="1"/>
    <col min="8329" max="8329" width="3.7109375" style="182" customWidth="1"/>
    <col min="8330" max="8330" width="2.5703125" style="182" customWidth="1"/>
    <col min="8331" max="8331" width="8.5703125" style="182" customWidth="1"/>
    <col min="8332" max="8332" width="6.42578125" style="182" customWidth="1"/>
    <col min="8333" max="8333" width="6" style="182" customWidth="1"/>
    <col min="8334" max="8337" width="9.140625" style="182" customWidth="1"/>
    <col min="8338" max="8339" width="4.42578125" style="182" customWidth="1"/>
    <col min="8340" max="8340" width="9.140625" style="182"/>
    <col min="8341" max="8341" width="11.28515625" style="182" bestFit="1" customWidth="1"/>
    <col min="8342" max="8556" width="9.140625" style="182"/>
    <col min="8557" max="8557" width="8.85546875" style="182" customWidth="1"/>
    <col min="8558" max="8558" width="40.28515625" style="182" customWidth="1"/>
    <col min="8559" max="8560" width="16.42578125" style="182" customWidth="1"/>
    <col min="8561" max="8562" width="13.5703125" style="182" customWidth="1"/>
    <col min="8563" max="8565" width="10.28515625" style="182" customWidth="1"/>
    <col min="8566" max="8566" width="7.28515625" style="182" customWidth="1"/>
    <col min="8567" max="8567" width="4" style="182" bestFit="1" customWidth="1"/>
    <col min="8568" max="8568" width="5.7109375" style="182" customWidth="1"/>
    <col min="8569" max="8569" width="5.42578125" style="182" customWidth="1"/>
    <col min="8570" max="8570" width="6" style="182" customWidth="1"/>
    <col min="8571" max="8571" width="5.7109375" style="182" customWidth="1"/>
    <col min="8572" max="8572" width="5.42578125" style="182" customWidth="1"/>
    <col min="8573" max="8573" width="4.5703125" style="182" customWidth="1"/>
    <col min="8574" max="8574" width="7.85546875" style="182" customWidth="1"/>
    <col min="8575" max="8576" width="7.7109375" style="182" customWidth="1"/>
    <col min="8577" max="8577" width="2" style="182" customWidth="1"/>
    <col min="8578" max="8578" width="9.140625" style="182" customWidth="1"/>
    <col min="8579" max="8579" width="5.140625" style="182" customWidth="1"/>
    <col min="8580" max="8580" width="5.7109375" style="182" customWidth="1"/>
    <col min="8581" max="8581" width="5.85546875" style="182" customWidth="1"/>
    <col min="8582" max="8582" width="5.5703125" style="182" customWidth="1"/>
    <col min="8583" max="8584" width="6" style="182" customWidth="1"/>
    <col min="8585" max="8585" width="3.7109375" style="182" customWidth="1"/>
    <col min="8586" max="8586" width="2.5703125" style="182" customWidth="1"/>
    <col min="8587" max="8587" width="8.5703125" style="182" customWidth="1"/>
    <col min="8588" max="8588" width="6.42578125" style="182" customWidth="1"/>
    <col min="8589" max="8589" width="6" style="182" customWidth="1"/>
    <col min="8590" max="8593" width="9.140625" style="182" customWidth="1"/>
    <col min="8594" max="8595" width="4.42578125" style="182" customWidth="1"/>
    <col min="8596" max="8596" width="9.140625" style="182"/>
    <col min="8597" max="8597" width="11.28515625" style="182" bestFit="1" customWidth="1"/>
    <col min="8598" max="8812" width="9.140625" style="182"/>
    <col min="8813" max="8813" width="8.85546875" style="182" customWidth="1"/>
    <col min="8814" max="8814" width="40.28515625" style="182" customWidth="1"/>
    <col min="8815" max="8816" width="16.42578125" style="182" customWidth="1"/>
    <col min="8817" max="8818" width="13.5703125" style="182" customWidth="1"/>
    <col min="8819" max="8821" width="10.28515625" style="182" customWidth="1"/>
    <col min="8822" max="8822" width="7.28515625" style="182" customWidth="1"/>
    <col min="8823" max="8823" width="4" style="182" bestFit="1" customWidth="1"/>
    <col min="8824" max="8824" width="5.7109375" style="182" customWidth="1"/>
    <col min="8825" max="8825" width="5.42578125" style="182" customWidth="1"/>
    <col min="8826" max="8826" width="6" style="182" customWidth="1"/>
    <col min="8827" max="8827" width="5.7109375" style="182" customWidth="1"/>
    <col min="8828" max="8828" width="5.42578125" style="182" customWidth="1"/>
    <col min="8829" max="8829" width="4.5703125" style="182" customWidth="1"/>
    <col min="8830" max="8830" width="7.85546875" style="182" customWidth="1"/>
    <col min="8831" max="8832" width="7.7109375" style="182" customWidth="1"/>
    <col min="8833" max="8833" width="2" style="182" customWidth="1"/>
    <col min="8834" max="8834" width="9.140625" style="182" customWidth="1"/>
    <col min="8835" max="8835" width="5.140625" style="182" customWidth="1"/>
    <col min="8836" max="8836" width="5.7109375" style="182" customWidth="1"/>
    <col min="8837" max="8837" width="5.85546875" style="182" customWidth="1"/>
    <col min="8838" max="8838" width="5.5703125" style="182" customWidth="1"/>
    <col min="8839" max="8840" width="6" style="182" customWidth="1"/>
    <col min="8841" max="8841" width="3.7109375" style="182" customWidth="1"/>
    <col min="8842" max="8842" width="2.5703125" style="182" customWidth="1"/>
    <col min="8843" max="8843" width="8.5703125" style="182" customWidth="1"/>
    <col min="8844" max="8844" width="6.42578125" style="182" customWidth="1"/>
    <col min="8845" max="8845" width="6" style="182" customWidth="1"/>
    <col min="8846" max="8849" width="9.140625" style="182" customWidth="1"/>
    <col min="8850" max="8851" width="4.42578125" style="182" customWidth="1"/>
    <col min="8852" max="8852" width="9.140625" style="182"/>
    <col min="8853" max="8853" width="11.28515625" style="182" bestFit="1" customWidth="1"/>
    <col min="8854" max="9068" width="9.140625" style="182"/>
    <col min="9069" max="9069" width="8.85546875" style="182" customWidth="1"/>
    <col min="9070" max="9070" width="40.28515625" style="182" customWidth="1"/>
    <col min="9071" max="9072" width="16.42578125" style="182" customWidth="1"/>
    <col min="9073" max="9074" width="13.5703125" style="182" customWidth="1"/>
    <col min="9075" max="9077" width="10.28515625" style="182" customWidth="1"/>
    <col min="9078" max="9078" width="7.28515625" style="182" customWidth="1"/>
    <col min="9079" max="9079" width="4" style="182" bestFit="1" customWidth="1"/>
    <col min="9080" max="9080" width="5.7109375" style="182" customWidth="1"/>
    <col min="9081" max="9081" width="5.42578125" style="182" customWidth="1"/>
    <col min="9082" max="9082" width="6" style="182" customWidth="1"/>
    <col min="9083" max="9083" width="5.7109375" style="182" customWidth="1"/>
    <col min="9084" max="9084" width="5.42578125" style="182" customWidth="1"/>
    <col min="9085" max="9085" width="4.5703125" style="182" customWidth="1"/>
    <col min="9086" max="9086" width="7.85546875" style="182" customWidth="1"/>
    <col min="9087" max="9088" width="7.7109375" style="182" customWidth="1"/>
    <col min="9089" max="9089" width="2" style="182" customWidth="1"/>
    <col min="9090" max="9090" width="9.140625" style="182" customWidth="1"/>
    <col min="9091" max="9091" width="5.140625" style="182" customWidth="1"/>
    <col min="9092" max="9092" width="5.7109375" style="182" customWidth="1"/>
    <col min="9093" max="9093" width="5.85546875" style="182" customWidth="1"/>
    <col min="9094" max="9094" width="5.5703125" style="182" customWidth="1"/>
    <col min="9095" max="9096" width="6" style="182" customWidth="1"/>
    <col min="9097" max="9097" width="3.7109375" style="182" customWidth="1"/>
    <col min="9098" max="9098" width="2.5703125" style="182" customWidth="1"/>
    <col min="9099" max="9099" width="8.5703125" style="182" customWidth="1"/>
    <col min="9100" max="9100" width="6.42578125" style="182" customWidth="1"/>
    <col min="9101" max="9101" width="6" style="182" customWidth="1"/>
    <col min="9102" max="9105" width="9.140625" style="182" customWidth="1"/>
    <col min="9106" max="9107" width="4.42578125" style="182" customWidth="1"/>
    <col min="9108" max="9108" width="9.140625" style="182"/>
    <col min="9109" max="9109" width="11.28515625" style="182" bestFit="1" customWidth="1"/>
    <col min="9110" max="9324" width="9.140625" style="182"/>
    <col min="9325" max="9325" width="8.85546875" style="182" customWidth="1"/>
    <col min="9326" max="9326" width="40.28515625" style="182" customWidth="1"/>
    <col min="9327" max="9328" width="16.42578125" style="182" customWidth="1"/>
    <col min="9329" max="9330" width="13.5703125" style="182" customWidth="1"/>
    <col min="9331" max="9333" width="10.28515625" style="182" customWidth="1"/>
    <col min="9334" max="9334" width="7.28515625" style="182" customWidth="1"/>
    <col min="9335" max="9335" width="4" style="182" bestFit="1" customWidth="1"/>
    <col min="9336" max="9336" width="5.7109375" style="182" customWidth="1"/>
    <col min="9337" max="9337" width="5.42578125" style="182" customWidth="1"/>
    <col min="9338" max="9338" width="6" style="182" customWidth="1"/>
    <col min="9339" max="9339" width="5.7109375" style="182" customWidth="1"/>
    <col min="9340" max="9340" width="5.42578125" style="182" customWidth="1"/>
    <col min="9341" max="9341" width="4.5703125" style="182" customWidth="1"/>
    <col min="9342" max="9342" width="7.85546875" style="182" customWidth="1"/>
    <col min="9343" max="9344" width="7.7109375" style="182" customWidth="1"/>
    <col min="9345" max="9345" width="2" style="182" customWidth="1"/>
    <col min="9346" max="9346" width="9.140625" style="182" customWidth="1"/>
    <col min="9347" max="9347" width="5.140625" style="182" customWidth="1"/>
    <col min="9348" max="9348" width="5.7109375" style="182" customWidth="1"/>
    <col min="9349" max="9349" width="5.85546875" style="182" customWidth="1"/>
    <col min="9350" max="9350" width="5.5703125" style="182" customWidth="1"/>
    <col min="9351" max="9352" width="6" style="182" customWidth="1"/>
    <col min="9353" max="9353" width="3.7109375" style="182" customWidth="1"/>
    <col min="9354" max="9354" width="2.5703125" style="182" customWidth="1"/>
    <col min="9355" max="9355" width="8.5703125" style="182" customWidth="1"/>
    <col min="9356" max="9356" width="6.42578125" style="182" customWidth="1"/>
    <col min="9357" max="9357" width="6" style="182" customWidth="1"/>
    <col min="9358" max="9361" width="9.140625" style="182" customWidth="1"/>
    <col min="9362" max="9363" width="4.42578125" style="182" customWidth="1"/>
    <col min="9364" max="9364" width="9.140625" style="182"/>
    <col min="9365" max="9365" width="11.28515625" style="182" bestFit="1" customWidth="1"/>
    <col min="9366" max="9580" width="9.140625" style="182"/>
    <col min="9581" max="9581" width="8.85546875" style="182" customWidth="1"/>
    <col min="9582" max="9582" width="40.28515625" style="182" customWidth="1"/>
    <col min="9583" max="9584" width="16.42578125" style="182" customWidth="1"/>
    <col min="9585" max="9586" width="13.5703125" style="182" customWidth="1"/>
    <col min="9587" max="9589" width="10.28515625" style="182" customWidth="1"/>
    <col min="9590" max="9590" width="7.28515625" style="182" customWidth="1"/>
    <col min="9591" max="9591" width="4" style="182" bestFit="1" customWidth="1"/>
    <col min="9592" max="9592" width="5.7109375" style="182" customWidth="1"/>
    <col min="9593" max="9593" width="5.42578125" style="182" customWidth="1"/>
    <col min="9594" max="9594" width="6" style="182" customWidth="1"/>
    <col min="9595" max="9595" width="5.7109375" style="182" customWidth="1"/>
    <col min="9596" max="9596" width="5.42578125" style="182" customWidth="1"/>
    <col min="9597" max="9597" width="4.5703125" style="182" customWidth="1"/>
    <col min="9598" max="9598" width="7.85546875" style="182" customWidth="1"/>
    <col min="9599" max="9600" width="7.7109375" style="182" customWidth="1"/>
    <col min="9601" max="9601" width="2" style="182" customWidth="1"/>
    <col min="9602" max="9602" width="9.140625" style="182" customWidth="1"/>
    <col min="9603" max="9603" width="5.140625" style="182" customWidth="1"/>
    <col min="9604" max="9604" width="5.7109375" style="182" customWidth="1"/>
    <col min="9605" max="9605" width="5.85546875" style="182" customWidth="1"/>
    <col min="9606" max="9606" width="5.5703125" style="182" customWidth="1"/>
    <col min="9607" max="9608" width="6" style="182" customWidth="1"/>
    <col min="9609" max="9609" width="3.7109375" style="182" customWidth="1"/>
    <col min="9610" max="9610" width="2.5703125" style="182" customWidth="1"/>
    <col min="9611" max="9611" width="8.5703125" style="182" customWidth="1"/>
    <col min="9612" max="9612" width="6.42578125" style="182" customWidth="1"/>
    <col min="9613" max="9613" width="6" style="182" customWidth="1"/>
    <col min="9614" max="9617" width="9.140625" style="182" customWidth="1"/>
    <col min="9618" max="9619" width="4.42578125" style="182" customWidth="1"/>
    <col min="9620" max="9620" width="9.140625" style="182"/>
    <col min="9621" max="9621" width="11.28515625" style="182" bestFit="1" customWidth="1"/>
    <col min="9622" max="9836" width="9.140625" style="182"/>
    <col min="9837" max="9837" width="8.85546875" style="182" customWidth="1"/>
    <col min="9838" max="9838" width="40.28515625" style="182" customWidth="1"/>
    <col min="9839" max="9840" width="16.42578125" style="182" customWidth="1"/>
    <col min="9841" max="9842" width="13.5703125" style="182" customWidth="1"/>
    <col min="9843" max="9845" width="10.28515625" style="182" customWidth="1"/>
    <col min="9846" max="9846" width="7.28515625" style="182" customWidth="1"/>
    <col min="9847" max="9847" width="4" style="182" bestFit="1" customWidth="1"/>
    <col min="9848" max="9848" width="5.7109375" style="182" customWidth="1"/>
    <col min="9849" max="9849" width="5.42578125" style="182" customWidth="1"/>
    <col min="9850" max="9850" width="6" style="182" customWidth="1"/>
    <col min="9851" max="9851" width="5.7109375" style="182" customWidth="1"/>
    <col min="9852" max="9852" width="5.42578125" style="182" customWidth="1"/>
    <col min="9853" max="9853" width="4.5703125" style="182" customWidth="1"/>
    <col min="9854" max="9854" width="7.85546875" style="182" customWidth="1"/>
    <col min="9855" max="9856" width="7.7109375" style="182" customWidth="1"/>
    <col min="9857" max="9857" width="2" style="182" customWidth="1"/>
    <col min="9858" max="9858" width="9.140625" style="182" customWidth="1"/>
    <col min="9859" max="9859" width="5.140625" style="182" customWidth="1"/>
    <col min="9860" max="9860" width="5.7109375" style="182" customWidth="1"/>
    <col min="9861" max="9861" width="5.85546875" style="182" customWidth="1"/>
    <col min="9862" max="9862" width="5.5703125" style="182" customWidth="1"/>
    <col min="9863" max="9864" width="6" style="182" customWidth="1"/>
    <col min="9865" max="9865" width="3.7109375" style="182" customWidth="1"/>
    <col min="9866" max="9866" width="2.5703125" style="182" customWidth="1"/>
    <col min="9867" max="9867" width="8.5703125" style="182" customWidth="1"/>
    <col min="9868" max="9868" width="6.42578125" style="182" customWidth="1"/>
    <col min="9869" max="9869" width="6" style="182" customWidth="1"/>
    <col min="9870" max="9873" width="9.140625" style="182" customWidth="1"/>
    <col min="9874" max="9875" width="4.42578125" style="182" customWidth="1"/>
    <col min="9876" max="9876" width="9.140625" style="182"/>
    <col min="9877" max="9877" width="11.28515625" style="182" bestFit="1" customWidth="1"/>
    <col min="9878" max="10092" width="9.140625" style="182"/>
    <col min="10093" max="10093" width="8.85546875" style="182" customWidth="1"/>
    <col min="10094" max="10094" width="40.28515625" style="182" customWidth="1"/>
    <col min="10095" max="10096" width="16.42578125" style="182" customWidth="1"/>
    <col min="10097" max="10098" width="13.5703125" style="182" customWidth="1"/>
    <col min="10099" max="10101" width="10.28515625" style="182" customWidth="1"/>
    <col min="10102" max="10102" width="7.28515625" style="182" customWidth="1"/>
    <col min="10103" max="10103" width="4" style="182" bestFit="1" customWidth="1"/>
    <col min="10104" max="10104" width="5.7109375" style="182" customWidth="1"/>
    <col min="10105" max="10105" width="5.42578125" style="182" customWidth="1"/>
    <col min="10106" max="10106" width="6" style="182" customWidth="1"/>
    <col min="10107" max="10107" width="5.7109375" style="182" customWidth="1"/>
    <col min="10108" max="10108" width="5.42578125" style="182" customWidth="1"/>
    <col min="10109" max="10109" width="4.5703125" style="182" customWidth="1"/>
    <col min="10110" max="10110" width="7.85546875" style="182" customWidth="1"/>
    <col min="10111" max="10112" width="7.7109375" style="182" customWidth="1"/>
    <col min="10113" max="10113" width="2" style="182" customWidth="1"/>
    <col min="10114" max="10114" width="9.140625" style="182" customWidth="1"/>
    <col min="10115" max="10115" width="5.140625" style="182" customWidth="1"/>
    <col min="10116" max="10116" width="5.7109375" style="182" customWidth="1"/>
    <col min="10117" max="10117" width="5.85546875" style="182" customWidth="1"/>
    <col min="10118" max="10118" width="5.5703125" style="182" customWidth="1"/>
    <col min="10119" max="10120" width="6" style="182" customWidth="1"/>
    <col min="10121" max="10121" width="3.7109375" style="182" customWidth="1"/>
    <col min="10122" max="10122" width="2.5703125" style="182" customWidth="1"/>
    <col min="10123" max="10123" width="8.5703125" style="182" customWidth="1"/>
    <col min="10124" max="10124" width="6.42578125" style="182" customWidth="1"/>
    <col min="10125" max="10125" width="6" style="182" customWidth="1"/>
    <col min="10126" max="10129" width="9.140625" style="182" customWidth="1"/>
    <col min="10130" max="10131" width="4.42578125" style="182" customWidth="1"/>
    <col min="10132" max="10132" width="9.140625" style="182"/>
    <col min="10133" max="10133" width="11.28515625" style="182" bestFit="1" customWidth="1"/>
    <col min="10134" max="10348" width="9.140625" style="182"/>
    <col min="10349" max="10349" width="8.85546875" style="182" customWidth="1"/>
    <col min="10350" max="10350" width="40.28515625" style="182" customWidth="1"/>
    <col min="10351" max="10352" width="16.42578125" style="182" customWidth="1"/>
    <col min="10353" max="10354" width="13.5703125" style="182" customWidth="1"/>
    <col min="10355" max="10357" width="10.28515625" style="182" customWidth="1"/>
    <col min="10358" max="10358" width="7.28515625" style="182" customWidth="1"/>
    <col min="10359" max="10359" width="4" style="182" bestFit="1" customWidth="1"/>
    <col min="10360" max="10360" width="5.7109375" style="182" customWidth="1"/>
    <col min="10361" max="10361" width="5.42578125" style="182" customWidth="1"/>
    <col min="10362" max="10362" width="6" style="182" customWidth="1"/>
    <col min="10363" max="10363" width="5.7109375" style="182" customWidth="1"/>
    <col min="10364" max="10364" width="5.42578125" style="182" customWidth="1"/>
    <col min="10365" max="10365" width="4.5703125" style="182" customWidth="1"/>
    <col min="10366" max="10366" width="7.85546875" style="182" customWidth="1"/>
    <col min="10367" max="10368" width="7.7109375" style="182" customWidth="1"/>
    <col min="10369" max="10369" width="2" style="182" customWidth="1"/>
    <col min="10370" max="10370" width="9.140625" style="182" customWidth="1"/>
    <col min="10371" max="10371" width="5.140625" style="182" customWidth="1"/>
    <col min="10372" max="10372" width="5.7109375" style="182" customWidth="1"/>
    <col min="10373" max="10373" width="5.85546875" style="182" customWidth="1"/>
    <col min="10374" max="10374" width="5.5703125" style="182" customWidth="1"/>
    <col min="10375" max="10376" width="6" style="182" customWidth="1"/>
    <col min="10377" max="10377" width="3.7109375" style="182" customWidth="1"/>
    <col min="10378" max="10378" width="2.5703125" style="182" customWidth="1"/>
    <col min="10379" max="10379" width="8.5703125" style="182" customWidth="1"/>
    <col min="10380" max="10380" width="6.42578125" style="182" customWidth="1"/>
    <col min="10381" max="10381" width="6" style="182" customWidth="1"/>
    <col min="10382" max="10385" width="9.140625" style="182" customWidth="1"/>
    <col min="10386" max="10387" width="4.42578125" style="182" customWidth="1"/>
    <col min="10388" max="10388" width="9.140625" style="182"/>
    <col min="10389" max="10389" width="11.28515625" style="182" bestFit="1" customWidth="1"/>
    <col min="10390" max="10604" width="9.140625" style="182"/>
    <col min="10605" max="10605" width="8.85546875" style="182" customWidth="1"/>
    <col min="10606" max="10606" width="40.28515625" style="182" customWidth="1"/>
    <col min="10607" max="10608" width="16.42578125" style="182" customWidth="1"/>
    <col min="10609" max="10610" width="13.5703125" style="182" customWidth="1"/>
    <col min="10611" max="10613" width="10.28515625" style="182" customWidth="1"/>
    <col min="10614" max="10614" width="7.28515625" style="182" customWidth="1"/>
    <col min="10615" max="10615" width="4" style="182" bestFit="1" customWidth="1"/>
    <col min="10616" max="10616" width="5.7109375" style="182" customWidth="1"/>
    <col min="10617" max="10617" width="5.42578125" style="182" customWidth="1"/>
    <col min="10618" max="10618" width="6" style="182" customWidth="1"/>
    <col min="10619" max="10619" width="5.7109375" style="182" customWidth="1"/>
    <col min="10620" max="10620" width="5.42578125" style="182" customWidth="1"/>
    <col min="10621" max="10621" width="4.5703125" style="182" customWidth="1"/>
    <col min="10622" max="10622" width="7.85546875" style="182" customWidth="1"/>
    <col min="10623" max="10624" width="7.7109375" style="182" customWidth="1"/>
    <col min="10625" max="10625" width="2" style="182" customWidth="1"/>
    <col min="10626" max="10626" width="9.140625" style="182" customWidth="1"/>
    <col min="10627" max="10627" width="5.140625" style="182" customWidth="1"/>
    <col min="10628" max="10628" width="5.7109375" style="182" customWidth="1"/>
    <col min="10629" max="10629" width="5.85546875" style="182" customWidth="1"/>
    <col min="10630" max="10630" width="5.5703125" style="182" customWidth="1"/>
    <col min="10631" max="10632" width="6" style="182" customWidth="1"/>
    <col min="10633" max="10633" width="3.7109375" style="182" customWidth="1"/>
    <col min="10634" max="10634" width="2.5703125" style="182" customWidth="1"/>
    <col min="10635" max="10635" width="8.5703125" style="182" customWidth="1"/>
    <col min="10636" max="10636" width="6.42578125" style="182" customWidth="1"/>
    <col min="10637" max="10637" width="6" style="182" customWidth="1"/>
    <col min="10638" max="10641" width="9.140625" style="182" customWidth="1"/>
    <col min="10642" max="10643" width="4.42578125" style="182" customWidth="1"/>
    <col min="10644" max="10644" width="9.140625" style="182"/>
    <col min="10645" max="10645" width="11.28515625" style="182" bestFit="1" customWidth="1"/>
    <col min="10646" max="10860" width="9.140625" style="182"/>
    <col min="10861" max="10861" width="8.85546875" style="182" customWidth="1"/>
    <col min="10862" max="10862" width="40.28515625" style="182" customWidth="1"/>
    <col min="10863" max="10864" width="16.42578125" style="182" customWidth="1"/>
    <col min="10865" max="10866" width="13.5703125" style="182" customWidth="1"/>
    <col min="10867" max="10869" width="10.28515625" style="182" customWidth="1"/>
    <col min="10870" max="10870" width="7.28515625" style="182" customWidth="1"/>
    <col min="10871" max="10871" width="4" style="182" bestFit="1" customWidth="1"/>
    <col min="10872" max="10872" width="5.7109375" style="182" customWidth="1"/>
    <col min="10873" max="10873" width="5.42578125" style="182" customWidth="1"/>
    <col min="10874" max="10874" width="6" style="182" customWidth="1"/>
    <col min="10875" max="10875" width="5.7109375" style="182" customWidth="1"/>
    <col min="10876" max="10876" width="5.42578125" style="182" customWidth="1"/>
    <col min="10877" max="10877" width="4.5703125" style="182" customWidth="1"/>
    <col min="10878" max="10878" width="7.85546875" style="182" customWidth="1"/>
    <col min="10879" max="10880" width="7.7109375" style="182" customWidth="1"/>
    <col min="10881" max="10881" width="2" style="182" customWidth="1"/>
    <col min="10882" max="10882" width="9.140625" style="182" customWidth="1"/>
    <col min="10883" max="10883" width="5.140625" style="182" customWidth="1"/>
    <col min="10884" max="10884" width="5.7109375" style="182" customWidth="1"/>
    <col min="10885" max="10885" width="5.85546875" style="182" customWidth="1"/>
    <col min="10886" max="10886" width="5.5703125" style="182" customWidth="1"/>
    <col min="10887" max="10888" width="6" style="182" customWidth="1"/>
    <col min="10889" max="10889" width="3.7109375" style="182" customWidth="1"/>
    <col min="10890" max="10890" width="2.5703125" style="182" customWidth="1"/>
    <col min="10891" max="10891" width="8.5703125" style="182" customWidth="1"/>
    <col min="10892" max="10892" width="6.42578125" style="182" customWidth="1"/>
    <col min="10893" max="10893" width="6" style="182" customWidth="1"/>
    <col min="10894" max="10897" width="9.140625" style="182" customWidth="1"/>
    <col min="10898" max="10899" width="4.42578125" style="182" customWidth="1"/>
    <col min="10900" max="10900" width="9.140625" style="182"/>
    <col min="10901" max="10901" width="11.28515625" style="182" bestFit="1" customWidth="1"/>
    <col min="10902" max="11116" width="9.140625" style="182"/>
    <col min="11117" max="11117" width="8.85546875" style="182" customWidth="1"/>
    <col min="11118" max="11118" width="40.28515625" style="182" customWidth="1"/>
    <col min="11119" max="11120" width="16.42578125" style="182" customWidth="1"/>
    <col min="11121" max="11122" width="13.5703125" style="182" customWidth="1"/>
    <col min="11123" max="11125" width="10.28515625" style="182" customWidth="1"/>
    <col min="11126" max="11126" width="7.28515625" style="182" customWidth="1"/>
    <col min="11127" max="11127" width="4" style="182" bestFit="1" customWidth="1"/>
    <col min="11128" max="11128" width="5.7109375" style="182" customWidth="1"/>
    <col min="11129" max="11129" width="5.42578125" style="182" customWidth="1"/>
    <col min="11130" max="11130" width="6" style="182" customWidth="1"/>
    <col min="11131" max="11131" width="5.7109375" style="182" customWidth="1"/>
    <col min="11132" max="11132" width="5.42578125" style="182" customWidth="1"/>
    <col min="11133" max="11133" width="4.5703125" style="182" customWidth="1"/>
    <col min="11134" max="11134" width="7.85546875" style="182" customWidth="1"/>
    <col min="11135" max="11136" width="7.7109375" style="182" customWidth="1"/>
    <col min="11137" max="11137" width="2" style="182" customWidth="1"/>
    <col min="11138" max="11138" width="9.140625" style="182" customWidth="1"/>
    <col min="11139" max="11139" width="5.140625" style="182" customWidth="1"/>
    <col min="11140" max="11140" width="5.7109375" style="182" customWidth="1"/>
    <col min="11141" max="11141" width="5.85546875" style="182" customWidth="1"/>
    <col min="11142" max="11142" width="5.5703125" style="182" customWidth="1"/>
    <col min="11143" max="11144" width="6" style="182" customWidth="1"/>
    <col min="11145" max="11145" width="3.7109375" style="182" customWidth="1"/>
    <col min="11146" max="11146" width="2.5703125" style="182" customWidth="1"/>
    <col min="11147" max="11147" width="8.5703125" style="182" customWidth="1"/>
    <col min="11148" max="11148" width="6.42578125" style="182" customWidth="1"/>
    <col min="11149" max="11149" width="6" style="182" customWidth="1"/>
    <col min="11150" max="11153" width="9.140625" style="182" customWidth="1"/>
    <col min="11154" max="11155" width="4.42578125" style="182" customWidth="1"/>
    <col min="11156" max="11156" width="9.140625" style="182"/>
    <col min="11157" max="11157" width="11.28515625" style="182" bestFit="1" customWidth="1"/>
    <col min="11158" max="11372" width="9.140625" style="182"/>
    <col min="11373" max="11373" width="8.85546875" style="182" customWidth="1"/>
    <col min="11374" max="11374" width="40.28515625" style="182" customWidth="1"/>
    <col min="11375" max="11376" width="16.42578125" style="182" customWidth="1"/>
    <col min="11377" max="11378" width="13.5703125" style="182" customWidth="1"/>
    <col min="11379" max="11381" width="10.28515625" style="182" customWidth="1"/>
    <col min="11382" max="11382" width="7.28515625" style="182" customWidth="1"/>
    <col min="11383" max="11383" width="4" style="182" bestFit="1" customWidth="1"/>
    <col min="11384" max="11384" width="5.7109375" style="182" customWidth="1"/>
    <col min="11385" max="11385" width="5.42578125" style="182" customWidth="1"/>
    <col min="11386" max="11386" width="6" style="182" customWidth="1"/>
    <col min="11387" max="11387" width="5.7109375" style="182" customWidth="1"/>
    <col min="11388" max="11388" width="5.42578125" style="182" customWidth="1"/>
    <col min="11389" max="11389" width="4.5703125" style="182" customWidth="1"/>
    <col min="11390" max="11390" width="7.85546875" style="182" customWidth="1"/>
    <col min="11391" max="11392" width="7.7109375" style="182" customWidth="1"/>
    <col min="11393" max="11393" width="2" style="182" customWidth="1"/>
    <col min="11394" max="11394" width="9.140625" style="182" customWidth="1"/>
    <col min="11395" max="11395" width="5.140625" style="182" customWidth="1"/>
    <col min="11396" max="11396" width="5.7109375" style="182" customWidth="1"/>
    <col min="11397" max="11397" width="5.85546875" style="182" customWidth="1"/>
    <col min="11398" max="11398" width="5.5703125" style="182" customWidth="1"/>
    <col min="11399" max="11400" width="6" style="182" customWidth="1"/>
    <col min="11401" max="11401" width="3.7109375" style="182" customWidth="1"/>
    <col min="11402" max="11402" width="2.5703125" style="182" customWidth="1"/>
    <col min="11403" max="11403" width="8.5703125" style="182" customWidth="1"/>
    <col min="11404" max="11404" width="6.42578125" style="182" customWidth="1"/>
    <col min="11405" max="11405" width="6" style="182" customWidth="1"/>
    <col min="11406" max="11409" width="9.140625" style="182" customWidth="1"/>
    <col min="11410" max="11411" width="4.42578125" style="182" customWidth="1"/>
    <col min="11412" max="11412" width="9.140625" style="182"/>
    <col min="11413" max="11413" width="11.28515625" style="182" bestFit="1" customWidth="1"/>
    <col min="11414" max="11628" width="9.140625" style="182"/>
    <col min="11629" max="11629" width="8.85546875" style="182" customWidth="1"/>
    <col min="11630" max="11630" width="40.28515625" style="182" customWidth="1"/>
    <col min="11631" max="11632" width="16.42578125" style="182" customWidth="1"/>
    <col min="11633" max="11634" width="13.5703125" style="182" customWidth="1"/>
    <col min="11635" max="11637" width="10.28515625" style="182" customWidth="1"/>
    <col min="11638" max="11638" width="7.28515625" style="182" customWidth="1"/>
    <col min="11639" max="11639" width="4" style="182" bestFit="1" customWidth="1"/>
    <col min="11640" max="11640" width="5.7109375" style="182" customWidth="1"/>
    <col min="11641" max="11641" width="5.42578125" style="182" customWidth="1"/>
    <col min="11642" max="11642" width="6" style="182" customWidth="1"/>
    <col min="11643" max="11643" width="5.7109375" style="182" customWidth="1"/>
    <col min="11644" max="11644" width="5.42578125" style="182" customWidth="1"/>
    <col min="11645" max="11645" width="4.5703125" style="182" customWidth="1"/>
    <col min="11646" max="11646" width="7.85546875" style="182" customWidth="1"/>
    <col min="11647" max="11648" width="7.7109375" style="182" customWidth="1"/>
    <col min="11649" max="11649" width="2" style="182" customWidth="1"/>
    <col min="11650" max="11650" width="9.140625" style="182" customWidth="1"/>
    <col min="11651" max="11651" width="5.140625" style="182" customWidth="1"/>
    <col min="11652" max="11652" width="5.7109375" style="182" customWidth="1"/>
    <col min="11653" max="11653" width="5.85546875" style="182" customWidth="1"/>
    <col min="11654" max="11654" width="5.5703125" style="182" customWidth="1"/>
    <col min="11655" max="11656" width="6" style="182" customWidth="1"/>
    <col min="11657" max="11657" width="3.7109375" style="182" customWidth="1"/>
    <col min="11658" max="11658" width="2.5703125" style="182" customWidth="1"/>
    <col min="11659" max="11659" width="8.5703125" style="182" customWidth="1"/>
    <col min="11660" max="11660" width="6.42578125" style="182" customWidth="1"/>
    <col min="11661" max="11661" width="6" style="182" customWidth="1"/>
    <col min="11662" max="11665" width="9.140625" style="182" customWidth="1"/>
    <col min="11666" max="11667" width="4.42578125" style="182" customWidth="1"/>
    <col min="11668" max="11668" width="9.140625" style="182"/>
    <col min="11669" max="11669" width="11.28515625" style="182" bestFit="1" customWidth="1"/>
    <col min="11670" max="11884" width="9.140625" style="182"/>
    <col min="11885" max="11885" width="8.85546875" style="182" customWidth="1"/>
    <col min="11886" max="11886" width="40.28515625" style="182" customWidth="1"/>
    <col min="11887" max="11888" width="16.42578125" style="182" customWidth="1"/>
    <col min="11889" max="11890" width="13.5703125" style="182" customWidth="1"/>
    <col min="11891" max="11893" width="10.28515625" style="182" customWidth="1"/>
    <col min="11894" max="11894" width="7.28515625" style="182" customWidth="1"/>
    <col min="11895" max="11895" width="4" style="182" bestFit="1" customWidth="1"/>
    <col min="11896" max="11896" width="5.7109375" style="182" customWidth="1"/>
    <col min="11897" max="11897" width="5.42578125" style="182" customWidth="1"/>
    <col min="11898" max="11898" width="6" style="182" customWidth="1"/>
    <col min="11899" max="11899" width="5.7109375" style="182" customWidth="1"/>
    <col min="11900" max="11900" width="5.42578125" style="182" customWidth="1"/>
    <col min="11901" max="11901" width="4.5703125" style="182" customWidth="1"/>
    <col min="11902" max="11902" width="7.85546875" style="182" customWidth="1"/>
    <col min="11903" max="11904" width="7.7109375" style="182" customWidth="1"/>
    <col min="11905" max="11905" width="2" style="182" customWidth="1"/>
    <col min="11906" max="11906" width="9.140625" style="182" customWidth="1"/>
    <col min="11907" max="11907" width="5.140625" style="182" customWidth="1"/>
    <col min="11908" max="11908" width="5.7109375" style="182" customWidth="1"/>
    <col min="11909" max="11909" width="5.85546875" style="182" customWidth="1"/>
    <col min="11910" max="11910" width="5.5703125" style="182" customWidth="1"/>
    <col min="11911" max="11912" width="6" style="182" customWidth="1"/>
    <col min="11913" max="11913" width="3.7109375" style="182" customWidth="1"/>
    <col min="11914" max="11914" width="2.5703125" style="182" customWidth="1"/>
    <col min="11915" max="11915" width="8.5703125" style="182" customWidth="1"/>
    <col min="11916" max="11916" width="6.42578125" style="182" customWidth="1"/>
    <col min="11917" max="11917" width="6" style="182" customWidth="1"/>
    <col min="11918" max="11921" width="9.140625" style="182" customWidth="1"/>
    <col min="11922" max="11923" width="4.42578125" style="182" customWidth="1"/>
    <col min="11924" max="11924" width="9.140625" style="182"/>
    <col min="11925" max="11925" width="11.28515625" style="182" bestFit="1" customWidth="1"/>
    <col min="11926" max="12140" width="9.140625" style="182"/>
    <col min="12141" max="12141" width="8.85546875" style="182" customWidth="1"/>
    <col min="12142" max="12142" width="40.28515625" style="182" customWidth="1"/>
    <col min="12143" max="12144" width="16.42578125" style="182" customWidth="1"/>
    <col min="12145" max="12146" width="13.5703125" style="182" customWidth="1"/>
    <col min="12147" max="12149" width="10.28515625" style="182" customWidth="1"/>
    <col min="12150" max="12150" width="7.28515625" style="182" customWidth="1"/>
    <col min="12151" max="12151" width="4" style="182" bestFit="1" customWidth="1"/>
    <col min="12152" max="12152" width="5.7109375" style="182" customWidth="1"/>
    <col min="12153" max="12153" width="5.42578125" style="182" customWidth="1"/>
    <col min="12154" max="12154" width="6" style="182" customWidth="1"/>
    <col min="12155" max="12155" width="5.7109375" style="182" customWidth="1"/>
    <col min="12156" max="12156" width="5.42578125" style="182" customWidth="1"/>
    <col min="12157" max="12157" width="4.5703125" style="182" customWidth="1"/>
    <col min="12158" max="12158" width="7.85546875" style="182" customWidth="1"/>
    <col min="12159" max="12160" width="7.7109375" style="182" customWidth="1"/>
    <col min="12161" max="12161" width="2" style="182" customWidth="1"/>
    <col min="12162" max="12162" width="9.140625" style="182" customWidth="1"/>
    <col min="12163" max="12163" width="5.140625" style="182" customWidth="1"/>
    <col min="12164" max="12164" width="5.7109375" style="182" customWidth="1"/>
    <col min="12165" max="12165" width="5.85546875" style="182" customWidth="1"/>
    <col min="12166" max="12166" width="5.5703125" style="182" customWidth="1"/>
    <col min="12167" max="12168" width="6" style="182" customWidth="1"/>
    <col min="12169" max="12169" width="3.7109375" style="182" customWidth="1"/>
    <col min="12170" max="12170" width="2.5703125" style="182" customWidth="1"/>
    <col min="12171" max="12171" width="8.5703125" style="182" customWidth="1"/>
    <col min="12172" max="12172" width="6.42578125" style="182" customWidth="1"/>
    <col min="12173" max="12173" width="6" style="182" customWidth="1"/>
    <col min="12174" max="12177" width="9.140625" style="182" customWidth="1"/>
    <col min="12178" max="12179" width="4.42578125" style="182" customWidth="1"/>
    <col min="12180" max="12180" width="9.140625" style="182"/>
    <col min="12181" max="12181" width="11.28515625" style="182" bestFit="1" customWidth="1"/>
    <col min="12182" max="12396" width="9.140625" style="182"/>
    <col min="12397" max="12397" width="8.85546875" style="182" customWidth="1"/>
    <col min="12398" max="12398" width="40.28515625" style="182" customWidth="1"/>
    <col min="12399" max="12400" width="16.42578125" style="182" customWidth="1"/>
    <col min="12401" max="12402" width="13.5703125" style="182" customWidth="1"/>
    <col min="12403" max="12405" width="10.28515625" style="182" customWidth="1"/>
    <col min="12406" max="12406" width="7.28515625" style="182" customWidth="1"/>
    <col min="12407" max="12407" width="4" style="182" bestFit="1" customWidth="1"/>
    <col min="12408" max="12408" width="5.7109375" style="182" customWidth="1"/>
    <col min="12409" max="12409" width="5.42578125" style="182" customWidth="1"/>
    <col min="12410" max="12410" width="6" style="182" customWidth="1"/>
    <col min="12411" max="12411" width="5.7109375" style="182" customWidth="1"/>
    <col min="12412" max="12412" width="5.42578125" style="182" customWidth="1"/>
    <col min="12413" max="12413" width="4.5703125" style="182" customWidth="1"/>
    <col min="12414" max="12414" width="7.85546875" style="182" customWidth="1"/>
    <col min="12415" max="12416" width="7.7109375" style="182" customWidth="1"/>
    <col min="12417" max="12417" width="2" style="182" customWidth="1"/>
    <col min="12418" max="12418" width="9.140625" style="182" customWidth="1"/>
    <col min="12419" max="12419" width="5.140625" style="182" customWidth="1"/>
    <col min="12420" max="12420" width="5.7109375" style="182" customWidth="1"/>
    <col min="12421" max="12421" width="5.85546875" style="182" customWidth="1"/>
    <col min="12422" max="12422" width="5.5703125" style="182" customWidth="1"/>
    <col min="12423" max="12424" width="6" style="182" customWidth="1"/>
    <col min="12425" max="12425" width="3.7109375" style="182" customWidth="1"/>
    <col min="12426" max="12426" width="2.5703125" style="182" customWidth="1"/>
    <col min="12427" max="12427" width="8.5703125" style="182" customWidth="1"/>
    <col min="12428" max="12428" width="6.42578125" style="182" customWidth="1"/>
    <col min="12429" max="12429" width="6" style="182" customWidth="1"/>
    <col min="12430" max="12433" width="9.140625" style="182" customWidth="1"/>
    <col min="12434" max="12435" width="4.42578125" style="182" customWidth="1"/>
    <col min="12436" max="12436" width="9.140625" style="182"/>
    <col min="12437" max="12437" width="11.28515625" style="182" bestFit="1" customWidth="1"/>
    <col min="12438" max="12652" width="9.140625" style="182"/>
    <col min="12653" max="12653" width="8.85546875" style="182" customWidth="1"/>
    <col min="12654" max="12654" width="40.28515625" style="182" customWidth="1"/>
    <col min="12655" max="12656" width="16.42578125" style="182" customWidth="1"/>
    <col min="12657" max="12658" width="13.5703125" style="182" customWidth="1"/>
    <col min="12659" max="12661" width="10.28515625" style="182" customWidth="1"/>
    <col min="12662" max="12662" width="7.28515625" style="182" customWidth="1"/>
    <col min="12663" max="12663" width="4" style="182" bestFit="1" customWidth="1"/>
    <col min="12664" max="12664" width="5.7109375" style="182" customWidth="1"/>
    <col min="12665" max="12665" width="5.42578125" style="182" customWidth="1"/>
    <col min="12666" max="12666" width="6" style="182" customWidth="1"/>
    <col min="12667" max="12667" width="5.7109375" style="182" customWidth="1"/>
    <col min="12668" max="12668" width="5.42578125" style="182" customWidth="1"/>
    <col min="12669" max="12669" width="4.5703125" style="182" customWidth="1"/>
    <col min="12670" max="12670" width="7.85546875" style="182" customWidth="1"/>
    <col min="12671" max="12672" width="7.7109375" style="182" customWidth="1"/>
    <col min="12673" max="12673" width="2" style="182" customWidth="1"/>
    <col min="12674" max="12674" width="9.140625" style="182" customWidth="1"/>
    <col min="12675" max="12675" width="5.140625" style="182" customWidth="1"/>
    <col min="12676" max="12676" width="5.7109375" style="182" customWidth="1"/>
    <col min="12677" max="12677" width="5.85546875" style="182" customWidth="1"/>
    <col min="12678" max="12678" width="5.5703125" style="182" customWidth="1"/>
    <col min="12679" max="12680" width="6" style="182" customWidth="1"/>
    <col min="12681" max="12681" width="3.7109375" style="182" customWidth="1"/>
    <col min="12682" max="12682" width="2.5703125" style="182" customWidth="1"/>
    <col min="12683" max="12683" width="8.5703125" style="182" customWidth="1"/>
    <col min="12684" max="12684" width="6.42578125" style="182" customWidth="1"/>
    <col min="12685" max="12685" width="6" style="182" customWidth="1"/>
    <col min="12686" max="12689" width="9.140625" style="182" customWidth="1"/>
    <col min="12690" max="12691" width="4.42578125" style="182" customWidth="1"/>
    <col min="12692" max="12692" width="9.140625" style="182"/>
    <col min="12693" max="12693" width="11.28515625" style="182" bestFit="1" customWidth="1"/>
    <col min="12694" max="12908" width="9.140625" style="182"/>
    <col min="12909" max="12909" width="8.85546875" style="182" customWidth="1"/>
    <col min="12910" max="12910" width="40.28515625" style="182" customWidth="1"/>
    <col min="12911" max="12912" width="16.42578125" style="182" customWidth="1"/>
    <col min="12913" max="12914" width="13.5703125" style="182" customWidth="1"/>
    <col min="12915" max="12917" width="10.28515625" style="182" customWidth="1"/>
    <col min="12918" max="12918" width="7.28515625" style="182" customWidth="1"/>
    <col min="12919" max="12919" width="4" style="182" bestFit="1" customWidth="1"/>
    <col min="12920" max="12920" width="5.7109375" style="182" customWidth="1"/>
    <col min="12921" max="12921" width="5.42578125" style="182" customWidth="1"/>
    <col min="12922" max="12922" width="6" style="182" customWidth="1"/>
    <col min="12923" max="12923" width="5.7109375" style="182" customWidth="1"/>
    <col min="12924" max="12924" width="5.42578125" style="182" customWidth="1"/>
    <col min="12925" max="12925" width="4.5703125" style="182" customWidth="1"/>
    <col min="12926" max="12926" width="7.85546875" style="182" customWidth="1"/>
    <col min="12927" max="12928" width="7.7109375" style="182" customWidth="1"/>
    <col min="12929" max="12929" width="2" style="182" customWidth="1"/>
    <col min="12930" max="12930" width="9.140625" style="182" customWidth="1"/>
    <col min="12931" max="12931" width="5.140625" style="182" customWidth="1"/>
    <col min="12932" max="12932" width="5.7109375" style="182" customWidth="1"/>
    <col min="12933" max="12933" width="5.85546875" style="182" customWidth="1"/>
    <col min="12934" max="12934" width="5.5703125" style="182" customWidth="1"/>
    <col min="12935" max="12936" width="6" style="182" customWidth="1"/>
    <col min="12937" max="12937" width="3.7109375" style="182" customWidth="1"/>
    <col min="12938" max="12938" width="2.5703125" style="182" customWidth="1"/>
    <col min="12939" max="12939" width="8.5703125" style="182" customWidth="1"/>
    <col min="12940" max="12940" width="6.42578125" style="182" customWidth="1"/>
    <col min="12941" max="12941" width="6" style="182" customWidth="1"/>
    <col min="12942" max="12945" width="9.140625" style="182" customWidth="1"/>
    <col min="12946" max="12947" width="4.42578125" style="182" customWidth="1"/>
    <col min="12948" max="12948" width="9.140625" style="182"/>
    <col min="12949" max="12949" width="11.28515625" style="182" bestFit="1" customWidth="1"/>
    <col min="12950" max="13164" width="9.140625" style="182"/>
    <col min="13165" max="13165" width="8.85546875" style="182" customWidth="1"/>
    <col min="13166" max="13166" width="40.28515625" style="182" customWidth="1"/>
    <col min="13167" max="13168" width="16.42578125" style="182" customWidth="1"/>
    <col min="13169" max="13170" width="13.5703125" style="182" customWidth="1"/>
    <col min="13171" max="13173" width="10.28515625" style="182" customWidth="1"/>
    <col min="13174" max="13174" width="7.28515625" style="182" customWidth="1"/>
    <col min="13175" max="13175" width="4" style="182" bestFit="1" customWidth="1"/>
    <col min="13176" max="13176" width="5.7109375" style="182" customWidth="1"/>
    <col min="13177" max="13177" width="5.42578125" style="182" customWidth="1"/>
    <col min="13178" max="13178" width="6" style="182" customWidth="1"/>
    <col min="13179" max="13179" width="5.7109375" style="182" customWidth="1"/>
    <col min="13180" max="13180" width="5.42578125" style="182" customWidth="1"/>
    <col min="13181" max="13181" width="4.5703125" style="182" customWidth="1"/>
    <col min="13182" max="13182" width="7.85546875" style="182" customWidth="1"/>
    <col min="13183" max="13184" width="7.7109375" style="182" customWidth="1"/>
    <col min="13185" max="13185" width="2" style="182" customWidth="1"/>
    <col min="13186" max="13186" width="9.140625" style="182" customWidth="1"/>
    <col min="13187" max="13187" width="5.140625" style="182" customWidth="1"/>
    <col min="13188" max="13188" width="5.7109375" style="182" customWidth="1"/>
    <col min="13189" max="13189" width="5.85546875" style="182" customWidth="1"/>
    <col min="13190" max="13190" width="5.5703125" style="182" customWidth="1"/>
    <col min="13191" max="13192" width="6" style="182" customWidth="1"/>
    <col min="13193" max="13193" width="3.7109375" style="182" customWidth="1"/>
    <col min="13194" max="13194" width="2.5703125" style="182" customWidth="1"/>
    <col min="13195" max="13195" width="8.5703125" style="182" customWidth="1"/>
    <col min="13196" max="13196" width="6.42578125" style="182" customWidth="1"/>
    <col min="13197" max="13197" width="6" style="182" customWidth="1"/>
    <col min="13198" max="13201" width="9.140625" style="182" customWidth="1"/>
    <col min="13202" max="13203" width="4.42578125" style="182" customWidth="1"/>
    <col min="13204" max="13204" width="9.140625" style="182"/>
    <col min="13205" max="13205" width="11.28515625" style="182" bestFit="1" customWidth="1"/>
    <col min="13206" max="13420" width="9.140625" style="182"/>
    <col min="13421" max="13421" width="8.85546875" style="182" customWidth="1"/>
    <col min="13422" max="13422" width="40.28515625" style="182" customWidth="1"/>
    <col min="13423" max="13424" width="16.42578125" style="182" customWidth="1"/>
    <col min="13425" max="13426" width="13.5703125" style="182" customWidth="1"/>
    <col min="13427" max="13429" width="10.28515625" style="182" customWidth="1"/>
    <col min="13430" max="13430" width="7.28515625" style="182" customWidth="1"/>
    <col min="13431" max="13431" width="4" style="182" bestFit="1" customWidth="1"/>
    <col min="13432" max="13432" width="5.7109375" style="182" customWidth="1"/>
    <col min="13433" max="13433" width="5.42578125" style="182" customWidth="1"/>
    <col min="13434" max="13434" width="6" style="182" customWidth="1"/>
    <col min="13435" max="13435" width="5.7109375" style="182" customWidth="1"/>
    <col min="13436" max="13436" width="5.42578125" style="182" customWidth="1"/>
    <col min="13437" max="13437" width="4.5703125" style="182" customWidth="1"/>
    <col min="13438" max="13438" width="7.85546875" style="182" customWidth="1"/>
    <col min="13439" max="13440" width="7.7109375" style="182" customWidth="1"/>
    <col min="13441" max="13441" width="2" style="182" customWidth="1"/>
    <col min="13442" max="13442" width="9.140625" style="182" customWidth="1"/>
    <col min="13443" max="13443" width="5.140625" style="182" customWidth="1"/>
    <col min="13444" max="13444" width="5.7109375" style="182" customWidth="1"/>
    <col min="13445" max="13445" width="5.85546875" style="182" customWidth="1"/>
    <col min="13446" max="13446" width="5.5703125" style="182" customWidth="1"/>
    <col min="13447" max="13448" width="6" style="182" customWidth="1"/>
    <col min="13449" max="13449" width="3.7109375" style="182" customWidth="1"/>
    <col min="13450" max="13450" width="2.5703125" style="182" customWidth="1"/>
    <col min="13451" max="13451" width="8.5703125" style="182" customWidth="1"/>
    <col min="13452" max="13452" width="6.42578125" style="182" customWidth="1"/>
    <col min="13453" max="13453" width="6" style="182" customWidth="1"/>
    <col min="13454" max="13457" width="9.140625" style="182" customWidth="1"/>
    <col min="13458" max="13459" width="4.42578125" style="182" customWidth="1"/>
    <col min="13460" max="13460" width="9.140625" style="182"/>
    <col min="13461" max="13461" width="11.28515625" style="182" bestFit="1" customWidth="1"/>
    <col min="13462" max="13676" width="9.140625" style="182"/>
    <col min="13677" max="13677" width="8.85546875" style="182" customWidth="1"/>
    <col min="13678" max="13678" width="40.28515625" style="182" customWidth="1"/>
    <col min="13679" max="13680" width="16.42578125" style="182" customWidth="1"/>
    <col min="13681" max="13682" width="13.5703125" style="182" customWidth="1"/>
    <col min="13683" max="13685" width="10.28515625" style="182" customWidth="1"/>
    <col min="13686" max="13686" width="7.28515625" style="182" customWidth="1"/>
    <col min="13687" max="13687" width="4" style="182" bestFit="1" customWidth="1"/>
    <col min="13688" max="13688" width="5.7109375" style="182" customWidth="1"/>
    <col min="13689" max="13689" width="5.42578125" style="182" customWidth="1"/>
    <col min="13690" max="13690" width="6" style="182" customWidth="1"/>
    <col min="13691" max="13691" width="5.7109375" style="182" customWidth="1"/>
    <col min="13692" max="13692" width="5.42578125" style="182" customWidth="1"/>
    <col min="13693" max="13693" width="4.5703125" style="182" customWidth="1"/>
    <col min="13694" max="13694" width="7.85546875" style="182" customWidth="1"/>
    <col min="13695" max="13696" width="7.7109375" style="182" customWidth="1"/>
    <col min="13697" max="13697" width="2" style="182" customWidth="1"/>
    <col min="13698" max="13698" width="9.140625" style="182" customWidth="1"/>
    <col min="13699" max="13699" width="5.140625" style="182" customWidth="1"/>
    <col min="13700" max="13700" width="5.7109375" style="182" customWidth="1"/>
    <col min="13701" max="13701" width="5.85546875" style="182" customWidth="1"/>
    <col min="13702" max="13702" width="5.5703125" style="182" customWidth="1"/>
    <col min="13703" max="13704" width="6" style="182" customWidth="1"/>
    <col min="13705" max="13705" width="3.7109375" style="182" customWidth="1"/>
    <col min="13706" max="13706" width="2.5703125" style="182" customWidth="1"/>
    <col min="13707" max="13707" width="8.5703125" style="182" customWidth="1"/>
    <col min="13708" max="13708" width="6.42578125" style="182" customWidth="1"/>
    <col min="13709" max="13709" width="6" style="182" customWidth="1"/>
    <col min="13710" max="13713" width="9.140625" style="182" customWidth="1"/>
    <col min="13714" max="13715" width="4.42578125" style="182" customWidth="1"/>
    <col min="13716" max="13716" width="9.140625" style="182"/>
    <col min="13717" max="13717" width="11.28515625" style="182" bestFit="1" customWidth="1"/>
    <col min="13718" max="13932" width="9.140625" style="182"/>
    <col min="13933" max="13933" width="8.85546875" style="182" customWidth="1"/>
    <col min="13934" max="13934" width="40.28515625" style="182" customWidth="1"/>
    <col min="13935" max="13936" width="16.42578125" style="182" customWidth="1"/>
    <col min="13937" max="13938" width="13.5703125" style="182" customWidth="1"/>
    <col min="13939" max="13941" width="10.28515625" style="182" customWidth="1"/>
    <col min="13942" max="13942" width="7.28515625" style="182" customWidth="1"/>
    <col min="13943" max="13943" width="4" style="182" bestFit="1" customWidth="1"/>
    <col min="13944" max="13944" width="5.7109375" style="182" customWidth="1"/>
    <col min="13945" max="13945" width="5.42578125" style="182" customWidth="1"/>
    <col min="13946" max="13946" width="6" style="182" customWidth="1"/>
    <col min="13947" max="13947" width="5.7109375" style="182" customWidth="1"/>
    <col min="13948" max="13948" width="5.42578125" style="182" customWidth="1"/>
    <col min="13949" max="13949" width="4.5703125" style="182" customWidth="1"/>
    <col min="13950" max="13950" width="7.85546875" style="182" customWidth="1"/>
    <col min="13951" max="13952" width="7.7109375" style="182" customWidth="1"/>
    <col min="13953" max="13953" width="2" style="182" customWidth="1"/>
    <col min="13954" max="13954" width="9.140625" style="182" customWidth="1"/>
    <col min="13955" max="13955" width="5.140625" style="182" customWidth="1"/>
    <col min="13956" max="13956" width="5.7109375" style="182" customWidth="1"/>
    <col min="13957" max="13957" width="5.85546875" style="182" customWidth="1"/>
    <col min="13958" max="13958" width="5.5703125" style="182" customWidth="1"/>
    <col min="13959" max="13960" width="6" style="182" customWidth="1"/>
    <col min="13961" max="13961" width="3.7109375" style="182" customWidth="1"/>
    <col min="13962" max="13962" width="2.5703125" style="182" customWidth="1"/>
    <col min="13963" max="13963" width="8.5703125" style="182" customWidth="1"/>
    <col min="13964" max="13964" width="6.42578125" style="182" customWidth="1"/>
    <col min="13965" max="13965" width="6" style="182" customWidth="1"/>
    <col min="13966" max="13969" width="9.140625" style="182" customWidth="1"/>
    <col min="13970" max="13971" width="4.42578125" style="182" customWidth="1"/>
    <col min="13972" max="13972" width="9.140625" style="182"/>
    <col min="13973" max="13973" width="11.28515625" style="182" bestFit="1" customWidth="1"/>
    <col min="13974" max="14188" width="9.140625" style="182"/>
    <col min="14189" max="14189" width="8.85546875" style="182" customWidth="1"/>
    <col min="14190" max="14190" width="40.28515625" style="182" customWidth="1"/>
    <col min="14191" max="14192" width="16.42578125" style="182" customWidth="1"/>
    <col min="14193" max="14194" width="13.5703125" style="182" customWidth="1"/>
    <col min="14195" max="14197" width="10.28515625" style="182" customWidth="1"/>
    <col min="14198" max="14198" width="7.28515625" style="182" customWidth="1"/>
    <col min="14199" max="14199" width="4" style="182" bestFit="1" customWidth="1"/>
    <col min="14200" max="14200" width="5.7109375" style="182" customWidth="1"/>
    <col min="14201" max="14201" width="5.42578125" style="182" customWidth="1"/>
    <col min="14202" max="14202" width="6" style="182" customWidth="1"/>
    <col min="14203" max="14203" width="5.7109375" style="182" customWidth="1"/>
    <col min="14204" max="14204" width="5.42578125" style="182" customWidth="1"/>
    <col min="14205" max="14205" width="4.5703125" style="182" customWidth="1"/>
    <col min="14206" max="14206" width="7.85546875" style="182" customWidth="1"/>
    <col min="14207" max="14208" width="7.7109375" style="182" customWidth="1"/>
    <col min="14209" max="14209" width="2" style="182" customWidth="1"/>
    <col min="14210" max="14210" width="9.140625" style="182" customWidth="1"/>
    <col min="14211" max="14211" width="5.140625" style="182" customWidth="1"/>
    <col min="14212" max="14212" width="5.7109375" style="182" customWidth="1"/>
    <col min="14213" max="14213" width="5.85546875" style="182" customWidth="1"/>
    <col min="14214" max="14214" width="5.5703125" style="182" customWidth="1"/>
    <col min="14215" max="14216" width="6" style="182" customWidth="1"/>
    <col min="14217" max="14217" width="3.7109375" style="182" customWidth="1"/>
    <col min="14218" max="14218" width="2.5703125" style="182" customWidth="1"/>
    <col min="14219" max="14219" width="8.5703125" style="182" customWidth="1"/>
    <col min="14220" max="14220" width="6.42578125" style="182" customWidth="1"/>
    <col min="14221" max="14221" width="6" style="182" customWidth="1"/>
    <col min="14222" max="14225" width="9.140625" style="182" customWidth="1"/>
    <col min="14226" max="14227" width="4.42578125" style="182" customWidth="1"/>
    <col min="14228" max="14228" width="9.140625" style="182"/>
    <col min="14229" max="14229" width="11.28515625" style="182" bestFit="1" customWidth="1"/>
    <col min="14230" max="14444" width="9.140625" style="182"/>
    <col min="14445" max="14445" width="8.85546875" style="182" customWidth="1"/>
    <col min="14446" max="14446" width="40.28515625" style="182" customWidth="1"/>
    <col min="14447" max="14448" width="16.42578125" style="182" customWidth="1"/>
    <col min="14449" max="14450" width="13.5703125" style="182" customWidth="1"/>
    <col min="14451" max="14453" width="10.28515625" style="182" customWidth="1"/>
    <col min="14454" max="14454" width="7.28515625" style="182" customWidth="1"/>
    <col min="14455" max="14455" width="4" style="182" bestFit="1" customWidth="1"/>
    <col min="14456" max="14456" width="5.7109375" style="182" customWidth="1"/>
    <col min="14457" max="14457" width="5.42578125" style="182" customWidth="1"/>
    <col min="14458" max="14458" width="6" style="182" customWidth="1"/>
    <col min="14459" max="14459" width="5.7109375" style="182" customWidth="1"/>
    <col min="14460" max="14460" width="5.42578125" style="182" customWidth="1"/>
    <col min="14461" max="14461" width="4.5703125" style="182" customWidth="1"/>
    <col min="14462" max="14462" width="7.85546875" style="182" customWidth="1"/>
    <col min="14463" max="14464" width="7.7109375" style="182" customWidth="1"/>
    <col min="14465" max="14465" width="2" style="182" customWidth="1"/>
    <col min="14466" max="14466" width="9.140625" style="182" customWidth="1"/>
    <col min="14467" max="14467" width="5.140625" style="182" customWidth="1"/>
    <col min="14468" max="14468" width="5.7109375" style="182" customWidth="1"/>
    <col min="14469" max="14469" width="5.85546875" style="182" customWidth="1"/>
    <col min="14470" max="14470" width="5.5703125" style="182" customWidth="1"/>
    <col min="14471" max="14472" width="6" style="182" customWidth="1"/>
    <col min="14473" max="14473" width="3.7109375" style="182" customWidth="1"/>
    <col min="14474" max="14474" width="2.5703125" style="182" customWidth="1"/>
    <col min="14475" max="14475" width="8.5703125" style="182" customWidth="1"/>
    <col min="14476" max="14476" width="6.42578125" style="182" customWidth="1"/>
    <col min="14477" max="14477" width="6" style="182" customWidth="1"/>
    <col min="14478" max="14481" width="9.140625" style="182" customWidth="1"/>
    <col min="14482" max="14483" width="4.42578125" style="182" customWidth="1"/>
    <col min="14484" max="14484" width="9.140625" style="182"/>
    <col min="14485" max="14485" width="11.28515625" style="182" bestFit="1" customWidth="1"/>
    <col min="14486" max="14700" width="9.140625" style="182"/>
    <col min="14701" max="14701" width="8.85546875" style="182" customWidth="1"/>
    <col min="14702" max="14702" width="40.28515625" style="182" customWidth="1"/>
    <col min="14703" max="14704" width="16.42578125" style="182" customWidth="1"/>
    <col min="14705" max="14706" width="13.5703125" style="182" customWidth="1"/>
    <col min="14707" max="14709" width="10.28515625" style="182" customWidth="1"/>
    <col min="14710" max="14710" width="7.28515625" style="182" customWidth="1"/>
    <col min="14711" max="14711" width="4" style="182" bestFit="1" customWidth="1"/>
    <col min="14712" max="14712" width="5.7109375" style="182" customWidth="1"/>
    <col min="14713" max="14713" width="5.42578125" style="182" customWidth="1"/>
    <col min="14714" max="14714" width="6" style="182" customWidth="1"/>
    <col min="14715" max="14715" width="5.7109375" style="182" customWidth="1"/>
    <col min="14716" max="14716" width="5.42578125" style="182" customWidth="1"/>
    <col min="14717" max="14717" width="4.5703125" style="182" customWidth="1"/>
    <col min="14718" max="14718" width="7.85546875" style="182" customWidth="1"/>
    <col min="14719" max="14720" width="7.7109375" style="182" customWidth="1"/>
    <col min="14721" max="14721" width="2" style="182" customWidth="1"/>
    <col min="14722" max="14722" width="9.140625" style="182" customWidth="1"/>
    <col min="14723" max="14723" width="5.140625" style="182" customWidth="1"/>
    <col min="14724" max="14724" width="5.7109375" style="182" customWidth="1"/>
    <col min="14725" max="14725" width="5.85546875" style="182" customWidth="1"/>
    <col min="14726" max="14726" width="5.5703125" style="182" customWidth="1"/>
    <col min="14727" max="14728" width="6" style="182" customWidth="1"/>
    <col min="14729" max="14729" width="3.7109375" style="182" customWidth="1"/>
    <col min="14730" max="14730" width="2.5703125" style="182" customWidth="1"/>
    <col min="14731" max="14731" width="8.5703125" style="182" customWidth="1"/>
    <col min="14732" max="14732" width="6.42578125" style="182" customWidth="1"/>
    <col min="14733" max="14733" width="6" style="182" customWidth="1"/>
    <col min="14734" max="14737" width="9.140625" style="182" customWidth="1"/>
    <col min="14738" max="14739" width="4.42578125" style="182" customWidth="1"/>
    <col min="14740" max="14740" width="9.140625" style="182"/>
    <col min="14741" max="14741" width="11.28515625" style="182" bestFit="1" customWidth="1"/>
    <col min="14742" max="14956" width="9.140625" style="182"/>
    <col min="14957" max="14957" width="8.85546875" style="182" customWidth="1"/>
    <col min="14958" max="14958" width="40.28515625" style="182" customWidth="1"/>
    <col min="14959" max="14960" width="16.42578125" style="182" customWidth="1"/>
    <col min="14961" max="14962" width="13.5703125" style="182" customWidth="1"/>
    <col min="14963" max="14965" width="10.28515625" style="182" customWidth="1"/>
    <col min="14966" max="14966" width="7.28515625" style="182" customWidth="1"/>
    <col min="14967" max="14967" width="4" style="182" bestFit="1" customWidth="1"/>
    <col min="14968" max="14968" width="5.7109375" style="182" customWidth="1"/>
    <col min="14969" max="14969" width="5.42578125" style="182" customWidth="1"/>
    <col min="14970" max="14970" width="6" style="182" customWidth="1"/>
    <col min="14971" max="14971" width="5.7109375" style="182" customWidth="1"/>
    <col min="14972" max="14972" width="5.42578125" style="182" customWidth="1"/>
    <col min="14973" max="14973" width="4.5703125" style="182" customWidth="1"/>
    <col min="14974" max="14974" width="7.85546875" style="182" customWidth="1"/>
    <col min="14975" max="14976" width="7.7109375" style="182" customWidth="1"/>
    <col min="14977" max="14977" width="2" style="182" customWidth="1"/>
    <col min="14978" max="14978" width="9.140625" style="182" customWidth="1"/>
    <col min="14979" max="14979" width="5.140625" style="182" customWidth="1"/>
    <col min="14980" max="14980" width="5.7109375" style="182" customWidth="1"/>
    <col min="14981" max="14981" width="5.85546875" style="182" customWidth="1"/>
    <col min="14982" max="14982" width="5.5703125" style="182" customWidth="1"/>
    <col min="14983" max="14984" width="6" style="182" customWidth="1"/>
    <col min="14985" max="14985" width="3.7109375" style="182" customWidth="1"/>
    <col min="14986" max="14986" width="2.5703125" style="182" customWidth="1"/>
    <col min="14987" max="14987" width="8.5703125" style="182" customWidth="1"/>
    <col min="14988" max="14988" width="6.42578125" style="182" customWidth="1"/>
    <col min="14989" max="14989" width="6" style="182" customWidth="1"/>
    <col min="14990" max="14993" width="9.140625" style="182" customWidth="1"/>
    <col min="14994" max="14995" width="4.42578125" style="182" customWidth="1"/>
    <col min="14996" max="14996" width="9.140625" style="182"/>
    <col min="14997" max="14997" width="11.28515625" style="182" bestFit="1" customWidth="1"/>
    <col min="14998" max="15212" width="9.140625" style="182"/>
    <col min="15213" max="15213" width="8.85546875" style="182" customWidth="1"/>
    <col min="15214" max="15214" width="40.28515625" style="182" customWidth="1"/>
    <col min="15215" max="15216" width="16.42578125" style="182" customWidth="1"/>
    <col min="15217" max="15218" width="13.5703125" style="182" customWidth="1"/>
    <col min="15219" max="15221" width="10.28515625" style="182" customWidth="1"/>
    <col min="15222" max="15222" width="7.28515625" style="182" customWidth="1"/>
    <col min="15223" max="15223" width="4" style="182" bestFit="1" customWidth="1"/>
    <col min="15224" max="15224" width="5.7109375" style="182" customWidth="1"/>
    <col min="15225" max="15225" width="5.42578125" style="182" customWidth="1"/>
    <col min="15226" max="15226" width="6" style="182" customWidth="1"/>
    <col min="15227" max="15227" width="5.7109375" style="182" customWidth="1"/>
    <col min="15228" max="15228" width="5.42578125" style="182" customWidth="1"/>
    <col min="15229" max="15229" width="4.5703125" style="182" customWidth="1"/>
    <col min="15230" max="15230" width="7.85546875" style="182" customWidth="1"/>
    <col min="15231" max="15232" width="7.7109375" style="182" customWidth="1"/>
    <col min="15233" max="15233" width="2" style="182" customWidth="1"/>
    <col min="15234" max="15234" width="9.140625" style="182" customWidth="1"/>
    <col min="15235" max="15235" width="5.140625" style="182" customWidth="1"/>
    <col min="15236" max="15236" width="5.7109375" style="182" customWidth="1"/>
    <col min="15237" max="15237" width="5.85546875" style="182" customWidth="1"/>
    <col min="15238" max="15238" width="5.5703125" style="182" customWidth="1"/>
    <col min="15239" max="15240" width="6" style="182" customWidth="1"/>
    <col min="15241" max="15241" width="3.7109375" style="182" customWidth="1"/>
    <col min="15242" max="15242" width="2.5703125" style="182" customWidth="1"/>
    <col min="15243" max="15243" width="8.5703125" style="182" customWidth="1"/>
    <col min="15244" max="15244" width="6.42578125" style="182" customWidth="1"/>
    <col min="15245" max="15245" width="6" style="182" customWidth="1"/>
    <col min="15246" max="15249" width="9.140625" style="182" customWidth="1"/>
    <col min="15250" max="15251" width="4.42578125" style="182" customWidth="1"/>
    <col min="15252" max="15252" width="9.140625" style="182"/>
    <col min="15253" max="15253" width="11.28515625" style="182" bestFit="1" customWidth="1"/>
    <col min="15254" max="15468" width="9.140625" style="182"/>
    <col min="15469" max="15469" width="8.85546875" style="182" customWidth="1"/>
    <col min="15470" max="15470" width="40.28515625" style="182" customWidth="1"/>
    <col min="15471" max="15472" width="16.42578125" style="182" customWidth="1"/>
    <col min="15473" max="15474" width="13.5703125" style="182" customWidth="1"/>
    <col min="15475" max="15477" width="10.28515625" style="182" customWidth="1"/>
    <col min="15478" max="15478" width="7.28515625" style="182" customWidth="1"/>
    <col min="15479" max="15479" width="4" style="182" bestFit="1" customWidth="1"/>
    <col min="15480" max="15480" width="5.7109375" style="182" customWidth="1"/>
    <col min="15481" max="15481" width="5.42578125" style="182" customWidth="1"/>
    <col min="15482" max="15482" width="6" style="182" customWidth="1"/>
    <col min="15483" max="15483" width="5.7109375" style="182" customWidth="1"/>
    <col min="15484" max="15484" width="5.42578125" style="182" customWidth="1"/>
    <col min="15485" max="15485" width="4.5703125" style="182" customWidth="1"/>
    <col min="15486" max="15486" width="7.85546875" style="182" customWidth="1"/>
    <col min="15487" max="15488" width="7.7109375" style="182" customWidth="1"/>
    <col min="15489" max="15489" width="2" style="182" customWidth="1"/>
    <col min="15490" max="15490" width="9.140625" style="182" customWidth="1"/>
    <col min="15491" max="15491" width="5.140625" style="182" customWidth="1"/>
    <col min="15492" max="15492" width="5.7109375" style="182" customWidth="1"/>
    <col min="15493" max="15493" width="5.85546875" style="182" customWidth="1"/>
    <col min="15494" max="15494" width="5.5703125" style="182" customWidth="1"/>
    <col min="15495" max="15496" width="6" style="182" customWidth="1"/>
    <col min="15497" max="15497" width="3.7109375" style="182" customWidth="1"/>
    <col min="15498" max="15498" width="2.5703125" style="182" customWidth="1"/>
    <col min="15499" max="15499" width="8.5703125" style="182" customWidth="1"/>
    <col min="15500" max="15500" width="6.42578125" style="182" customWidth="1"/>
    <col min="15501" max="15501" width="6" style="182" customWidth="1"/>
    <col min="15502" max="15505" width="9.140625" style="182" customWidth="1"/>
    <col min="15506" max="15507" width="4.42578125" style="182" customWidth="1"/>
    <col min="15508" max="15508" width="9.140625" style="182"/>
    <col min="15509" max="15509" width="11.28515625" style="182" bestFit="1" customWidth="1"/>
    <col min="15510" max="15724" width="9.140625" style="182"/>
    <col min="15725" max="15725" width="8.85546875" style="182" customWidth="1"/>
    <col min="15726" max="15726" width="40.28515625" style="182" customWidth="1"/>
    <col min="15727" max="15728" width="16.42578125" style="182" customWidth="1"/>
    <col min="15729" max="15730" width="13.5703125" style="182" customWidth="1"/>
    <col min="15731" max="15733" width="10.28515625" style="182" customWidth="1"/>
    <col min="15734" max="15734" width="7.28515625" style="182" customWidth="1"/>
    <col min="15735" max="15735" width="4" style="182" bestFit="1" customWidth="1"/>
    <col min="15736" max="15736" width="5.7109375" style="182" customWidth="1"/>
    <col min="15737" max="15737" width="5.42578125" style="182" customWidth="1"/>
    <col min="15738" max="15738" width="6" style="182" customWidth="1"/>
    <col min="15739" max="15739" width="5.7109375" style="182" customWidth="1"/>
    <col min="15740" max="15740" width="5.42578125" style="182" customWidth="1"/>
    <col min="15741" max="15741" width="4.5703125" style="182" customWidth="1"/>
    <col min="15742" max="15742" width="7.85546875" style="182" customWidth="1"/>
    <col min="15743" max="15744" width="7.7109375" style="182" customWidth="1"/>
    <col min="15745" max="15745" width="2" style="182" customWidth="1"/>
    <col min="15746" max="15746" width="9.140625" style="182" customWidth="1"/>
    <col min="15747" max="15747" width="5.140625" style="182" customWidth="1"/>
    <col min="15748" max="15748" width="5.7109375" style="182" customWidth="1"/>
    <col min="15749" max="15749" width="5.85546875" style="182" customWidth="1"/>
    <col min="15750" max="15750" width="5.5703125" style="182" customWidth="1"/>
    <col min="15751" max="15752" width="6" style="182" customWidth="1"/>
    <col min="15753" max="15753" width="3.7109375" style="182" customWidth="1"/>
    <col min="15754" max="15754" width="2.5703125" style="182" customWidth="1"/>
    <col min="15755" max="15755" width="8.5703125" style="182" customWidth="1"/>
    <col min="15756" max="15756" width="6.42578125" style="182" customWidth="1"/>
    <col min="15757" max="15757" width="6" style="182" customWidth="1"/>
    <col min="15758" max="15761" width="9.140625" style="182" customWidth="1"/>
    <col min="15762" max="15763" width="4.42578125" style="182" customWidth="1"/>
    <col min="15764" max="15764" width="9.140625" style="182"/>
    <col min="15765" max="15765" width="11.28515625" style="182" bestFit="1" customWidth="1"/>
    <col min="15766" max="15980" width="9.140625" style="182"/>
    <col min="15981" max="15981" width="8.85546875" style="182" customWidth="1"/>
    <col min="15982" max="15982" width="40.28515625" style="182" customWidth="1"/>
    <col min="15983" max="15984" width="16.42578125" style="182" customWidth="1"/>
    <col min="15985" max="15986" width="13.5703125" style="182" customWidth="1"/>
    <col min="15987" max="15989" width="10.28515625" style="182" customWidth="1"/>
    <col min="15990" max="15990" width="7.28515625" style="182" customWidth="1"/>
    <col min="15991" max="15991" width="4" style="182" bestFit="1" customWidth="1"/>
    <col min="15992" max="15992" width="5.7109375" style="182" customWidth="1"/>
    <col min="15993" max="15993" width="5.42578125" style="182" customWidth="1"/>
    <col min="15994" max="15994" width="6" style="182" customWidth="1"/>
    <col min="15995" max="15995" width="5.7109375" style="182" customWidth="1"/>
    <col min="15996" max="15996" width="5.42578125" style="182" customWidth="1"/>
    <col min="15997" max="15997" width="4.5703125" style="182" customWidth="1"/>
    <col min="15998" max="15998" width="7.85546875" style="182" customWidth="1"/>
    <col min="15999" max="16000" width="7.7109375" style="182" customWidth="1"/>
    <col min="16001" max="16001" width="2" style="182" customWidth="1"/>
    <col min="16002" max="16002" width="9.140625" style="182" customWidth="1"/>
    <col min="16003" max="16003" width="5.140625" style="182" customWidth="1"/>
    <col min="16004" max="16004" width="5.7109375" style="182" customWidth="1"/>
    <col min="16005" max="16005" width="5.85546875" style="182" customWidth="1"/>
    <col min="16006" max="16006" width="5.5703125" style="182" customWidth="1"/>
    <col min="16007" max="16008" width="6" style="182" customWidth="1"/>
    <col min="16009" max="16009" width="3.7109375" style="182" customWidth="1"/>
    <col min="16010" max="16010" width="2.5703125" style="182" customWidth="1"/>
    <col min="16011" max="16011" width="8.5703125" style="182" customWidth="1"/>
    <col min="16012" max="16012" width="6.42578125" style="182" customWidth="1"/>
    <col min="16013" max="16013" width="6" style="182" customWidth="1"/>
    <col min="16014" max="16017" width="9.140625" style="182" customWidth="1"/>
    <col min="16018" max="16019" width="4.42578125" style="182" customWidth="1"/>
    <col min="16020" max="16020" width="9.140625" style="182"/>
    <col min="16021" max="16021" width="11.28515625" style="182" bestFit="1" customWidth="1"/>
    <col min="16022" max="16384" width="9.140625" style="182"/>
  </cols>
  <sheetData>
    <row r="1" spans="1:12" ht="15.75" customHeight="1" x14ac:dyDescent="0.2">
      <c r="A1" s="174" t="s">
        <v>200</v>
      </c>
      <c r="B1" s="174"/>
      <c r="C1" s="175"/>
      <c r="D1" s="175"/>
      <c r="E1" s="176"/>
      <c r="F1" s="177" t="s">
        <v>201</v>
      </c>
      <c r="G1" s="178"/>
      <c r="H1" s="179" t="s">
        <v>3</v>
      </c>
      <c r="I1" s="180"/>
      <c r="J1" s="181" t="s">
        <v>4</v>
      </c>
      <c r="K1" s="607" t="s">
        <v>5</v>
      </c>
      <c r="L1" s="608"/>
    </row>
    <row r="2" spans="1:12" s="193" customFormat="1" ht="25.5" customHeight="1" x14ac:dyDescent="0.25">
      <c r="A2" s="183" t="s">
        <v>202</v>
      </c>
      <c r="B2" s="183" t="s">
        <v>203</v>
      </c>
      <c r="C2" s="184" t="s">
        <v>204</v>
      </c>
      <c r="D2" s="184" t="s">
        <v>205</v>
      </c>
      <c r="E2" s="185" t="s">
        <v>206</v>
      </c>
      <c r="F2" s="186" t="s">
        <v>10</v>
      </c>
      <c r="G2" s="187" t="s">
        <v>11</v>
      </c>
      <c r="H2" s="188" t="s">
        <v>207</v>
      </c>
      <c r="I2" s="189" t="s">
        <v>208</v>
      </c>
      <c r="J2" s="190" t="s">
        <v>209</v>
      </c>
      <c r="K2" s="191" t="s">
        <v>15</v>
      </c>
      <c r="L2" s="192" t="s">
        <v>16</v>
      </c>
    </row>
    <row r="3" spans="1:12" ht="12.75" customHeight="1" thickBot="1" x14ac:dyDescent="0.25">
      <c r="A3" s="194" t="s">
        <v>1</v>
      </c>
      <c r="B3" s="194" t="s">
        <v>1</v>
      </c>
      <c r="C3" s="195" t="s">
        <v>1</v>
      </c>
      <c r="D3" s="195" t="s">
        <v>1</v>
      </c>
      <c r="E3" s="196" t="s">
        <v>210</v>
      </c>
      <c r="F3" s="197" t="s">
        <v>19</v>
      </c>
      <c r="G3" s="198" t="s">
        <v>20</v>
      </c>
      <c r="H3" s="199" t="s">
        <v>21</v>
      </c>
      <c r="I3" s="200" t="s">
        <v>21</v>
      </c>
      <c r="J3" s="201" t="s">
        <v>21</v>
      </c>
      <c r="K3" s="202" t="s">
        <v>21</v>
      </c>
      <c r="L3" s="203" t="s">
        <v>21</v>
      </c>
    </row>
    <row r="4" spans="1:12" ht="13.5" thickBot="1" x14ac:dyDescent="0.25">
      <c r="A4" s="204" t="s">
        <v>211</v>
      </c>
      <c r="B4" s="204" t="s">
        <v>211</v>
      </c>
      <c r="C4" s="205"/>
      <c r="D4" s="205"/>
      <c r="E4" s="206"/>
      <c r="F4" s="207"/>
      <c r="G4" s="208"/>
      <c r="H4" s="209"/>
      <c r="I4" s="210"/>
      <c r="J4" s="277"/>
      <c r="K4" s="211"/>
      <c r="L4" s="210"/>
    </row>
    <row r="5" spans="1:12" x14ac:dyDescent="0.2">
      <c r="A5" s="212" t="s">
        <v>212</v>
      </c>
      <c r="B5" s="212" t="s">
        <v>213</v>
      </c>
      <c r="C5" s="213" t="s">
        <v>214</v>
      </c>
      <c r="D5" s="212" t="s">
        <v>215</v>
      </c>
      <c r="E5" s="214" t="s">
        <v>216</v>
      </c>
      <c r="F5" s="215">
        <v>11.03</v>
      </c>
      <c r="G5" s="216">
        <v>51</v>
      </c>
      <c r="H5" s="281">
        <v>27960</v>
      </c>
      <c r="I5" s="282">
        <v>14425</v>
      </c>
      <c r="J5" s="219">
        <f>ROUND(12*1.3566*(1/F5*H5+1/G5*I5)+L5,0)</f>
        <v>46552</v>
      </c>
      <c r="K5" s="220">
        <f t="shared" ref="K5:K69" si="0">ROUND(12*(1/F5*H5+1/G5*I5),0)</f>
        <v>33813</v>
      </c>
      <c r="L5" s="218">
        <v>681</v>
      </c>
    </row>
    <row r="6" spans="1:12" x14ac:dyDescent="0.2">
      <c r="A6" s="212" t="s">
        <v>217</v>
      </c>
      <c r="B6" s="212" t="s">
        <v>218</v>
      </c>
      <c r="C6" s="213" t="s">
        <v>214</v>
      </c>
      <c r="D6" s="212" t="s">
        <v>215</v>
      </c>
      <c r="E6" s="214" t="s">
        <v>219</v>
      </c>
      <c r="F6" s="215">
        <v>11.41</v>
      </c>
      <c r="G6" s="216">
        <v>51</v>
      </c>
      <c r="H6" s="217">
        <v>27960</v>
      </c>
      <c r="I6" s="218">
        <v>14425</v>
      </c>
      <c r="J6" s="224">
        <f t="shared" ref="J6:J11" si="1">ROUND(12*1.3566*(1/F6*H6+1/G6*I6)+L6,0)</f>
        <v>45177</v>
      </c>
      <c r="K6" s="220">
        <f t="shared" si="0"/>
        <v>32800</v>
      </c>
      <c r="L6" s="218">
        <v>681</v>
      </c>
    </row>
    <row r="7" spans="1:12" x14ac:dyDescent="0.2">
      <c r="A7" s="225" t="s">
        <v>220</v>
      </c>
      <c r="B7" s="225" t="s">
        <v>213</v>
      </c>
      <c r="C7" s="226" t="s">
        <v>221</v>
      </c>
      <c r="D7" s="225" t="s">
        <v>215</v>
      </c>
      <c r="E7" s="227" t="s">
        <v>222</v>
      </c>
      <c r="F7" s="228">
        <v>13.43</v>
      </c>
      <c r="G7" s="229">
        <v>51</v>
      </c>
      <c r="H7" s="217">
        <v>27960</v>
      </c>
      <c r="I7" s="218">
        <v>14425</v>
      </c>
      <c r="J7" s="224">
        <f t="shared" si="1"/>
        <v>39177</v>
      </c>
      <c r="K7" s="232">
        <f>ROUND(12*(1/F7*H7+1/G7*I7),0)</f>
        <v>28377</v>
      </c>
      <c r="L7" s="231">
        <v>681</v>
      </c>
    </row>
    <row r="8" spans="1:12" x14ac:dyDescent="0.2">
      <c r="A8" s="225" t="s">
        <v>220</v>
      </c>
      <c r="B8" s="225" t="s">
        <v>213</v>
      </c>
      <c r="C8" s="226" t="s">
        <v>221</v>
      </c>
      <c r="D8" s="225" t="s">
        <v>215</v>
      </c>
      <c r="E8" s="227" t="s">
        <v>223</v>
      </c>
      <c r="F8" s="228">
        <v>11.41</v>
      </c>
      <c r="G8" s="229">
        <v>51</v>
      </c>
      <c r="H8" s="217">
        <v>27960</v>
      </c>
      <c r="I8" s="218">
        <v>14425</v>
      </c>
      <c r="J8" s="224">
        <f t="shared" si="1"/>
        <v>45177</v>
      </c>
      <c r="K8" s="232">
        <f>ROUND(12*(1/F8*H8+1/G8*I8),0)</f>
        <v>32800</v>
      </c>
      <c r="L8" s="218">
        <v>681</v>
      </c>
    </row>
    <row r="9" spans="1:12" x14ac:dyDescent="0.2">
      <c r="A9" s="225" t="s">
        <v>224</v>
      </c>
      <c r="B9" s="225" t="s">
        <v>213</v>
      </c>
      <c r="C9" s="226" t="s">
        <v>225</v>
      </c>
      <c r="D9" s="225" t="s">
        <v>215</v>
      </c>
      <c r="E9" s="227" t="s">
        <v>226</v>
      </c>
      <c r="F9" s="228">
        <v>13.74</v>
      </c>
      <c r="G9" s="229">
        <v>51</v>
      </c>
      <c r="H9" s="217">
        <v>27960</v>
      </c>
      <c r="I9" s="218">
        <v>14425</v>
      </c>
      <c r="J9" s="224">
        <f t="shared" si="1"/>
        <v>38413</v>
      </c>
      <c r="K9" s="232">
        <f t="shared" si="0"/>
        <v>27813</v>
      </c>
      <c r="L9" s="231">
        <v>681</v>
      </c>
    </row>
    <row r="10" spans="1:12" x14ac:dyDescent="0.2">
      <c r="A10" s="225" t="s">
        <v>224</v>
      </c>
      <c r="B10" s="225" t="s">
        <v>213</v>
      </c>
      <c r="C10" s="226" t="s">
        <v>225</v>
      </c>
      <c r="D10" s="225" t="s">
        <v>215</v>
      </c>
      <c r="E10" s="227" t="s">
        <v>227</v>
      </c>
      <c r="F10" s="228">
        <v>12.86</v>
      </c>
      <c r="G10" s="229">
        <v>51</v>
      </c>
      <c r="H10" s="217">
        <v>27960</v>
      </c>
      <c r="I10" s="218">
        <v>14425</v>
      </c>
      <c r="J10" s="224">
        <f t="shared" si="1"/>
        <v>40679</v>
      </c>
      <c r="K10" s="232">
        <f t="shared" si="0"/>
        <v>29484</v>
      </c>
      <c r="L10" s="218">
        <v>681</v>
      </c>
    </row>
    <row r="11" spans="1:12" x14ac:dyDescent="0.2">
      <c r="A11" s="225" t="s">
        <v>228</v>
      </c>
      <c r="B11" s="225" t="s">
        <v>213</v>
      </c>
      <c r="C11" s="226" t="s">
        <v>229</v>
      </c>
      <c r="D11" s="225" t="s">
        <v>215</v>
      </c>
      <c r="E11" s="227" t="s">
        <v>230</v>
      </c>
      <c r="F11" s="228">
        <v>13.43</v>
      </c>
      <c r="G11" s="229">
        <v>51</v>
      </c>
      <c r="H11" s="217">
        <v>27960</v>
      </c>
      <c r="I11" s="218">
        <v>14425</v>
      </c>
      <c r="J11" s="224">
        <f t="shared" si="1"/>
        <v>39177</v>
      </c>
      <c r="K11" s="232">
        <f>ROUND(12*(1/F11*H11+1/G11*I11),0)</f>
        <v>28377</v>
      </c>
      <c r="L11" s="231">
        <v>681</v>
      </c>
    </row>
    <row r="12" spans="1:12" ht="13.5" thickBot="1" x14ac:dyDescent="0.25">
      <c r="A12" s="225" t="s">
        <v>228</v>
      </c>
      <c r="B12" s="225" t="s">
        <v>213</v>
      </c>
      <c r="C12" s="226" t="s">
        <v>229</v>
      </c>
      <c r="D12" s="225" t="s">
        <v>215</v>
      </c>
      <c r="E12" s="227" t="s">
        <v>231</v>
      </c>
      <c r="F12" s="228">
        <v>11.41</v>
      </c>
      <c r="G12" s="229">
        <v>51</v>
      </c>
      <c r="H12" s="294">
        <v>27960</v>
      </c>
      <c r="I12" s="283">
        <v>14425</v>
      </c>
      <c r="J12" s="240">
        <f>ROUND(12*1.3566*(1/F12*H12+1/G12*I12)+L12,0)</f>
        <v>45177</v>
      </c>
      <c r="K12" s="232">
        <f>ROUND(12*(1/F12*H12+1/G12*I12),0)</f>
        <v>32800</v>
      </c>
      <c r="L12" s="218">
        <v>681</v>
      </c>
    </row>
    <row r="13" spans="1:12" ht="13.5" thickBot="1" x14ac:dyDescent="0.25">
      <c r="A13" s="242"/>
      <c r="B13" s="242"/>
      <c r="C13" s="243"/>
      <c r="D13" s="243"/>
      <c r="E13" s="244"/>
      <c r="F13" s="245"/>
      <c r="G13" s="245"/>
      <c r="H13" s="246">
        <v>0</v>
      </c>
      <c r="I13" s="246">
        <v>0</v>
      </c>
      <c r="J13" s="246"/>
      <c r="K13" s="246"/>
      <c r="L13" s="247">
        <v>0</v>
      </c>
    </row>
    <row r="14" spans="1:12" ht="13.5" thickBot="1" x14ac:dyDescent="0.25">
      <c r="A14" s="248" t="s">
        <v>232</v>
      </c>
      <c r="B14" s="248" t="s">
        <v>232</v>
      </c>
      <c r="C14" s="249"/>
      <c r="D14" s="249"/>
      <c r="E14" s="250"/>
      <c r="F14" s="251"/>
      <c r="G14" s="251"/>
      <c r="H14" s="252">
        <v>0</v>
      </c>
      <c r="I14" s="252">
        <v>0</v>
      </c>
      <c r="J14" s="278"/>
      <c r="K14" s="252"/>
      <c r="L14" s="253">
        <v>0</v>
      </c>
    </row>
    <row r="15" spans="1:12" x14ac:dyDescent="0.2">
      <c r="A15" s="212" t="s">
        <v>233</v>
      </c>
      <c r="B15" s="212" t="s">
        <v>234</v>
      </c>
      <c r="C15" s="213" t="s">
        <v>235</v>
      </c>
      <c r="D15" s="212" t="s">
        <v>236</v>
      </c>
      <c r="E15" s="214" t="s">
        <v>237</v>
      </c>
      <c r="F15" s="221">
        <v>3.51</v>
      </c>
      <c r="G15" s="222">
        <v>20</v>
      </c>
      <c r="H15" s="281">
        <v>28474</v>
      </c>
      <c r="I15" s="282">
        <v>15709</v>
      </c>
      <c r="J15" s="219">
        <f>ROUND(12*1.3566*(1/F15*H15+1/G15*I15)+L15,0)</f>
        <v>145496</v>
      </c>
      <c r="K15" s="220">
        <f t="shared" si="0"/>
        <v>106772</v>
      </c>
      <c r="L15" s="218">
        <v>649</v>
      </c>
    </row>
    <row r="16" spans="1:12" x14ac:dyDescent="0.2">
      <c r="A16" s="225" t="s">
        <v>233</v>
      </c>
      <c r="B16" s="225" t="s">
        <v>234</v>
      </c>
      <c r="C16" s="226" t="s">
        <v>235</v>
      </c>
      <c r="D16" s="212" t="s">
        <v>236</v>
      </c>
      <c r="E16" s="227" t="s">
        <v>238</v>
      </c>
      <c r="F16" s="228">
        <v>7.02</v>
      </c>
      <c r="G16" s="229">
        <v>40</v>
      </c>
      <c r="H16" s="217">
        <v>28474</v>
      </c>
      <c r="I16" s="218">
        <v>15709</v>
      </c>
      <c r="J16" s="224">
        <f t="shared" ref="J16:J21" si="2">ROUND(12*1.3566*(1/F16*H16+1/G16*I16)+L16,0)</f>
        <v>73073</v>
      </c>
      <c r="K16" s="232">
        <f t="shared" si="0"/>
        <v>53386</v>
      </c>
      <c r="L16" s="231">
        <v>649</v>
      </c>
    </row>
    <row r="17" spans="1:12" x14ac:dyDescent="0.2">
      <c r="A17" s="254" t="s">
        <v>239</v>
      </c>
      <c r="B17" s="254" t="s">
        <v>240</v>
      </c>
      <c r="C17" s="243" t="s">
        <v>235</v>
      </c>
      <c r="D17" s="212" t="s">
        <v>236</v>
      </c>
      <c r="E17" s="255" t="s">
        <v>241</v>
      </c>
      <c r="F17" s="256">
        <v>3.51</v>
      </c>
      <c r="G17" s="257">
        <v>20</v>
      </c>
      <c r="H17" s="217">
        <v>28474</v>
      </c>
      <c r="I17" s="218">
        <v>15709</v>
      </c>
      <c r="J17" s="224">
        <f t="shared" si="2"/>
        <v>145496</v>
      </c>
      <c r="K17" s="259">
        <f t="shared" si="0"/>
        <v>106772</v>
      </c>
      <c r="L17" s="258">
        <v>649</v>
      </c>
    </row>
    <row r="18" spans="1:12" x14ac:dyDescent="0.2">
      <c r="A18" s="225" t="s">
        <v>239</v>
      </c>
      <c r="B18" s="225" t="s">
        <v>240</v>
      </c>
      <c r="C18" s="226" t="s">
        <v>235</v>
      </c>
      <c r="D18" s="212" t="s">
        <v>236</v>
      </c>
      <c r="E18" s="227" t="s">
        <v>242</v>
      </c>
      <c r="F18" s="228">
        <v>7.02</v>
      </c>
      <c r="G18" s="229">
        <v>40</v>
      </c>
      <c r="H18" s="217">
        <v>28474</v>
      </c>
      <c r="I18" s="218">
        <v>15709</v>
      </c>
      <c r="J18" s="224">
        <f t="shared" si="2"/>
        <v>73073</v>
      </c>
      <c r="K18" s="232">
        <f t="shared" si="0"/>
        <v>53386</v>
      </c>
      <c r="L18" s="231">
        <v>649</v>
      </c>
    </row>
    <row r="19" spans="1:12" x14ac:dyDescent="0.2">
      <c r="A19" s="225" t="s">
        <v>243</v>
      </c>
      <c r="B19" s="225" t="s">
        <v>244</v>
      </c>
      <c r="C19" s="226" t="s">
        <v>245</v>
      </c>
      <c r="D19" s="225" t="s">
        <v>246</v>
      </c>
      <c r="E19" s="227" t="s">
        <v>237</v>
      </c>
      <c r="F19" s="228">
        <v>3.51</v>
      </c>
      <c r="G19" s="229">
        <v>20</v>
      </c>
      <c r="H19" s="217">
        <v>28474</v>
      </c>
      <c r="I19" s="218">
        <v>15709</v>
      </c>
      <c r="J19" s="224">
        <f t="shared" si="2"/>
        <v>145496</v>
      </c>
      <c r="K19" s="232">
        <f t="shared" si="0"/>
        <v>106772</v>
      </c>
      <c r="L19" s="231">
        <v>649</v>
      </c>
    </row>
    <row r="20" spans="1:12" x14ac:dyDescent="0.2">
      <c r="A20" s="225" t="s">
        <v>243</v>
      </c>
      <c r="B20" s="225" t="s">
        <v>244</v>
      </c>
      <c r="C20" s="226" t="s">
        <v>245</v>
      </c>
      <c r="D20" s="225" t="s">
        <v>246</v>
      </c>
      <c r="E20" s="227" t="s">
        <v>238</v>
      </c>
      <c r="F20" s="228">
        <v>7.02</v>
      </c>
      <c r="G20" s="229">
        <v>40</v>
      </c>
      <c r="H20" s="217">
        <v>28474</v>
      </c>
      <c r="I20" s="218">
        <v>15709</v>
      </c>
      <c r="J20" s="224">
        <f t="shared" si="2"/>
        <v>73073</v>
      </c>
      <c r="K20" s="232">
        <f t="shared" si="0"/>
        <v>53386</v>
      </c>
      <c r="L20" s="231">
        <v>649</v>
      </c>
    </row>
    <row r="21" spans="1:12" x14ac:dyDescent="0.2">
      <c r="A21" s="260" t="s">
        <v>247</v>
      </c>
      <c r="B21" s="260" t="s">
        <v>248</v>
      </c>
      <c r="C21" s="261" t="s">
        <v>245</v>
      </c>
      <c r="D21" s="260" t="s">
        <v>246</v>
      </c>
      <c r="E21" s="262" t="s">
        <v>241</v>
      </c>
      <c r="F21" s="263">
        <v>3.51</v>
      </c>
      <c r="G21" s="264">
        <v>20</v>
      </c>
      <c r="H21" s="217">
        <v>28474</v>
      </c>
      <c r="I21" s="218">
        <v>15709</v>
      </c>
      <c r="J21" s="224">
        <f t="shared" si="2"/>
        <v>145496</v>
      </c>
      <c r="K21" s="267">
        <f t="shared" si="0"/>
        <v>106772</v>
      </c>
      <c r="L21" s="265">
        <v>649</v>
      </c>
    </row>
    <row r="22" spans="1:12" ht="13.5" thickBot="1" x14ac:dyDescent="0.25">
      <c r="A22" s="233" t="s">
        <v>247</v>
      </c>
      <c r="B22" s="233" t="s">
        <v>248</v>
      </c>
      <c r="C22" s="234" t="s">
        <v>245</v>
      </c>
      <c r="D22" s="233" t="s">
        <v>246</v>
      </c>
      <c r="E22" s="235" t="s">
        <v>242</v>
      </c>
      <c r="F22" s="236">
        <v>7.02</v>
      </c>
      <c r="G22" s="237">
        <v>40</v>
      </c>
      <c r="H22" s="294">
        <v>28474</v>
      </c>
      <c r="I22" s="283">
        <v>15709</v>
      </c>
      <c r="J22" s="240">
        <f>ROUND(12*1.3566*(1/F22*H22+1/G22*I22)+L22,0)</f>
        <v>73073</v>
      </c>
      <c r="K22" s="241">
        <f t="shared" si="0"/>
        <v>53386</v>
      </c>
      <c r="L22" s="239">
        <v>649</v>
      </c>
    </row>
    <row r="23" spans="1:12" ht="13.5" thickBot="1" x14ac:dyDescent="0.25">
      <c r="A23" s="242"/>
      <c r="B23" s="242"/>
      <c r="C23" s="243"/>
      <c r="D23" s="243"/>
      <c r="E23" s="244"/>
      <c r="F23" s="245"/>
      <c r="G23" s="245"/>
      <c r="H23" s="246">
        <v>0</v>
      </c>
      <c r="I23" s="246">
        <v>0</v>
      </c>
      <c r="J23" s="246"/>
      <c r="K23" s="246"/>
      <c r="L23" s="247">
        <v>0</v>
      </c>
    </row>
    <row r="24" spans="1:12" ht="13.5" thickBot="1" x14ac:dyDescent="0.25">
      <c r="A24" s="248" t="s">
        <v>249</v>
      </c>
      <c r="B24" s="248" t="s">
        <v>249</v>
      </c>
      <c r="C24" s="249"/>
      <c r="D24" s="249"/>
      <c r="E24" s="250"/>
      <c r="F24" s="251"/>
      <c r="G24" s="251"/>
      <c r="H24" s="252">
        <v>0</v>
      </c>
      <c r="I24" s="252">
        <v>0</v>
      </c>
      <c r="J24" s="278"/>
      <c r="K24" s="252"/>
      <c r="L24" s="253">
        <v>0</v>
      </c>
    </row>
    <row r="25" spans="1:12" x14ac:dyDescent="0.2">
      <c r="A25" s="270" t="s">
        <v>250</v>
      </c>
      <c r="B25" s="270" t="s">
        <v>251</v>
      </c>
      <c r="C25" s="271" t="s">
        <v>252</v>
      </c>
      <c r="D25" s="270" t="s">
        <v>253</v>
      </c>
      <c r="E25" s="227" t="s">
        <v>254</v>
      </c>
      <c r="F25" s="228">
        <v>11.55</v>
      </c>
      <c r="G25" s="229">
        <v>53</v>
      </c>
      <c r="H25" s="281">
        <v>28474</v>
      </c>
      <c r="I25" s="282">
        <v>15018</v>
      </c>
      <c r="J25" s="219">
        <f>ROUND(12*1.3566*(1/F25*H25+1/G25*I25)+L25,0)</f>
        <v>45268</v>
      </c>
      <c r="K25" s="232">
        <f t="shared" si="0"/>
        <v>32984</v>
      </c>
      <c r="L25" s="231">
        <v>522</v>
      </c>
    </row>
    <row r="26" spans="1:12" x14ac:dyDescent="0.2">
      <c r="A26" s="270" t="s">
        <v>255</v>
      </c>
      <c r="B26" s="270" t="s">
        <v>256</v>
      </c>
      <c r="C26" s="271" t="s">
        <v>257</v>
      </c>
      <c r="D26" s="270" t="s">
        <v>253</v>
      </c>
      <c r="E26" s="227" t="s">
        <v>258</v>
      </c>
      <c r="F26" s="228">
        <v>10.5</v>
      </c>
      <c r="G26" s="229">
        <v>53</v>
      </c>
      <c r="H26" s="217">
        <v>28474</v>
      </c>
      <c r="I26" s="231">
        <v>15018</v>
      </c>
      <c r="J26" s="224">
        <f t="shared" ref="J26:J44" si="3">ROUND(12*1.3566*(1/F26*H26+1/G26*I26)+L26,0)</f>
        <v>49281</v>
      </c>
      <c r="K26" s="232">
        <f t="shared" si="0"/>
        <v>35942</v>
      </c>
      <c r="L26" s="231">
        <v>522</v>
      </c>
    </row>
    <row r="27" spans="1:12" x14ac:dyDescent="0.2">
      <c r="A27" s="270" t="s">
        <v>259</v>
      </c>
      <c r="B27" s="270" t="s">
        <v>256</v>
      </c>
      <c r="C27" s="271" t="s">
        <v>260</v>
      </c>
      <c r="D27" s="270" t="s">
        <v>253</v>
      </c>
      <c r="E27" s="227" t="s">
        <v>261</v>
      </c>
      <c r="F27" s="228">
        <v>10.5</v>
      </c>
      <c r="G27" s="229">
        <v>53</v>
      </c>
      <c r="H27" s="217">
        <v>28474</v>
      </c>
      <c r="I27" s="231">
        <v>15018</v>
      </c>
      <c r="J27" s="224">
        <f t="shared" si="3"/>
        <v>49281</v>
      </c>
      <c r="K27" s="232">
        <f t="shared" si="0"/>
        <v>35942</v>
      </c>
      <c r="L27" s="231">
        <v>522</v>
      </c>
    </row>
    <row r="28" spans="1:12" x14ac:dyDescent="0.2">
      <c r="A28" s="270" t="s">
        <v>262</v>
      </c>
      <c r="B28" s="270" t="s">
        <v>263</v>
      </c>
      <c r="C28" s="271" t="s">
        <v>264</v>
      </c>
      <c r="D28" s="270" t="s">
        <v>253</v>
      </c>
      <c r="E28" s="227" t="s">
        <v>265</v>
      </c>
      <c r="F28" s="228">
        <v>10.77</v>
      </c>
      <c r="G28" s="229">
        <v>53</v>
      </c>
      <c r="H28" s="217">
        <v>28474</v>
      </c>
      <c r="I28" s="231">
        <v>15018</v>
      </c>
      <c r="J28" s="224">
        <f t="shared" si="3"/>
        <v>48174</v>
      </c>
      <c r="K28" s="232">
        <f t="shared" si="0"/>
        <v>35126</v>
      </c>
      <c r="L28" s="231">
        <v>522</v>
      </c>
    </row>
    <row r="29" spans="1:12" x14ac:dyDescent="0.2">
      <c r="A29" s="270" t="s">
        <v>266</v>
      </c>
      <c r="B29" s="270" t="s">
        <v>267</v>
      </c>
      <c r="C29" s="271" t="s">
        <v>268</v>
      </c>
      <c r="D29" s="270" t="s">
        <v>253</v>
      </c>
      <c r="E29" s="227" t="s">
        <v>269</v>
      </c>
      <c r="F29" s="228">
        <v>10.77</v>
      </c>
      <c r="G29" s="229">
        <v>53</v>
      </c>
      <c r="H29" s="217">
        <v>28474</v>
      </c>
      <c r="I29" s="231">
        <v>15018</v>
      </c>
      <c r="J29" s="224">
        <f t="shared" si="3"/>
        <v>48174</v>
      </c>
      <c r="K29" s="232">
        <f t="shared" si="0"/>
        <v>35126</v>
      </c>
      <c r="L29" s="231">
        <v>522</v>
      </c>
    </row>
    <row r="30" spans="1:12" x14ac:dyDescent="0.2">
      <c r="A30" s="225" t="s">
        <v>270</v>
      </c>
      <c r="B30" s="225" t="s">
        <v>271</v>
      </c>
      <c r="C30" s="226" t="s">
        <v>272</v>
      </c>
      <c r="D30" s="225" t="s">
        <v>253</v>
      </c>
      <c r="E30" s="227" t="s">
        <v>273</v>
      </c>
      <c r="F30" s="228">
        <v>15.75</v>
      </c>
      <c r="G30" s="229">
        <v>53</v>
      </c>
      <c r="H30" s="217">
        <v>28474</v>
      </c>
      <c r="I30" s="231">
        <v>15018</v>
      </c>
      <c r="J30" s="224">
        <f t="shared" si="3"/>
        <v>34566</v>
      </c>
      <c r="K30" s="232">
        <f t="shared" si="0"/>
        <v>25095</v>
      </c>
      <c r="L30" s="231">
        <v>522</v>
      </c>
    </row>
    <row r="31" spans="1:12" x14ac:dyDescent="0.2">
      <c r="A31" s="225" t="s">
        <v>270</v>
      </c>
      <c r="B31" s="225" t="s">
        <v>271</v>
      </c>
      <c r="C31" s="226" t="s">
        <v>272</v>
      </c>
      <c r="D31" s="225" t="s">
        <v>253</v>
      </c>
      <c r="E31" s="227" t="s">
        <v>606</v>
      </c>
      <c r="F31" s="228">
        <v>45</v>
      </c>
      <c r="G31" s="229">
        <v>151.43</v>
      </c>
      <c r="H31" s="217">
        <v>28474</v>
      </c>
      <c r="I31" s="231">
        <v>15018</v>
      </c>
      <c r="J31" s="224">
        <f t="shared" si="3"/>
        <v>12437</v>
      </c>
      <c r="K31" s="232">
        <f t="shared" si="0"/>
        <v>8783</v>
      </c>
      <c r="L31" s="231">
        <v>522</v>
      </c>
    </row>
    <row r="32" spans="1:12" x14ac:dyDescent="0.2">
      <c r="A32" s="225" t="s">
        <v>274</v>
      </c>
      <c r="B32" s="225" t="s">
        <v>271</v>
      </c>
      <c r="C32" s="226" t="s">
        <v>275</v>
      </c>
      <c r="D32" s="225" t="s">
        <v>253</v>
      </c>
      <c r="E32" s="227" t="s">
        <v>276</v>
      </c>
      <c r="F32" s="228">
        <v>12.08</v>
      </c>
      <c r="G32" s="229">
        <v>53</v>
      </c>
      <c r="H32" s="217">
        <v>28474</v>
      </c>
      <c r="I32" s="231">
        <v>15018</v>
      </c>
      <c r="J32" s="224">
        <f t="shared" si="3"/>
        <v>43507</v>
      </c>
      <c r="K32" s="232">
        <f t="shared" si="0"/>
        <v>31686</v>
      </c>
      <c r="L32" s="231">
        <v>522</v>
      </c>
    </row>
    <row r="33" spans="1:12" x14ac:dyDescent="0.2">
      <c r="A33" s="225" t="s">
        <v>277</v>
      </c>
      <c r="B33" s="225" t="s">
        <v>271</v>
      </c>
      <c r="C33" s="226" t="s">
        <v>278</v>
      </c>
      <c r="D33" s="225" t="s">
        <v>253</v>
      </c>
      <c r="E33" s="227" t="s">
        <v>279</v>
      </c>
      <c r="F33" s="228">
        <v>10.5</v>
      </c>
      <c r="G33" s="229">
        <v>53</v>
      </c>
      <c r="H33" s="217">
        <v>28474</v>
      </c>
      <c r="I33" s="231">
        <v>15018</v>
      </c>
      <c r="J33" s="224">
        <f t="shared" si="3"/>
        <v>49281</v>
      </c>
      <c r="K33" s="232">
        <f t="shared" si="0"/>
        <v>35942</v>
      </c>
      <c r="L33" s="231">
        <v>522</v>
      </c>
    </row>
    <row r="34" spans="1:12" x14ac:dyDescent="0.2">
      <c r="A34" s="225" t="s">
        <v>280</v>
      </c>
      <c r="B34" s="225" t="s">
        <v>271</v>
      </c>
      <c r="C34" s="226" t="s">
        <v>214</v>
      </c>
      <c r="D34" s="225" t="s">
        <v>253</v>
      </c>
      <c r="E34" s="227" t="s">
        <v>281</v>
      </c>
      <c r="F34" s="228">
        <v>12.08</v>
      </c>
      <c r="G34" s="229">
        <v>53</v>
      </c>
      <c r="H34" s="217">
        <v>28474</v>
      </c>
      <c r="I34" s="231">
        <v>15018</v>
      </c>
      <c r="J34" s="224">
        <f t="shared" si="3"/>
        <v>43507</v>
      </c>
      <c r="K34" s="232">
        <f t="shared" si="0"/>
        <v>31686</v>
      </c>
      <c r="L34" s="231">
        <v>522</v>
      </c>
    </row>
    <row r="35" spans="1:12" x14ac:dyDescent="0.2">
      <c r="A35" s="225" t="s">
        <v>280</v>
      </c>
      <c r="B35" s="225" t="s">
        <v>271</v>
      </c>
      <c r="C35" s="226" t="s">
        <v>214</v>
      </c>
      <c r="D35" s="225" t="s">
        <v>253</v>
      </c>
      <c r="E35" s="227" t="s">
        <v>607</v>
      </c>
      <c r="F35" s="228">
        <v>34.51</v>
      </c>
      <c r="G35" s="229">
        <v>151.43</v>
      </c>
      <c r="H35" s="217">
        <v>28474</v>
      </c>
      <c r="I35" s="231">
        <v>15018</v>
      </c>
      <c r="J35" s="224">
        <f t="shared" si="3"/>
        <v>15568</v>
      </c>
      <c r="K35" s="232">
        <f t="shared" si="0"/>
        <v>11091</v>
      </c>
      <c r="L35" s="231">
        <v>522</v>
      </c>
    </row>
    <row r="36" spans="1:12" x14ac:dyDescent="0.2">
      <c r="A36" s="225" t="s">
        <v>282</v>
      </c>
      <c r="B36" s="225" t="s">
        <v>283</v>
      </c>
      <c r="C36" s="226" t="s">
        <v>272</v>
      </c>
      <c r="D36" s="225" t="s">
        <v>253</v>
      </c>
      <c r="E36" s="227" t="s">
        <v>284</v>
      </c>
      <c r="F36" s="228">
        <v>10.5</v>
      </c>
      <c r="G36" s="229">
        <v>53</v>
      </c>
      <c r="H36" s="217">
        <v>28474</v>
      </c>
      <c r="I36" s="231">
        <v>15018</v>
      </c>
      <c r="J36" s="224">
        <f t="shared" si="3"/>
        <v>49281</v>
      </c>
      <c r="K36" s="232">
        <f t="shared" si="0"/>
        <v>35942</v>
      </c>
      <c r="L36" s="231">
        <v>522</v>
      </c>
    </row>
    <row r="37" spans="1:12" x14ac:dyDescent="0.2">
      <c r="A37" s="225" t="s">
        <v>285</v>
      </c>
      <c r="B37" s="225" t="s">
        <v>283</v>
      </c>
      <c r="C37" s="226" t="s">
        <v>275</v>
      </c>
      <c r="D37" s="225" t="s">
        <v>253</v>
      </c>
      <c r="E37" s="227" t="s">
        <v>286</v>
      </c>
      <c r="F37" s="228">
        <v>10.5</v>
      </c>
      <c r="G37" s="229">
        <v>53</v>
      </c>
      <c r="H37" s="217">
        <v>28474</v>
      </c>
      <c r="I37" s="231">
        <v>15018</v>
      </c>
      <c r="J37" s="224">
        <f t="shared" si="3"/>
        <v>49281</v>
      </c>
      <c r="K37" s="232">
        <f t="shared" si="0"/>
        <v>35942</v>
      </c>
      <c r="L37" s="231">
        <v>522</v>
      </c>
    </row>
    <row r="38" spans="1:12" x14ac:dyDescent="0.2">
      <c r="A38" s="225" t="s">
        <v>608</v>
      </c>
      <c r="B38" s="225" t="s">
        <v>609</v>
      </c>
      <c r="C38" s="226" t="s">
        <v>272</v>
      </c>
      <c r="D38" s="225" t="s">
        <v>253</v>
      </c>
      <c r="E38" s="227" t="s">
        <v>610</v>
      </c>
      <c r="F38" s="228">
        <v>10.5</v>
      </c>
      <c r="G38" s="229">
        <v>53</v>
      </c>
      <c r="H38" s="217">
        <v>28474</v>
      </c>
      <c r="I38" s="231">
        <v>15018</v>
      </c>
      <c r="J38" s="224">
        <f t="shared" si="3"/>
        <v>49281</v>
      </c>
      <c r="K38" s="232">
        <f t="shared" si="0"/>
        <v>35942</v>
      </c>
      <c r="L38" s="231">
        <v>522</v>
      </c>
    </row>
    <row r="39" spans="1:12" x14ac:dyDescent="0.2">
      <c r="A39" s="270" t="s">
        <v>287</v>
      </c>
      <c r="B39" s="270" t="s">
        <v>288</v>
      </c>
      <c r="C39" s="271" t="s">
        <v>268</v>
      </c>
      <c r="D39" s="270" t="s">
        <v>253</v>
      </c>
      <c r="E39" s="227" t="s">
        <v>289</v>
      </c>
      <c r="F39" s="228">
        <v>16.46</v>
      </c>
      <c r="G39" s="229">
        <v>53</v>
      </c>
      <c r="H39" s="217">
        <v>28474</v>
      </c>
      <c r="I39" s="231">
        <v>15018</v>
      </c>
      <c r="J39" s="224">
        <f t="shared" si="3"/>
        <v>33296</v>
      </c>
      <c r="K39" s="232">
        <f t="shared" si="0"/>
        <v>24159</v>
      </c>
      <c r="L39" s="231">
        <v>522</v>
      </c>
    </row>
    <row r="40" spans="1:12" x14ac:dyDescent="0.2">
      <c r="A40" s="270" t="s">
        <v>290</v>
      </c>
      <c r="B40" s="270" t="s">
        <v>288</v>
      </c>
      <c r="C40" s="271" t="s">
        <v>291</v>
      </c>
      <c r="D40" s="270" t="s">
        <v>253</v>
      </c>
      <c r="E40" s="227" t="s">
        <v>292</v>
      </c>
      <c r="F40" s="228">
        <v>12.16</v>
      </c>
      <c r="G40" s="229">
        <v>53</v>
      </c>
      <c r="H40" s="217">
        <v>28474</v>
      </c>
      <c r="I40" s="231">
        <v>15018</v>
      </c>
      <c r="J40" s="224">
        <f t="shared" si="3"/>
        <v>43254</v>
      </c>
      <c r="K40" s="232">
        <f t="shared" si="0"/>
        <v>31500</v>
      </c>
      <c r="L40" s="231">
        <v>522</v>
      </c>
    </row>
    <row r="41" spans="1:12" x14ac:dyDescent="0.2">
      <c r="A41" s="270" t="s">
        <v>290</v>
      </c>
      <c r="B41" s="270" t="s">
        <v>288</v>
      </c>
      <c r="C41" s="271" t="s">
        <v>291</v>
      </c>
      <c r="D41" s="270" t="s">
        <v>253</v>
      </c>
      <c r="E41" s="227" t="s">
        <v>293</v>
      </c>
      <c r="F41" s="228">
        <v>19</v>
      </c>
      <c r="G41" s="229">
        <v>82.81</v>
      </c>
      <c r="H41" s="217">
        <v>28474</v>
      </c>
      <c r="I41" s="231">
        <v>15018</v>
      </c>
      <c r="J41" s="224">
        <f t="shared" si="3"/>
        <v>27871</v>
      </c>
      <c r="K41" s="232">
        <f t="shared" si="0"/>
        <v>20160</v>
      </c>
      <c r="L41" s="231">
        <v>522</v>
      </c>
    </row>
    <row r="42" spans="1:12" x14ac:dyDescent="0.2">
      <c r="A42" s="270" t="s">
        <v>294</v>
      </c>
      <c r="B42" s="270" t="s">
        <v>295</v>
      </c>
      <c r="C42" s="271" t="s">
        <v>268</v>
      </c>
      <c r="D42" s="270" t="s">
        <v>253</v>
      </c>
      <c r="E42" s="227" t="s">
        <v>296</v>
      </c>
      <c r="F42" s="228">
        <v>11.05</v>
      </c>
      <c r="G42" s="229">
        <v>53</v>
      </c>
      <c r="H42" s="217">
        <v>28474</v>
      </c>
      <c r="I42" s="231">
        <v>15018</v>
      </c>
      <c r="J42" s="224">
        <f t="shared" si="3"/>
        <v>47084</v>
      </c>
      <c r="K42" s="232">
        <f t="shared" si="0"/>
        <v>34322</v>
      </c>
      <c r="L42" s="231">
        <v>522</v>
      </c>
    </row>
    <row r="43" spans="1:12" x14ac:dyDescent="0.2">
      <c r="A43" s="270" t="s">
        <v>294</v>
      </c>
      <c r="B43" s="270" t="s">
        <v>295</v>
      </c>
      <c r="C43" s="271" t="s">
        <v>268</v>
      </c>
      <c r="D43" s="270" t="s">
        <v>253</v>
      </c>
      <c r="E43" s="227" t="s">
        <v>297</v>
      </c>
      <c r="F43" s="228">
        <v>19.05</v>
      </c>
      <c r="G43" s="229">
        <v>91.38</v>
      </c>
      <c r="H43" s="217">
        <v>28474</v>
      </c>
      <c r="I43" s="231">
        <v>15018</v>
      </c>
      <c r="J43" s="224">
        <f t="shared" si="3"/>
        <v>27530</v>
      </c>
      <c r="K43" s="232">
        <f t="shared" si="0"/>
        <v>19909</v>
      </c>
      <c r="L43" s="231">
        <v>522</v>
      </c>
    </row>
    <row r="44" spans="1:12" x14ac:dyDescent="0.2">
      <c r="A44" s="274" t="s">
        <v>298</v>
      </c>
      <c r="B44" s="274" t="s">
        <v>299</v>
      </c>
      <c r="C44" s="275" t="s">
        <v>245</v>
      </c>
      <c r="D44" s="274" t="s">
        <v>253</v>
      </c>
      <c r="E44" s="262" t="s">
        <v>611</v>
      </c>
      <c r="F44" s="263">
        <v>15.2</v>
      </c>
      <c r="G44" s="264">
        <v>53</v>
      </c>
      <c r="H44" s="217">
        <v>28474</v>
      </c>
      <c r="I44" s="231">
        <v>15018</v>
      </c>
      <c r="J44" s="224">
        <f t="shared" si="3"/>
        <v>35631</v>
      </c>
      <c r="K44" s="232">
        <f t="shared" si="0"/>
        <v>25880</v>
      </c>
      <c r="L44" s="231">
        <v>522</v>
      </c>
    </row>
    <row r="45" spans="1:12" ht="13.5" thickBot="1" x14ac:dyDescent="0.25">
      <c r="A45" s="233" t="s">
        <v>298</v>
      </c>
      <c r="B45" s="233" t="s">
        <v>299</v>
      </c>
      <c r="C45" s="234" t="s">
        <v>245</v>
      </c>
      <c r="D45" s="233" t="s">
        <v>253</v>
      </c>
      <c r="E45" s="235" t="s">
        <v>612</v>
      </c>
      <c r="F45" s="236">
        <v>43.43</v>
      </c>
      <c r="G45" s="237">
        <v>151.43</v>
      </c>
      <c r="H45" s="294">
        <v>28474</v>
      </c>
      <c r="I45" s="239">
        <v>15018</v>
      </c>
      <c r="J45" s="240">
        <f>ROUND(12*1.3566*(1/F45*H45+1/G45*I45)+L45,0)</f>
        <v>12810</v>
      </c>
      <c r="K45" s="241">
        <f t="shared" si="0"/>
        <v>9058</v>
      </c>
      <c r="L45" s="239">
        <v>522</v>
      </c>
    </row>
    <row r="46" spans="1:12" ht="13.5" thickBot="1" x14ac:dyDescent="0.25">
      <c r="A46" s="242"/>
      <c r="B46" s="242"/>
      <c r="C46" s="243"/>
      <c r="D46" s="243"/>
      <c r="E46" s="244"/>
      <c r="F46" s="245"/>
      <c r="G46" s="245"/>
      <c r="H46" s="246">
        <v>0</v>
      </c>
      <c r="I46" s="246">
        <v>0</v>
      </c>
      <c r="J46" s="246"/>
      <c r="K46" s="246"/>
      <c r="L46" s="247">
        <v>0</v>
      </c>
    </row>
    <row r="47" spans="1:12" ht="13.5" thickBot="1" x14ac:dyDescent="0.25">
      <c r="A47" s="248" t="s">
        <v>300</v>
      </c>
      <c r="B47" s="248"/>
      <c r="C47" s="249"/>
      <c r="D47" s="249"/>
      <c r="E47" s="250"/>
      <c r="F47" s="251"/>
      <c r="G47" s="251"/>
      <c r="H47" s="252">
        <v>0</v>
      </c>
      <c r="I47" s="252">
        <v>0</v>
      </c>
      <c r="J47" s="252"/>
      <c r="K47" s="252"/>
      <c r="L47" s="253">
        <v>0</v>
      </c>
    </row>
    <row r="48" spans="1:12" ht="13.5" thickBot="1" x14ac:dyDescent="0.25">
      <c r="A48" s="233" t="s">
        <v>301</v>
      </c>
      <c r="B48" s="233" t="s">
        <v>302</v>
      </c>
      <c r="C48" s="234" t="s">
        <v>303</v>
      </c>
      <c r="D48" s="233" t="s">
        <v>304</v>
      </c>
      <c r="E48" s="235" t="s">
        <v>305</v>
      </c>
      <c r="F48" s="236">
        <v>7.53</v>
      </c>
      <c r="G48" s="237">
        <v>22</v>
      </c>
      <c r="H48" s="238">
        <v>28454</v>
      </c>
      <c r="I48" s="239">
        <v>15403</v>
      </c>
      <c r="J48" s="266">
        <f>ROUND(12*1.3566*(1/F48*H48+1/G48*I48)+L48,0)</f>
        <v>73594</v>
      </c>
      <c r="K48" s="241">
        <f t="shared" si="0"/>
        <v>53747</v>
      </c>
      <c r="L48" s="239">
        <v>681</v>
      </c>
    </row>
    <row r="49" spans="1:12" x14ac:dyDescent="0.2">
      <c r="A49" s="212" t="s">
        <v>306</v>
      </c>
      <c r="B49" s="212" t="s">
        <v>307</v>
      </c>
      <c r="C49" s="213" t="s">
        <v>245</v>
      </c>
      <c r="D49" s="212" t="s">
        <v>308</v>
      </c>
      <c r="E49" s="214" t="s">
        <v>309</v>
      </c>
      <c r="F49" s="215">
        <v>29.07</v>
      </c>
      <c r="G49" s="216">
        <v>66</v>
      </c>
      <c r="H49" s="217">
        <v>28553</v>
      </c>
      <c r="I49" s="276">
        <v>15403</v>
      </c>
      <c r="J49" s="219">
        <f>ROUND(12*1.3566*(1/F49*H49+1/G49*I49)+L49,0)</f>
        <v>20306</v>
      </c>
      <c r="K49" s="220">
        <f t="shared" si="0"/>
        <v>14587</v>
      </c>
      <c r="L49" s="218">
        <v>517</v>
      </c>
    </row>
    <row r="50" spans="1:12" x14ac:dyDescent="0.2">
      <c r="A50" s="225" t="s">
        <v>310</v>
      </c>
      <c r="B50" s="225" t="s">
        <v>311</v>
      </c>
      <c r="C50" s="226" t="s">
        <v>245</v>
      </c>
      <c r="D50" s="225" t="s">
        <v>308</v>
      </c>
      <c r="E50" s="227" t="s">
        <v>312</v>
      </c>
      <c r="F50" s="228">
        <v>23.94</v>
      </c>
      <c r="G50" s="229">
        <v>66</v>
      </c>
      <c r="H50" s="217">
        <v>28553</v>
      </c>
      <c r="I50" s="276">
        <v>15403</v>
      </c>
      <c r="J50" s="224">
        <f t="shared" ref="J50:J108" si="4">ROUND(12*1.3566*(1/F50*H50+1/G50*I50)+L50,0)</f>
        <v>23732</v>
      </c>
      <c r="K50" s="232">
        <f t="shared" si="0"/>
        <v>17113</v>
      </c>
      <c r="L50" s="218">
        <v>517</v>
      </c>
    </row>
    <row r="51" spans="1:12" x14ac:dyDescent="0.2">
      <c r="A51" s="225" t="s">
        <v>313</v>
      </c>
      <c r="B51" s="225" t="s">
        <v>314</v>
      </c>
      <c r="C51" s="226" t="s">
        <v>245</v>
      </c>
      <c r="D51" s="225" t="s">
        <v>308</v>
      </c>
      <c r="E51" s="227" t="s">
        <v>315</v>
      </c>
      <c r="F51" s="228">
        <v>26.45</v>
      </c>
      <c r="G51" s="229">
        <v>66</v>
      </c>
      <c r="H51" s="217">
        <v>28553</v>
      </c>
      <c r="I51" s="276">
        <v>15403</v>
      </c>
      <c r="J51" s="224">
        <f t="shared" si="4"/>
        <v>21890</v>
      </c>
      <c r="K51" s="232">
        <f t="shared" si="0"/>
        <v>15755</v>
      </c>
      <c r="L51" s="218">
        <v>517</v>
      </c>
    </row>
    <row r="52" spans="1:12" x14ac:dyDescent="0.2">
      <c r="A52" s="225" t="s">
        <v>316</v>
      </c>
      <c r="B52" s="225" t="s">
        <v>317</v>
      </c>
      <c r="C52" s="226" t="s">
        <v>245</v>
      </c>
      <c r="D52" s="225" t="s">
        <v>308</v>
      </c>
      <c r="E52" s="227" t="s">
        <v>318</v>
      </c>
      <c r="F52" s="228">
        <v>30.23</v>
      </c>
      <c r="G52" s="216">
        <v>66</v>
      </c>
      <c r="H52" s="217">
        <v>28553</v>
      </c>
      <c r="I52" s="276">
        <v>15403</v>
      </c>
      <c r="J52" s="224">
        <f t="shared" si="4"/>
        <v>19692</v>
      </c>
      <c r="K52" s="232">
        <f t="shared" si="0"/>
        <v>14135</v>
      </c>
      <c r="L52" s="218">
        <v>517</v>
      </c>
    </row>
    <row r="53" spans="1:12" x14ac:dyDescent="0.2">
      <c r="A53" s="225" t="s">
        <v>319</v>
      </c>
      <c r="B53" s="225" t="s">
        <v>320</v>
      </c>
      <c r="C53" s="226" t="s">
        <v>245</v>
      </c>
      <c r="D53" s="225" t="s">
        <v>308</v>
      </c>
      <c r="E53" s="227" t="s">
        <v>321</v>
      </c>
      <c r="F53" s="228">
        <v>28.34</v>
      </c>
      <c r="G53" s="229">
        <v>66</v>
      </c>
      <c r="H53" s="217">
        <v>28553</v>
      </c>
      <c r="I53" s="276">
        <v>15403</v>
      </c>
      <c r="J53" s="224">
        <f t="shared" si="4"/>
        <v>20718</v>
      </c>
      <c r="K53" s="232">
        <f t="shared" si="0"/>
        <v>14891</v>
      </c>
      <c r="L53" s="218">
        <v>517</v>
      </c>
    </row>
    <row r="54" spans="1:12" x14ac:dyDescent="0.2">
      <c r="A54" s="225" t="s">
        <v>322</v>
      </c>
      <c r="B54" s="225" t="s">
        <v>323</v>
      </c>
      <c r="C54" s="226" t="s">
        <v>245</v>
      </c>
      <c r="D54" s="225" t="s">
        <v>308</v>
      </c>
      <c r="E54" s="227" t="s">
        <v>324</v>
      </c>
      <c r="F54" s="228">
        <v>22.67</v>
      </c>
      <c r="G54" s="216">
        <v>66</v>
      </c>
      <c r="H54" s="217">
        <v>28553</v>
      </c>
      <c r="I54" s="276">
        <v>15403</v>
      </c>
      <c r="J54" s="224">
        <f t="shared" si="4"/>
        <v>24820</v>
      </c>
      <c r="K54" s="232">
        <f t="shared" si="0"/>
        <v>17915</v>
      </c>
      <c r="L54" s="218">
        <v>517</v>
      </c>
    </row>
    <row r="55" spans="1:12" x14ac:dyDescent="0.2">
      <c r="A55" s="225" t="s">
        <v>325</v>
      </c>
      <c r="B55" s="225" t="s">
        <v>326</v>
      </c>
      <c r="C55" s="226" t="s">
        <v>245</v>
      </c>
      <c r="D55" s="225" t="s">
        <v>308</v>
      </c>
      <c r="E55" s="227" t="s">
        <v>327</v>
      </c>
      <c r="F55" s="228">
        <v>23.94</v>
      </c>
      <c r="G55" s="216">
        <v>66</v>
      </c>
      <c r="H55" s="217">
        <v>28553</v>
      </c>
      <c r="I55" s="276">
        <v>15403</v>
      </c>
      <c r="J55" s="224">
        <f t="shared" si="4"/>
        <v>23732</v>
      </c>
      <c r="K55" s="232">
        <f t="shared" si="0"/>
        <v>17113</v>
      </c>
      <c r="L55" s="218">
        <v>517</v>
      </c>
    </row>
    <row r="56" spans="1:12" x14ac:dyDescent="0.2">
      <c r="A56" s="225" t="s">
        <v>328</v>
      </c>
      <c r="B56" s="225" t="s">
        <v>329</v>
      </c>
      <c r="C56" s="226" t="s">
        <v>245</v>
      </c>
      <c r="D56" s="225" t="s">
        <v>308</v>
      </c>
      <c r="E56" s="227" t="s">
        <v>330</v>
      </c>
      <c r="F56" s="228">
        <v>26.45</v>
      </c>
      <c r="G56" s="216">
        <v>66</v>
      </c>
      <c r="H56" s="217">
        <v>28553</v>
      </c>
      <c r="I56" s="276">
        <v>15403</v>
      </c>
      <c r="J56" s="224">
        <f t="shared" si="4"/>
        <v>21890</v>
      </c>
      <c r="K56" s="232">
        <f t="shared" si="0"/>
        <v>15755</v>
      </c>
      <c r="L56" s="218">
        <v>517</v>
      </c>
    </row>
    <row r="57" spans="1:12" x14ac:dyDescent="0.2">
      <c r="A57" s="225" t="s">
        <v>331</v>
      </c>
      <c r="B57" s="225" t="s">
        <v>329</v>
      </c>
      <c r="C57" s="226" t="s">
        <v>303</v>
      </c>
      <c r="D57" s="225" t="s">
        <v>308</v>
      </c>
      <c r="E57" s="227" t="s">
        <v>332</v>
      </c>
      <c r="F57" s="228">
        <v>26.45</v>
      </c>
      <c r="G57" s="216">
        <v>66</v>
      </c>
      <c r="H57" s="217">
        <v>28553</v>
      </c>
      <c r="I57" s="276">
        <v>15403</v>
      </c>
      <c r="J57" s="224">
        <f t="shared" si="4"/>
        <v>21890</v>
      </c>
      <c r="K57" s="232">
        <f t="shared" si="0"/>
        <v>15755</v>
      </c>
      <c r="L57" s="218">
        <v>517</v>
      </c>
    </row>
    <row r="58" spans="1:12" x14ac:dyDescent="0.2">
      <c r="A58" s="225" t="s">
        <v>333</v>
      </c>
      <c r="B58" s="225" t="s">
        <v>334</v>
      </c>
      <c r="C58" s="226" t="s">
        <v>245</v>
      </c>
      <c r="D58" s="225" t="s">
        <v>308</v>
      </c>
      <c r="E58" s="227" t="s">
        <v>335</v>
      </c>
      <c r="F58" s="228">
        <v>26.45</v>
      </c>
      <c r="G58" s="216">
        <v>66</v>
      </c>
      <c r="H58" s="217">
        <v>28553</v>
      </c>
      <c r="I58" s="276">
        <v>15403</v>
      </c>
      <c r="J58" s="224">
        <f t="shared" si="4"/>
        <v>21890</v>
      </c>
      <c r="K58" s="232">
        <f t="shared" si="0"/>
        <v>15755</v>
      </c>
      <c r="L58" s="218">
        <v>517</v>
      </c>
    </row>
    <row r="59" spans="1:12" x14ac:dyDescent="0.2">
      <c r="A59" s="225" t="s">
        <v>336</v>
      </c>
      <c r="B59" s="225" t="s">
        <v>337</v>
      </c>
      <c r="C59" s="226" t="s">
        <v>245</v>
      </c>
      <c r="D59" s="225" t="s">
        <v>308</v>
      </c>
      <c r="E59" s="227" t="s">
        <v>338</v>
      </c>
      <c r="F59" s="228">
        <v>28.34</v>
      </c>
      <c r="G59" s="216">
        <v>66</v>
      </c>
      <c r="H59" s="217">
        <v>28553</v>
      </c>
      <c r="I59" s="276">
        <v>15403</v>
      </c>
      <c r="J59" s="224">
        <f t="shared" si="4"/>
        <v>20718</v>
      </c>
      <c r="K59" s="232">
        <f t="shared" si="0"/>
        <v>14891</v>
      </c>
      <c r="L59" s="218">
        <v>517</v>
      </c>
    </row>
    <row r="60" spans="1:12" x14ac:dyDescent="0.2">
      <c r="A60" s="225" t="s">
        <v>339</v>
      </c>
      <c r="B60" s="225" t="s">
        <v>340</v>
      </c>
      <c r="C60" s="226" t="s">
        <v>245</v>
      </c>
      <c r="D60" s="225" t="s">
        <v>308</v>
      </c>
      <c r="E60" s="227" t="s">
        <v>341</v>
      </c>
      <c r="F60" s="228">
        <v>28.34</v>
      </c>
      <c r="G60" s="216">
        <v>66</v>
      </c>
      <c r="H60" s="217">
        <v>28553</v>
      </c>
      <c r="I60" s="276">
        <v>15403</v>
      </c>
      <c r="J60" s="224">
        <f t="shared" si="4"/>
        <v>20718</v>
      </c>
      <c r="K60" s="232">
        <f t="shared" si="0"/>
        <v>14891</v>
      </c>
      <c r="L60" s="218">
        <v>517</v>
      </c>
    </row>
    <row r="61" spans="1:12" x14ac:dyDescent="0.2">
      <c r="A61" s="225" t="s">
        <v>342</v>
      </c>
      <c r="B61" s="225" t="s">
        <v>343</v>
      </c>
      <c r="C61" s="226" t="s">
        <v>245</v>
      </c>
      <c r="D61" s="225" t="s">
        <v>308</v>
      </c>
      <c r="E61" s="227" t="s">
        <v>344</v>
      </c>
      <c r="F61" s="228">
        <v>28.34</v>
      </c>
      <c r="G61" s="216">
        <v>66</v>
      </c>
      <c r="H61" s="217">
        <v>28553</v>
      </c>
      <c r="I61" s="276">
        <v>15403</v>
      </c>
      <c r="J61" s="224">
        <f t="shared" si="4"/>
        <v>20718</v>
      </c>
      <c r="K61" s="232">
        <f t="shared" si="0"/>
        <v>14891</v>
      </c>
      <c r="L61" s="218">
        <v>517</v>
      </c>
    </row>
    <row r="62" spans="1:12" x14ac:dyDescent="0.2">
      <c r="A62" s="225" t="s">
        <v>345</v>
      </c>
      <c r="B62" s="225" t="s">
        <v>346</v>
      </c>
      <c r="C62" s="226" t="s">
        <v>245</v>
      </c>
      <c r="D62" s="225" t="s">
        <v>308</v>
      </c>
      <c r="E62" s="227" t="s">
        <v>347</v>
      </c>
      <c r="F62" s="228">
        <v>18.66</v>
      </c>
      <c r="G62" s="216">
        <v>66</v>
      </c>
      <c r="H62" s="217">
        <v>28553</v>
      </c>
      <c r="I62" s="276">
        <v>15403</v>
      </c>
      <c r="J62" s="224">
        <f t="shared" si="4"/>
        <v>29226</v>
      </c>
      <c r="K62" s="232">
        <f t="shared" si="0"/>
        <v>21163</v>
      </c>
      <c r="L62" s="218">
        <v>517</v>
      </c>
    </row>
    <row r="63" spans="1:12" x14ac:dyDescent="0.2">
      <c r="A63" s="225" t="s">
        <v>348</v>
      </c>
      <c r="B63" s="225" t="s">
        <v>349</v>
      </c>
      <c r="C63" s="226" t="s">
        <v>245</v>
      </c>
      <c r="D63" s="225" t="s">
        <v>350</v>
      </c>
      <c r="E63" s="227" t="s">
        <v>351</v>
      </c>
      <c r="F63" s="228">
        <v>25.53</v>
      </c>
      <c r="G63" s="229">
        <v>66</v>
      </c>
      <c r="H63" s="217">
        <v>28553</v>
      </c>
      <c r="I63" s="276">
        <v>15403</v>
      </c>
      <c r="J63" s="224">
        <f t="shared" si="4"/>
        <v>22523</v>
      </c>
      <c r="K63" s="232">
        <f t="shared" si="0"/>
        <v>16221</v>
      </c>
      <c r="L63" s="218">
        <v>517</v>
      </c>
    </row>
    <row r="64" spans="1:12" x14ac:dyDescent="0.2">
      <c r="A64" s="225" t="s">
        <v>352</v>
      </c>
      <c r="B64" s="225" t="s">
        <v>353</v>
      </c>
      <c r="C64" s="226" t="s">
        <v>245</v>
      </c>
      <c r="D64" s="225" t="s">
        <v>350</v>
      </c>
      <c r="E64" s="227" t="s">
        <v>354</v>
      </c>
      <c r="F64" s="228">
        <v>22.1</v>
      </c>
      <c r="G64" s="229">
        <v>66</v>
      </c>
      <c r="H64" s="217">
        <v>28553</v>
      </c>
      <c r="I64" s="276">
        <v>15403</v>
      </c>
      <c r="J64" s="224">
        <f t="shared" si="4"/>
        <v>25349</v>
      </c>
      <c r="K64" s="232">
        <f t="shared" si="0"/>
        <v>18304</v>
      </c>
      <c r="L64" s="218">
        <v>517</v>
      </c>
    </row>
    <row r="65" spans="1:12" x14ac:dyDescent="0.2">
      <c r="A65" s="225" t="s">
        <v>355</v>
      </c>
      <c r="B65" s="225" t="s">
        <v>356</v>
      </c>
      <c r="C65" s="226" t="s">
        <v>245</v>
      </c>
      <c r="D65" s="225" t="s">
        <v>350</v>
      </c>
      <c r="E65" s="227" t="s">
        <v>357</v>
      </c>
      <c r="F65" s="228">
        <v>20.09</v>
      </c>
      <c r="G65" s="229">
        <v>66</v>
      </c>
      <c r="H65" s="217">
        <v>28553</v>
      </c>
      <c r="I65" s="276">
        <v>15403</v>
      </c>
      <c r="J65" s="224">
        <f t="shared" si="4"/>
        <v>27453</v>
      </c>
      <c r="K65" s="232">
        <f t="shared" si="0"/>
        <v>19856</v>
      </c>
      <c r="L65" s="218">
        <v>517</v>
      </c>
    </row>
    <row r="66" spans="1:12" x14ac:dyDescent="0.2">
      <c r="A66" s="225" t="s">
        <v>358</v>
      </c>
      <c r="B66" s="225" t="s">
        <v>359</v>
      </c>
      <c r="C66" s="226" t="s">
        <v>245</v>
      </c>
      <c r="D66" s="225" t="s">
        <v>350</v>
      </c>
      <c r="E66" s="227" t="s">
        <v>360</v>
      </c>
      <c r="F66" s="228">
        <v>25.11</v>
      </c>
      <c r="G66" s="229">
        <v>66</v>
      </c>
      <c r="H66" s="217">
        <v>28553</v>
      </c>
      <c r="I66" s="276">
        <v>15403</v>
      </c>
      <c r="J66" s="224">
        <f t="shared" si="4"/>
        <v>22828</v>
      </c>
      <c r="K66" s="232">
        <f t="shared" si="0"/>
        <v>16446</v>
      </c>
      <c r="L66" s="218">
        <v>517</v>
      </c>
    </row>
    <row r="67" spans="1:12" x14ac:dyDescent="0.2">
      <c r="A67" s="225" t="s">
        <v>361</v>
      </c>
      <c r="B67" s="225" t="s">
        <v>359</v>
      </c>
      <c r="C67" s="226" t="s">
        <v>303</v>
      </c>
      <c r="D67" s="225" t="s">
        <v>350</v>
      </c>
      <c r="E67" s="227" t="s">
        <v>362</v>
      </c>
      <c r="F67" s="228">
        <v>27.12</v>
      </c>
      <c r="G67" s="229">
        <v>66</v>
      </c>
      <c r="H67" s="217">
        <v>28553</v>
      </c>
      <c r="I67" s="276">
        <v>15403</v>
      </c>
      <c r="J67" s="224">
        <f t="shared" si="4"/>
        <v>21456</v>
      </c>
      <c r="K67" s="232">
        <f t="shared" si="0"/>
        <v>15435</v>
      </c>
      <c r="L67" s="218">
        <v>517</v>
      </c>
    </row>
    <row r="68" spans="1:12" x14ac:dyDescent="0.2">
      <c r="A68" s="225" t="s">
        <v>363</v>
      </c>
      <c r="B68" s="225" t="s">
        <v>364</v>
      </c>
      <c r="C68" s="226" t="s">
        <v>245</v>
      </c>
      <c r="D68" s="225" t="s">
        <v>350</v>
      </c>
      <c r="E68" s="227" t="s">
        <v>365</v>
      </c>
      <c r="F68" s="228">
        <v>22.1</v>
      </c>
      <c r="G68" s="229">
        <v>66</v>
      </c>
      <c r="H68" s="217">
        <v>28553</v>
      </c>
      <c r="I68" s="276">
        <v>15403</v>
      </c>
      <c r="J68" s="224">
        <f t="shared" si="4"/>
        <v>25349</v>
      </c>
      <c r="K68" s="232">
        <f t="shared" si="0"/>
        <v>18304</v>
      </c>
      <c r="L68" s="218">
        <v>517</v>
      </c>
    </row>
    <row r="69" spans="1:12" x14ac:dyDescent="0.2">
      <c r="A69" s="225" t="s">
        <v>366</v>
      </c>
      <c r="B69" s="225" t="s">
        <v>367</v>
      </c>
      <c r="C69" s="226" t="s">
        <v>245</v>
      </c>
      <c r="D69" s="225" t="s">
        <v>350</v>
      </c>
      <c r="E69" s="227" t="s">
        <v>368</v>
      </c>
      <c r="F69" s="228">
        <v>24.11</v>
      </c>
      <c r="G69" s="229">
        <v>66</v>
      </c>
      <c r="H69" s="217">
        <v>28553</v>
      </c>
      <c r="I69" s="276">
        <v>15403</v>
      </c>
      <c r="J69" s="224">
        <f t="shared" si="4"/>
        <v>23595</v>
      </c>
      <c r="K69" s="232">
        <f t="shared" si="0"/>
        <v>17012</v>
      </c>
      <c r="L69" s="218">
        <v>517</v>
      </c>
    </row>
    <row r="70" spans="1:12" x14ac:dyDescent="0.2">
      <c r="A70" s="225" t="s">
        <v>369</v>
      </c>
      <c r="B70" s="225" t="s">
        <v>370</v>
      </c>
      <c r="C70" s="226" t="s">
        <v>245</v>
      </c>
      <c r="D70" s="225" t="s">
        <v>350</v>
      </c>
      <c r="E70" s="227" t="s">
        <v>371</v>
      </c>
      <c r="F70" s="228">
        <v>22.21</v>
      </c>
      <c r="G70" s="229">
        <v>66</v>
      </c>
      <c r="H70" s="217">
        <v>28553</v>
      </c>
      <c r="I70" s="276">
        <v>15403</v>
      </c>
      <c r="J70" s="224">
        <f t="shared" si="4"/>
        <v>25245</v>
      </c>
      <c r="K70" s="232">
        <f t="shared" ref="K70:K133" si="5">ROUND(12*(1/F70*H70+1/G70*I70),0)</f>
        <v>18228</v>
      </c>
      <c r="L70" s="218">
        <v>517</v>
      </c>
    </row>
    <row r="71" spans="1:12" x14ac:dyDescent="0.2">
      <c r="A71" s="225" t="s">
        <v>372</v>
      </c>
      <c r="B71" s="225" t="s">
        <v>373</v>
      </c>
      <c r="C71" s="226" t="s">
        <v>245</v>
      </c>
      <c r="D71" s="225" t="s">
        <v>350</v>
      </c>
      <c r="E71" s="227" t="s">
        <v>374</v>
      </c>
      <c r="F71" s="228">
        <v>18.940000000000001</v>
      </c>
      <c r="G71" s="229">
        <v>66</v>
      </c>
      <c r="H71" s="217">
        <v>28553</v>
      </c>
      <c r="I71" s="276">
        <v>15403</v>
      </c>
      <c r="J71" s="224">
        <f t="shared" si="4"/>
        <v>28858</v>
      </c>
      <c r="K71" s="232">
        <f t="shared" si="5"/>
        <v>20891</v>
      </c>
      <c r="L71" s="231">
        <v>517</v>
      </c>
    </row>
    <row r="72" spans="1:12" x14ac:dyDescent="0.2">
      <c r="A72" s="225" t="s">
        <v>375</v>
      </c>
      <c r="B72" s="225" t="s">
        <v>373</v>
      </c>
      <c r="C72" s="226" t="s">
        <v>303</v>
      </c>
      <c r="D72" s="225" t="s">
        <v>350</v>
      </c>
      <c r="E72" s="227" t="s">
        <v>376</v>
      </c>
      <c r="F72" s="228">
        <v>20.59</v>
      </c>
      <c r="G72" s="229">
        <v>66</v>
      </c>
      <c r="H72" s="217">
        <v>28553</v>
      </c>
      <c r="I72" s="276">
        <v>15403</v>
      </c>
      <c r="J72" s="224">
        <f t="shared" si="4"/>
        <v>26891</v>
      </c>
      <c r="K72" s="232">
        <f t="shared" si="5"/>
        <v>19441</v>
      </c>
      <c r="L72" s="231">
        <v>517</v>
      </c>
    </row>
    <row r="73" spans="1:12" x14ac:dyDescent="0.2">
      <c r="A73" s="225" t="s">
        <v>377</v>
      </c>
      <c r="B73" s="225" t="s">
        <v>378</v>
      </c>
      <c r="C73" s="226" t="s">
        <v>245</v>
      </c>
      <c r="D73" s="225" t="s">
        <v>350</v>
      </c>
      <c r="E73" s="227" t="s">
        <v>379</v>
      </c>
      <c r="F73" s="228">
        <v>18.940000000000001</v>
      </c>
      <c r="G73" s="229">
        <v>66</v>
      </c>
      <c r="H73" s="217">
        <v>28553</v>
      </c>
      <c r="I73" s="276">
        <v>15403</v>
      </c>
      <c r="J73" s="224">
        <f t="shared" si="4"/>
        <v>28858</v>
      </c>
      <c r="K73" s="232">
        <f t="shared" si="5"/>
        <v>20891</v>
      </c>
      <c r="L73" s="231">
        <v>517</v>
      </c>
    </row>
    <row r="74" spans="1:12" x14ac:dyDescent="0.2">
      <c r="A74" s="225" t="s">
        <v>380</v>
      </c>
      <c r="B74" s="225" t="s">
        <v>381</v>
      </c>
      <c r="C74" s="226" t="s">
        <v>245</v>
      </c>
      <c r="D74" s="225" t="s">
        <v>350</v>
      </c>
      <c r="E74" s="227" t="s">
        <v>382</v>
      </c>
      <c r="F74" s="228">
        <v>19.77</v>
      </c>
      <c r="G74" s="229">
        <v>66</v>
      </c>
      <c r="H74" s="217">
        <v>28553</v>
      </c>
      <c r="I74" s="276">
        <v>15403</v>
      </c>
      <c r="J74" s="224">
        <f t="shared" si="4"/>
        <v>27828</v>
      </c>
      <c r="K74" s="232">
        <f t="shared" si="5"/>
        <v>20132</v>
      </c>
      <c r="L74" s="231">
        <v>517</v>
      </c>
    </row>
    <row r="75" spans="1:12" x14ac:dyDescent="0.2">
      <c r="A75" s="225" t="s">
        <v>383</v>
      </c>
      <c r="B75" s="225" t="s">
        <v>384</v>
      </c>
      <c r="C75" s="226" t="s">
        <v>245</v>
      </c>
      <c r="D75" s="225" t="s">
        <v>350</v>
      </c>
      <c r="E75" s="227" t="s">
        <v>385</v>
      </c>
      <c r="F75" s="228">
        <v>20.28</v>
      </c>
      <c r="G75" s="229">
        <v>66</v>
      </c>
      <c r="H75" s="217">
        <v>28553</v>
      </c>
      <c r="I75" s="276">
        <v>15403</v>
      </c>
      <c r="J75" s="224">
        <f t="shared" si="4"/>
        <v>27236</v>
      </c>
      <c r="K75" s="232">
        <f t="shared" si="5"/>
        <v>19696</v>
      </c>
      <c r="L75" s="231">
        <v>517</v>
      </c>
    </row>
    <row r="76" spans="1:12" x14ac:dyDescent="0.2">
      <c r="A76" s="225" t="s">
        <v>386</v>
      </c>
      <c r="B76" s="225" t="s">
        <v>387</v>
      </c>
      <c r="C76" s="226" t="s">
        <v>245</v>
      </c>
      <c r="D76" s="225" t="s">
        <v>350</v>
      </c>
      <c r="E76" s="227" t="s">
        <v>388</v>
      </c>
      <c r="F76" s="228">
        <v>22.72</v>
      </c>
      <c r="G76" s="229">
        <v>66</v>
      </c>
      <c r="H76" s="217">
        <v>28553</v>
      </c>
      <c r="I76" s="276">
        <v>15403</v>
      </c>
      <c r="J76" s="224">
        <f t="shared" si="4"/>
        <v>24775</v>
      </c>
      <c r="K76" s="232">
        <f t="shared" si="5"/>
        <v>17881</v>
      </c>
      <c r="L76" s="231">
        <v>517</v>
      </c>
    </row>
    <row r="77" spans="1:12" x14ac:dyDescent="0.2">
      <c r="A77" s="225" t="s">
        <v>389</v>
      </c>
      <c r="B77" s="225" t="s">
        <v>390</v>
      </c>
      <c r="C77" s="226" t="s">
        <v>245</v>
      </c>
      <c r="D77" s="225" t="s">
        <v>350</v>
      </c>
      <c r="E77" s="227" t="s">
        <v>391</v>
      </c>
      <c r="F77" s="228">
        <v>23.75</v>
      </c>
      <c r="G77" s="229">
        <v>66</v>
      </c>
      <c r="H77" s="217">
        <v>28553</v>
      </c>
      <c r="I77" s="276">
        <v>15403</v>
      </c>
      <c r="J77" s="224">
        <f t="shared" si="4"/>
        <v>23888</v>
      </c>
      <c r="K77" s="232">
        <f t="shared" si="5"/>
        <v>17227</v>
      </c>
      <c r="L77" s="231">
        <v>517</v>
      </c>
    </row>
    <row r="78" spans="1:12" x14ac:dyDescent="0.2">
      <c r="A78" s="225" t="s">
        <v>392</v>
      </c>
      <c r="B78" s="225" t="s">
        <v>393</v>
      </c>
      <c r="C78" s="226" t="s">
        <v>245</v>
      </c>
      <c r="D78" s="225" t="s">
        <v>350</v>
      </c>
      <c r="E78" s="227" t="s">
        <v>394</v>
      </c>
      <c r="F78" s="228">
        <v>24.79</v>
      </c>
      <c r="G78" s="229">
        <v>66</v>
      </c>
      <c r="H78" s="217">
        <v>28553</v>
      </c>
      <c r="I78" s="276">
        <v>15403</v>
      </c>
      <c r="J78" s="224">
        <f t="shared" si="4"/>
        <v>23067</v>
      </c>
      <c r="K78" s="232">
        <f t="shared" si="5"/>
        <v>16622</v>
      </c>
      <c r="L78" s="231">
        <v>517</v>
      </c>
    </row>
    <row r="79" spans="1:12" x14ac:dyDescent="0.2">
      <c r="A79" s="225" t="s">
        <v>395</v>
      </c>
      <c r="B79" s="225" t="s">
        <v>396</v>
      </c>
      <c r="C79" s="226" t="s">
        <v>245</v>
      </c>
      <c r="D79" s="225" t="s">
        <v>350</v>
      </c>
      <c r="E79" s="227" t="s">
        <v>397</v>
      </c>
      <c r="F79" s="228">
        <v>14.49</v>
      </c>
      <c r="G79" s="229">
        <v>66</v>
      </c>
      <c r="H79" s="217">
        <v>28553</v>
      </c>
      <c r="I79" s="276">
        <v>15403</v>
      </c>
      <c r="J79" s="224">
        <f t="shared" si="4"/>
        <v>36395</v>
      </c>
      <c r="K79" s="232">
        <f t="shared" si="5"/>
        <v>26447</v>
      </c>
      <c r="L79" s="231">
        <v>517</v>
      </c>
    </row>
    <row r="80" spans="1:12" x14ac:dyDescent="0.2">
      <c r="A80" s="225" t="s">
        <v>398</v>
      </c>
      <c r="B80" s="225" t="s">
        <v>399</v>
      </c>
      <c r="C80" s="226" t="s">
        <v>245</v>
      </c>
      <c r="D80" s="225" t="s">
        <v>350</v>
      </c>
      <c r="E80" s="227" t="s">
        <v>400</v>
      </c>
      <c r="F80" s="228">
        <v>23.8</v>
      </c>
      <c r="G80" s="229">
        <v>66</v>
      </c>
      <c r="H80" s="217">
        <v>28553</v>
      </c>
      <c r="I80" s="276">
        <v>15403</v>
      </c>
      <c r="J80" s="224">
        <f t="shared" si="4"/>
        <v>23846</v>
      </c>
      <c r="K80" s="232">
        <f t="shared" si="5"/>
        <v>17197</v>
      </c>
      <c r="L80" s="231">
        <v>517</v>
      </c>
    </row>
    <row r="81" spans="1:12" x14ac:dyDescent="0.2">
      <c r="A81" s="225" t="s">
        <v>401</v>
      </c>
      <c r="B81" s="225" t="s">
        <v>402</v>
      </c>
      <c r="C81" s="226" t="s">
        <v>245</v>
      </c>
      <c r="D81" s="225" t="s">
        <v>350</v>
      </c>
      <c r="E81" s="227" t="s">
        <v>403</v>
      </c>
      <c r="F81" s="228">
        <v>22.21</v>
      </c>
      <c r="G81" s="229">
        <v>66</v>
      </c>
      <c r="H81" s="217">
        <v>28553</v>
      </c>
      <c r="I81" s="276">
        <v>15403</v>
      </c>
      <c r="J81" s="224">
        <f t="shared" si="4"/>
        <v>25245</v>
      </c>
      <c r="K81" s="232">
        <f t="shared" si="5"/>
        <v>18228</v>
      </c>
      <c r="L81" s="231">
        <v>517</v>
      </c>
    </row>
    <row r="82" spans="1:12" x14ac:dyDescent="0.2">
      <c r="A82" s="225" t="s">
        <v>404</v>
      </c>
      <c r="B82" s="225" t="s">
        <v>405</v>
      </c>
      <c r="C82" s="226" t="s">
        <v>245</v>
      </c>
      <c r="D82" s="225" t="s">
        <v>350</v>
      </c>
      <c r="E82" s="227" t="s">
        <v>406</v>
      </c>
      <c r="F82" s="228">
        <v>23.17</v>
      </c>
      <c r="G82" s="229">
        <v>66</v>
      </c>
      <c r="H82" s="217">
        <v>28553</v>
      </c>
      <c r="I82" s="276">
        <v>15403</v>
      </c>
      <c r="J82" s="224">
        <f t="shared" si="4"/>
        <v>24378</v>
      </c>
      <c r="K82" s="232">
        <f t="shared" si="5"/>
        <v>17588</v>
      </c>
      <c r="L82" s="231">
        <v>517</v>
      </c>
    </row>
    <row r="83" spans="1:12" x14ac:dyDescent="0.2">
      <c r="A83" s="225" t="s">
        <v>407</v>
      </c>
      <c r="B83" s="225" t="s">
        <v>408</v>
      </c>
      <c r="C83" s="226" t="s">
        <v>245</v>
      </c>
      <c r="D83" s="225" t="s">
        <v>350</v>
      </c>
      <c r="E83" s="227" t="s">
        <v>409</v>
      </c>
      <c r="F83" s="228">
        <v>17.38</v>
      </c>
      <c r="G83" s="229">
        <v>66</v>
      </c>
      <c r="H83" s="217">
        <v>28553</v>
      </c>
      <c r="I83" s="276">
        <v>15403</v>
      </c>
      <c r="J83" s="224">
        <f t="shared" si="4"/>
        <v>31061</v>
      </c>
      <c r="K83" s="232">
        <f t="shared" si="5"/>
        <v>22515</v>
      </c>
      <c r="L83" s="231">
        <v>517</v>
      </c>
    </row>
    <row r="84" spans="1:12" x14ac:dyDescent="0.2">
      <c r="A84" s="225" t="s">
        <v>410</v>
      </c>
      <c r="B84" s="225" t="s">
        <v>408</v>
      </c>
      <c r="C84" s="226" t="s">
        <v>303</v>
      </c>
      <c r="D84" s="225" t="s">
        <v>350</v>
      </c>
      <c r="E84" s="227" t="s">
        <v>411</v>
      </c>
      <c r="F84" s="228">
        <v>13.52</v>
      </c>
      <c r="G84" s="229">
        <v>66</v>
      </c>
      <c r="H84" s="217">
        <v>28553</v>
      </c>
      <c r="I84" s="276">
        <v>15403</v>
      </c>
      <c r="J84" s="224">
        <f t="shared" si="4"/>
        <v>38696</v>
      </c>
      <c r="K84" s="232">
        <f t="shared" si="5"/>
        <v>28143</v>
      </c>
      <c r="L84" s="231">
        <v>517</v>
      </c>
    </row>
    <row r="85" spans="1:12" x14ac:dyDescent="0.2">
      <c r="A85" s="225" t="s">
        <v>412</v>
      </c>
      <c r="B85" s="225" t="s">
        <v>413</v>
      </c>
      <c r="C85" s="226" t="s">
        <v>245</v>
      </c>
      <c r="D85" s="225" t="s">
        <v>350</v>
      </c>
      <c r="E85" s="227" t="s">
        <v>414</v>
      </c>
      <c r="F85" s="228">
        <v>21.24</v>
      </c>
      <c r="G85" s="229">
        <v>66</v>
      </c>
      <c r="H85" s="217">
        <v>28553</v>
      </c>
      <c r="I85" s="276">
        <v>15403</v>
      </c>
      <c r="J85" s="224">
        <f t="shared" si="4"/>
        <v>26200</v>
      </c>
      <c r="K85" s="232">
        <f t="shared" si="5"/>
        <v>18932</v>
      </c>
      <c r="L85" s="231">
        <v>517</v>
      </c>
    </row>
    <row r="86" spans="1:12" x14ac:dyDescent="0.2">
      <c r="A86" s="225" t="s">
        <v>415</v>
      </c>
      <c r="B86" s="225" t="s">
        <v>416</v>
      </c>
      <c r="C86" s="226" t="s">
        <v>245</v>
      </c>
      <c r="D86" s="225" t="s">
        <v>350</v>
      </c>
      <c r="E86" s="227" t="s">
        <v>417</v>
      </c>
      <c r="F86" s="228">
        <v>22.8</v>
      </c>
      <c r="G86" s="229">
        <v>66</v>
      </c>
      <c r="H86" s="217">
        <v>28553</v>
      </c>
      <c r="I86" s="276">
        <v>15403</v>
      </c>
      <c r="J86" s="224">
        <f t="shared" si="4"/>
        <v>24703</v>
      </c>
      <c r="K86" s="232">
        <f t="shared" si="5"/>
        <v>17828</v>
      </c>
      <c r="L86" s="231">
        <v>517</v>
      </c>
    </row>
    <row r="87" spans="1:12" x14ac:dyDescent="0.2">
      <c r="A87" s="225" t="s">
        <v>418</v>
      </c>
      <c r="B87" s="225" t="s">
        <v>419</v>
      </c>
      <c r="C87" s="226" t="s">
        <v>245</v>
      </c>
      <c r="D87" s="225" t="s">
        <v>350</v>
      </c>
      <c r="E87" s="227" t="s">
        <v>420</v>
      </c>
      <c r="F87" s="228">
        <v>25.53</v>
      </c>
      <c r="G87" s="229">
        <v>66</v>
      </c>
      <c r="H87" s="217">
        <v>28553</v>
      </c>
      <c r="I87" s="276">
        <v>15403</v>
      </c>
      <c r="J87" s="224">
        <f t="shared" si="4"/>
        <v>22523</v>
      </c>
      <c r="K87" s="232">
        <f t="shared" si="5"/>
        <v>16221</v>
      </c>
      <c r="L87" s="231">
        <v>517</v>
      </c>
    </row>
    <row r="88" spans="1:12" x14ac:dyDescent="0.2">
      <c r="A88" s="225" t="s">
        <v>421</v>
      </c>
      <c r="B88" s="225" t="s">
        <v>422</v>
      </c>
      <c r="C88" s="226" t="s">
        <v>245</v>
      </c>
      <c r="D88" s="225" t="s">
        <v>350</v>
      </c>
      <c r="E88" s="227" t="s">
        <v>423</v>
      </c>
      <c r="F88" s="228">
        <v>19.309999999999999</v>
      </c>
      <c r="G88" s="229">
        <v>66</v>
      </c>
      <c r="H88" s="217">
        <v>28553</v>
      </c>
      <c r="I88" s="276">
        <v>15403</v>
      </c>
      <c r="J88" s="224">
        <f t="shared" si="4"/>
        <v>28388</v>
      </c>
      <c r="K88" s="232">
        <f t="shared" si="5"/>
        <v>20545</v>
      </c>
      <c r="L88" s="231">
        <v>517</v>
      </c>
    </row>
    <row r="89" spans="1:12" x14ac:dyDescent="0.2">
      <c r="A89" s="225" t="s">
        <v>424</v>
      </c>
      <c r="B89" s="225" t="s">
        <v>425</v>
      </c>
      <c r="C89" s="226" t="s">
        <v>245</v>
      </c>
      <c r="D89" s="225" t="s">
        <v>350</v>
      </c>
      <c r="E89" s="227" t="s">
        <v>426</v>
      </c>
      <c r="F89" s="228">
        <v>18.59</v>
      </c>
      <c r="G89" s="216">
        <v>66</v>
      </c>
      <c r="H89" s="217">
        <v>28553</v>
      </c>
      <c r="I89" s="276">
        <v>15403</v>
      </c>
      <c r="J89" s="224">
        <f t="shared" si="4"/>
        <v>29320</v>
      </c>
      <c r="K89" s="232">
        <f t="shared" si="5"/>
        <v>21232</v>
      </c>
      <c r="L89" s="231">
        <v>517</v>
      </c>
    </row>
    <row r="90" spans="1:12" x14ac:dyDescent="0.2">
      <c r="A90" s="225" t="s">
        <v>427</v>
      </c>
      <c r="B90" s="225" t="s">
        <v>428</v>
      </c>
      <c r="C90" s="226" t="s">
        <v>245</v>
      </c>
      <c r="D90" s="225" t="s">
        <v>350</v>
      </c>
      <c r="E90" s="227" t="s">
        <v>429</v>
      </c>
      <c r="F90" s="228">
        <v>22.69</v>
      </c>
      <c r="G90" s="229">
        <v>66</v>
      </c>
      <c r="H90" s="217">
        <v>28553</v>
      </c>
      <c r="I90" s="276">
        <v>15403</v>
      </c>
      <c r="J90" s="224">
        <f t="shared" si="4"/>
        <v>24802</v>
      </c>
      <c r="K90" s="232">
        <f t="shared" si="5"/>
        <v>17901</v>
      </c>
      <c r="L90" s="231">
        <v>517</v>
      </c>
    </row>
    <row r="91" spans="1:12" x14ac:dyDescent="0.2">
      <c r="A91" s="225" t="s">
        <v>430</v>
      </c>
      <c r="B91" s="225" t="s">
        <v>431</v>
      </c>
      <c r="C91" s="226" t="s">
        <v>245</v>
      </c>
      <c r="D91" s="225" t="s">
        <v>350</v>
      </c>
      <c r="E91" s="227" t="s">
        <v>432</v>
      </c>
      <c r="F91" s="228">
        <v>18.559999999999999</v>
      </c>
      <c r="G91" s="229">
        <v>66</v>
      </c>
      <c r="H91" s="217">
        <v>28553</v>
      </c>
      <c r="I91" s="276">
        <v>15403</v>
      </c>
      <c r="J91" s="224">
        <f t="shared" si="4"/>
        <v>29360</v>
      </c>
      <c r="K91" s="232">
        <f t="shared" si="5"/>
        <v>21262</v>
      </c>
      <c r="L91" s="231">
        <v>517</v>
      </c>
    </row>
    <row r="92" spans="1:12" x14ac:dyDescent="0.2">
      <c r="A92" s="225" t="s">
        <v>433</v>
      </c>
      <c r="B92" s="225" t="s">
        <v>434</v>
      </c>
      <c r="C92" s="226" t="s">
        <v>245</v>
      </c>
      <c r="D92" s="225" t="s">
        <v>350</v>
      </c>
      <c r="E92" s="227" t="s">
        <v>435</v>
      </c>
      <c r="F92" s="228">
        <v>16.37</v>
      </c>
      <c r="G92" s="216">
        <v>66</v>
      </c>
      <c r="H92" s="217">
        <v>28553</v>
      </c>
      <c r="I92" s="276">
        <v>15403</v>
      </c>
      <c r="J92" s="224">
        <f t="shared" si="4"/>
        <v>32711</v>
      </c>
      <c r="K92" s="232">
        <f t="shared" si="5"/>
        <v>23731</v>
      </c>
      <c r="L92" s="231">
        <v>517</v>
      </c>
    </row>
    <row r="93" spans="1:12" x14ac:dyDescent="0.2">
      <c r="A93" s="225" t="s">
        <v>436</v>
      </c>
      <c r="B93" s="225" t="s">
        <v>437</v>
      </c>
      <c r="C93" s="226" t="s">
        <v>245</v>
      </c>
      <c r="D93" s="225" t="s">
        <v>350</v>
      </c>
      <c r="E93" s="227" t="s">
        <v>438</v>
      </c>
      <c r="F93" s="228">
        <v>24.14</v>
      </c>
      <c r="G93" s="229">
        <v>66</v>
      </c>
      <c r="H93" s="217">
        <v>28553</v>
      </c>
      <c r="I93" s="276">
        <v>15403</v>
      </c>
      <c r="J93" s="224">
        <f t="shared" si="4"/>
        <v>23571</v>
      </c>
      <c r="K93" s="232">
        <f t="shared" si="5"/>
        <v>16994</v>
      </c>
      <c r="L93" s="231">
        <v>517</v>
      </c>
    </row>
    <row r="94" spans="1:12" x14ac:dyDescent="0.2">
      <c r="A94" s="225" t="s">
        <v>439</v>
      </c>
      <c r="B94" s="225" t="s">
        <v>440</v>
      </c>
      <c r="C94" s="226" t="s">
        <v>245</v>
      </c>
      <c r="D94" s="225" t="s">
        <v>350</v>
      </c>
      <c r="E94" s="227" t="s">
        <v>441</v>
      </c>
      <c r="F94" s="228">
        <v>25.53</v>
      </c>
      <c r="G94" s="229">
        <v>66</v>
      </c>
      <c r="H94" s="217">
        <v>28553</v>
      </c>
      <c r="I94" s="276">
        <v>15403</v>
      </c>
      <c r="J94" s="224">
        <f t="shared" si="4"/>
        <v>22523</v>
      </c>
      <c r="K94" s="232">
        <f t="shared" si="5"/>
        <v>16221</v>
      </c>
      <c r="L94" s="231">
        <v>517</v>
      </c>
    </row>
    <row r="95" spans="1:12" x14ac:dyDescent="0.2">
      <c r="A95" s="225" t="s">
        <v>442</v>
      </c>
      <c r="B95" s="225" t="s">
        <v>443</v>
      </c>
      <c r="C95" s="226" t="s">
        <v>245</v>
      </c>
      <c r="D95" s="225" t="s">
        <v>350</v>
      </c>
      <c r="E95" s="227" t="s">
        <v>444</v>
      </c>
      <c r="F95" s="228">
        <v>27.36</v>
      </c>
      <c r="G95" s="229">
        <v>66</v>
      </c>
      <c r="H95" s="217">
        <v>28553</v>
      </c>
      <c r="I95" s="276">
        <v>15403</v>
      </c>
      <c r="J95" s="224">
        <f t="shared" si="4"/>
        <v>21305</v>
      </c>
      <c r="K95" s="232">
        <f t="shared" si="5"/>
        <v>15324</v>
      </c>
      <c r="L95" s="231">
        <v>517</v>
      </c>
    </row>
    <row r="96" spans="1:12" x14ac:dyDescent="0.2">
      <c r="A96" s="225" t="s">
        <v>445</v>
      </c>
      <c r="B96" s="225" t="s">
        <v>446</v>
      </c>
      <c r="C96" s="226" t="s">
        <v>245</v>
      </c>
      <c r="D96" s="225" t="s">
        <v>350</v>
      </c>
      <c r="E96" s="227" t="s">
        <v>447</v>
      </c>
      <c r="F96" s="228">
        <v>16.41</v>
      </c>
      <c r="G96" s="229">
        <v>66</v>
      </c>
      <c r="H96" s="217">
        <v>28553</v>
      </c>
      <c r="I96" s="276">
        <v>15403</v>
      </c>
      <c r="J96" s="224">
        <f t="shared" si="4"/>
        <v>32642</v>
      </c>
      <c r="K96" s="232">
        <f t="shared" si="5"/>
        <v>23680</v>
      </c>
      <c r="L96" s="231">
        <v>517</v>
      </c>
    </row>
    <row r="97" spans="1:12" x14ac:dyDescent="0.2">
      <c r="A97" s="225" t="s">
        <v>448</v>
      </c>
      <c r="B97" s="225" t="s">
        <v>449</v>
      </c>
      <c r="C97" s="226" t="s">
        <v>245</v>
      </c>
      <c r="D97" s="225" t="s">
        <v>350</v>
      </c>
      <c r="E97" s="227" t="s">
        <v>450</v>
      </c>
      <c r="F97" s="228">
        <v>26.07</v>
      </c>
      <c r="G97" s="229">
        <v>66</v>
      </c>
      <c r="H97" s="217">
        <v>28553</v>
      </c>
      <c r="I97" s="276">
        <v>15403</v>
      </c>
      <c r="J97" s="224">
        <f t="shared" si="4"/>
        <v>22146</v>
      </c>
      <c r="K97" s="232">
        <f t="shared" si="5"/>
        <v>15943</v>
      </c>
      <c r="L97" s="231">
        <v>517</v>
      </c>
    </row>
    <row r="98" spans="1:12" x14ac:dyDescent="0.2">
      <c r="A98" s="225" t="s">
        <v>451</v>
      </c>
      <c r="B98" s="225" t="s">
        <v>452</v>
      </c>
      <c r="C98" s="226" t="s">
        <v>245</v>
      </c>
      <c r="D98" s="225" t="s">
        <v>453</v>
      </c>
      <c r="E98" s="227" t="s">
        <v>454</v>
      </c>
      <c r="F98" s="228">
        <v>18.62</v>
      </c>
      <c r="G98" s="229">
        <v>66</v>
      </c>
      <c r="H98" s="217">
        <v>28553</v>
      </c>
      <c r="I98" s="276">
        <v>15403</v>
      </c>
      <c r="J98" s="224">
        <f t="shared" si="4"/>
        <v>29280</v>
      </c>
      <c r="K98" s="232">
        <f t="shared" si="5"/>
        <v>21202</v>
      </c>
      <c r="L98" s="231">
        <v>517</v>
      </c>
    </row>
    <row r="99" spans="1:12" x14ac:dyDescent="0.2">
      <c r="A99" s="225" t="s">
        <v>455</v>
      </c>
      <c r="B99" s="225" t="s">
        <v>456</v>
      </c>
      <c r="C99" s="226" t="s">
        <v>245</v>
      </c>
      <c r="D99" s="225" t="s">
        <v>453</v>
      </c>
      <c r="E99" s="227" t="s">
        <v>457</v>
      </c>
      <c r="F99" s="228">
        <v>17.87</v>
      </c>
      <c r="G99" s="216">
        <v>66</v>
      </c>
      <c r="H99" s="217">
        <v>28553</v>
      </c>
      <c r="I99" s="276">
        <v>15403</v>
      </c>
      <c r="J99" s="224">
        <f t="shared" si="4"/>
        <v>30327</v>
      </c>
      <c r="K99" s="232">
        <f t="shared" si="5"/>
        <v>21974</v>
      </c>
      <c r="L99" s="231">
        <v>517</v>
      </c>
    </row>
    <row r="100" spans="1:12" x14ac:dyDescent="0.2">
      <c r="A100" s="225" t="s">
        <v>458</v>
      </c>
      <c r="B100" s="225" t="s">
        <v>459</v>
      </c>
      <c r="C100" s="226" t="s">
        <v>245</v>
      </c>
      <c r="D100" s="225" t="s">
        <v>453</v>
      </c>
      <c r="E100" s="227" t="s">
        <v>460</v>
      </c>
      <c r="F100" s="228">
        <v>15.64</v>
      </c>
      <c r="G100" s="229">
        <v>66</v>
      </c>
      <c r="H100" s="217">
        <v>28553</v>
      </c>
      <c r="I100" s="276">
        <v>15403</v>
      </c>
      <c r="J100" s="224">
        <f t="shared" si="4"/>
        <v>34036</v>
      </c>
      <c r="K100" s="232">
        <f t="shared" si="5"/>
        <v>24708</v>
      </c>
      <c r="L100" s="231">
        <v>517</v>
      </c>
    </row>
    <row r="101" spans="1:12" x14ac:dyDescent="0.2">
      <c r="A101" s="225" t="s">
        <v>461</v>
      </c>
      <c r="B101" s="225" t="s">
        <v>462</v>
      </c>
      <c r="C101" s="226" t="s">
        <v>245</v>
      </c>
      <c r="D101" s="225" t="s">
        <v>453</v>
      </c>
      <c r="E101" s="227" t="s">
        <v>463</v>
      </c>
      <c r="F101" s="228">
        <v>19.36</v>
      </c>
      <c r="G101" s="216">
        <v>66</v>
      </c>
      <c r="H101" s="217">
        <v>28553</v>
      </c>
      <c r="I101" s="276">
        <v>15403</v>
      </c>
      <c r="J101" s="224">
        <f t="shared" si="4"/>
        <v>28326</v>
      </c>
      <c r="K101" s="232">
        <f t="shared" si="5"/>
        <v>20499</v>
      </c>
      <c r="L101" s="231">
        <v>517</v>
      </c>
    </row>
    <row r="102" spans="1:12" x14ac:dyDescent="0.2">
      <c r="A102" s="225" t="s">
        <v>464</v>
      </c>
      <c r="B102" s="225" t="s">
        <v>462</v>
      </c>
      <c r="C102" s="226" t="s">
        <v>303</v>
      </c>
      <c r="D102" s="225" t="s">
        <v>453</v>
      </c>
      <c r="E102" s="227" t="s">
        <v>465</v>
      </c>
      <c r="F102" s="228">
        <v>13.69</v>
      </c>
      <c r="G102" s="229">
        <v>66</v>
      </c>
      <c r="H102" s="217">
        <v>28553</v>
      </c>
      <c r="I102" s="276">
        <v>15403</v>
      </c>
      <c r="J102" s="224">
        <f t="shared" si="4"/>
        <v>38269</v>
      </c>
      <c r="K102" s="232">
        <f t="shared" si="5"/>
        <v>27829</v>
      </c>
      <c r="L102" s="231">
        <v>517</v>
      </c>
    </row>
    <row r="103" spans="1:12" x14ac:dyDescent="0.2">
      <c r="A103" s="225" t="s">
        <v>466</v>
      </c>
      <c r="B103" s="225" t="s">
        <v>467</v>
      </c>
      <c r="C103" s="226" t="s">
        <v>245</v>
      </c>
      <c r="D103" s="225" t="s">
        <v>453</v>
      </c>
      <c r="E103" s="227" t="s">
        <v>468</v>
      </c>
      <c r="F103" s="228">
        <v>13.4</v>
      </c>
      <c r="G103" s="229">
        <v>66</v>
      </c>
      <c r="H103" s="217">
        <v>28553</v>
      </c>
      <c r="I103" s="276">
        <v>15403</v>
      </c>
      <c r="J103" s="224">
        <f t="shared" si="4"/>
        <v>39004</v>
      </c>
      <c r="K103" s="232">
        <f t="shared" si="5"/>
        <v>28370</v>
      </c>
      <c r="L103" s="231">
        <v>517</v>
      </c>
    </row>
    <row r="104" spans="1:12" x14ac:dyDescent="0.2">
      <c r="A104" s="225" t="s">
        <v>469</v>
      </c>
      <c r="B104" s="225" t="s">
        <v>470</v>
      </c>
      <c r="C104" s="226" t="s">
        <v>245</v>
      </c>
      <c r="D104" s="225" t="s">
        <v>453</v>
      </c>
      <c r="E104" s="227" t="s">
        <v>471</v>
      </c>
      <c r="F104" s="228">
        <v>18.25</v>
      </c>
      <c r="G104" s="229">
        <v>66</v>
      </c>
      <c r="H104" s="217">
        <v>28553</v>
      </c>
      <c r="I104" s="276">
        <v>15403</v>
      </c>
      <c r="J104" s="224">
        <f t="shared" si="4"/>
        <v>29786</v>
      </c>
      <c r="K104" s="232">
        <f t="shared" si="5"/>
        <v>21575</v>
      </c>
      <c r="L104" s="231">
        <v>517</v>
      </c>
    </row>
    <row r="105" spans="1:12" x14ac:dyDescent="0.2">
      <c r="A105" s="225" t="s">
        <v>472</v>
      </c>
      <c r="B105" s="225" t="s">
        <v>473</v>
      </c>
      <c r="C105" s="226" t="s">
        <v>245</v>
      </c>
      <c r="D105" s="225" t="s">
        <v>453</v>
      </c>
      <c r="E105" s="227" t="s">
        <v>474</v>
      </c>
      <c r="F105" s="228">
        <v>17.87</v>
      </c>
      <c r="G105" s="229">
        <v>66</v>
      </c>
      <c r="H105" s="217">
        <v>28553</v>
      </c>
      <c r="I105" s="276">
        <v>15403</v>
      </c>
      <c r="J105" s="224">
        <f t="shared" si="4"/>
        <v>30327</v>
      </c>
      <c r="K105" s="232">
        <f t="shared" si="5"/>
        <v>21974</v>
      </c>
      <c r="L105" s="231">
        <v>517</v>
      </c>
    </row>
    <row r="106" spans="1:12" x14ac:dyDescent="0.2">
      <c r="A106" s="225" t="s">
        <v>475</v>
      </c>
      <c r="B106" s="225" t="s">
        <v>476</v>
      </c>
      <c r="C106" s="226" t="s">
        <v>245</v>
      </c>
      <c r="D106" s="225" t="s">
        <v>453</v>
      </c>
      <c r="E106" s="227" t="s">
        <v>477</v>
      </c>
      <c r="F106" s="228">
        <v>14.89</v>
      </c>
      <c r="G106" s="216">
        <v>66</v>
      </c>
      <c r="H106" s="217">
        <v>28553</v>
      </c>
      <c r="I106" s="276">
        <v>15403</v>
      </c>
      <c r="J106" s="224">
        <f t="shared" si="4"/>
        <v>35533</v>
      </c>
      <c r="K106" s="232">
        <f t="shared" si="5"/>
        <v>25812</v>
      </c>
      <c r="L106" s="231">
        <v>517</v>
      </c>
    </row>
    <row r="107" spans="1:12" x14ac:dyDescent="0.2">
      <c r="A107" s="260" t="s">
        <v>478</v>
      </c>
      <c r="B107" s="260" t="s">
        <v>476</v>
      </c>
      <c r="C107" s="261" t="s">
        <v>303</v>
      </c>
      <c r="D107" s="260" t="s">
        <v>453</v>
      </c>
      <c r="E107" s="262" t="s">
        <v>479</v>
      </c>
      <c r="F107" s="263">
        <v>14.89</v>
      </c>
      <c r="G107" s="216">
        <v>66</v>
      </c>
      <c r="H107" s="217">
        <v>28553</v>
      </c>
      <c r="I107" s="276">
        <v>15403</v>
      </c>
      <c r="J107" s="224">
        <f t="shared" si="4"/>
        <v>35533</v>
      </c>
      <c r="K107" s="267">
        <f t="shared" si="5"/>
        <v>25812</v>
      </c>
      <c r="L107" s="231">
        <v>517</v>
      </c>
    </row>
    <row r="108" spans="1:12" ht="13.5" thickBot="1" x14ac:dyDescent="0.25">
      <c r="A108" s="233" t="s">
        <v>480</v>
      </c>
      <c r="B108" s="233" t="s">
        <v>476</v>
      </c>
      <c r="C108" s="234" t="s">
        <v>264</v>
      </c>
      <c r="D108" s="233" t="s">
        <v>453</v>
      </c>
      <c r="E108" s="235" t="s">
        <v>481</v>
      </c>
      <c r="F108" s="236">
        <v>11.91</v>
      </c>
      <c r="G108" s="237">
        <v>66</v>
      </c>
      <c r="H108" s="279">
        <v>28553</v>
      </c>
      <c r="I108" s="280">
        <v>15403</v>
      </c>
      <c r="J108" s="240">
        <f t="shared" si="4"/>
        <v>43344</v>
      </c>
      <c r="K108" s="241">
        <f t="shared" si="5"/>
        <v>31569</v>
      </c>
      <c r="L108" s="239">
        <v>517</v>
      </c>
    </row>
    <row r="109" spans="1:12" x14ac:dyDescent="0.2">
      <c r="A109" s="212" t="s">
        <v>482</v>
      </c>
      <c r="B109" s="212" t="s">
        <v>483</v>
      </c>
      <c r="C109" s="213" t="s">
        <v>484</v>
      </c>
      <c r="D109" s="212" t="s">
        <v>485</v>
      </c>
      <c r="E109" s="214" t="s">
        <v>486</v>
      </c>
      <c r="F109" s="215">
        <v>9.57</v>
      </c>
      <c r="G109" s="216">
        <v>66</v>
      </c>
      <c r="H109" s="281">
        <v>28454</v>
      </c>
      <c r="I109" s="282">
        <v>15403</v>
      </c>
      <c r="J109" s="219">
        <f>ROUND(12*1.3566*(1/F109*H109+1/G109*I109)+L109,0)</f>
        <v>52743</v>
      </c>
      <c r="K109" s="232">
        <f t="shared" si="5"/>
        <v>38480</v>
      </c>
      <c r="L109" s="218">
        <v>542</v>
      </c>
    </row>
    <row r="110" spans="1:12" x14ac:dyDescent="0.2">
      <c r="A110" s="225" t="s">
        <v>487</v>
      </c>
      <c r="B110" s="225" t="s">
        <v>459</v>
      </c>
      <c r="C110" s="226" t="s">
        <v>488</v>
      </c>
      <c r="D110" s="212" t="s">
        <v>485</v>
      </c>
      <c r="E110" s="227" t="s">
        <v>489</v>
      </c>
      <c r="F110" s="228">
        <v>10.82</v>
      </c>
      <c r="G110" s="229">
        <v>66</v>
      </c>
      <c r="H110" s="217">
        <v>28454</v>
      </c>
      <c r="I110" s="218">
        <v>15403</v>
      </c>
      <c r="J110" s="223">
        <f t="shared" ref="J110:J114" si="6">ROUND(12*1.3566*(1/F110*H110+1/G110*I110)+L110,0)</f>
        <v>47152</v>
      </c>
      <c r="K110" s="232">
        <f t="shared" si="5"/>
        <v>34358</v>
      </c>
      <c r="L110" s="218">
        <v>542</v>
      </c>
    </row>
    <row r="111" spans="1:12" x14ac:dyDescent="0.2">
      <c r="A111" s="225" t="s">
        <v>490</v>
      </c>
      <c r="B111" s="225" t="s">
        <v>491</v>
      </c>
      <c r="C111" s="226" t="s">
        <v>484</v>
      </c>
      <c r="D111" s="212" t="s">
        <v>485</v>
      </c>
      <c r="E111" s="227" t="s">
        <v>492</v>
      </c>
      <c r="F111" s="228">
        <v>8.74</v>
      </c>
      <c r="G111" s="229">
        <v>66</v>
      </c>
      <c r="H111" s="230">
        <v>28454</v>
      </c>
      <c r="I111" s="218">
        <v>15403</v>
      </c>
      <c r="J111" s="223">
        <f t="shared" si="6"/>
        <v>57340</v>
      </c>
      <c r="K111" s="232">
        <f t="shared" si="5"/>
        <v>41868</v>
      </c>
      <c r="L111" s="231">
        <v>542</v>
      </c>
    </row>
    <row r="112" spans="1:12" x14ac:dyDescent="0.2">
      <c r="A112" s="225" t="s">
        <v>493</v>
      </c>
      <c r="B112" s="225" t="s">
        <v>494</v>
      </c>
      <c r="C112" s="226" t="s">
        <v>484</v>
      </c>
      <c r="D112" s="212" t="s">
        <v>485</v>
      </c>
      <c r="E112" s="227" t="s">
        <v>495</v>
      </c>
      <c r="F112" s="228">
        <v>9.57</v>
      </c>
      <c r="G112" s="229">
        <v>66</v>
      </c>
      <c r="H112" s="230">
        <v>28454</v>
      </c>
      <c r="I112" s="218">
        <v>15403</v>
      </c>
      <c r="J112" s="223">
        <f t="shared" si="6"/>
        <v>52743</v>
      </c>
      <c r="K112" s="232">
        <f t="shared" si="5"/>
        <v>38480</v>
      </c>
      <c r="L112" s="231">
        <v>542</v>
      </c>
    </row>
    <row r="113" spans="1:12" x14ac:dyDescent="0.2">
      <c r="A113" s="225" t="s">
        <v>496</v>
      </c>
      <c r="B113" s="225" t="s">
        <v>497</v>
      </c>
      <c r="C113" s="226" t="s">
        <v>484</v>
      </c>
      <c r="D113" s="212" t="s">
        <v>485</v>
      </c>
      <c r="E113" s="227" t="s">
        <v>498</v>
      </c>
      <c r="F113" s="228">
        <v>11.24</v>
      </c>
      <c r="G113" s="216">
        <v>66</v>
      </c>
      <c r="H113" s="217">
        <v>28454</v>
      </c>
      <c r="I113" s="218">
        <v>15403</v>
      </c>
      <c r="J113" s="223">
        <f t="shared" si="6"/>
        <v>45552</v>
      </c>
      <c r="K113" s="232">
        <f t="shared" si="5"/>
        <v>33178</v>
      </c>
      <c r="L113" s="218">
        <v>542</v>
      </c>
    </row>
    <row r="114" spans="1:12" ht="13.5" thickBot="1" x14ac:dyDescent="0.25">
      <c r="A114" s="233" t="s">
        <v>499</v>
      </c>
      <c r="B114" s="233" t="s">
        <v>467</v>
      </c>
      <c r="C114" s="234" t="s">
        <v>484</v>
      </c>
      <c r="D114" s="233" t="s">
        <v>485</v>
      </c>
      <c r="E114" s="235" t="s">
        <v>500</v>
      </c>
      <c r="F114" s="236">
        <v>10.82</v>
      </c>
      <c r="G114" s="237">
        <v>66</v>
      </c>
      <c r="H114" s="238">
        <v>28454</v>
      </c>
      <c r="I114" s="283">
        <v>15403</v>
      </c>
      <c r="J114" s="268">
        <f t="shared" si="6"/>
        <v>47152</v>
      </c>
      <c r="K114" s="241">
        <f t="shared" si="5"/>
        <v>34358</v>
      </c>
      <c r="L114" s="239">
        <v>542</v>
      </c>
    </row>
    <row r="115" spans="1:12" x14ac:dyDescent="0.2">
      <c r="A115" s="212" t="s">
        <v>501</v>
      </c>
      <c r="B115" s="212" t="s">
        <v>502</v>
      </c>
      <c r="C115" s="213" t="s">
        <v>245</v>
      </c>
      <c r="D115" s="212" t="s">
        <v>503</v>
      </c>
      <c r="E115" s="214" t="s">
        <v>504</v>
      </c>
      <c r="F115" s="215">
        <v>7.25</v>
      </c>
      <c r="G115" s="216">
        <v>42</v>
      </c>
      <c r="H115" s="217">
        <v>28454</v>
      </c>
      <c r="I115" s="218">
        <v>15403</v>
      </c>
      <c r="J115" s="223">
        <f>ROUND(12*1.3566*(1/F115*H115+1/G115*I115)+L115,0)</f>
        <v>70574</v>
      </c>
      <c r="K115" s="220">
        <f t="shared" si="5"/>
        <v>51497</v>
      </c>
      <c r="L115" s="218">
        <v>713</v>
      </c>
    </row>
    <row r="116" spans="1:12" x14ac:dyDescent="0.2">
      <c r="A116" s="212" t="s">
        <v>505</v>
      </c>
      <c r="B116" s="212" t="s">
        <v>506</v>
      </c>
      <c r="C116" s="213" t="s">
        <v>245</v>
      </c>
      <c r="D116" s="212" t="s">
        <v>503</v>
      </c>
      <c r="E116" s="214" t="s">
        <v>507</v>
      </c>
      <c r="F116" s="215">
        <v>10.84</v>
      </c>
      <c r="G116" s="216">
        <v>42</v>
      </c>
      <c r="H116" s="230">
        <v>28454</v>
      </c>
      <c r="I116" s="218">
        <v>15403</v>
      </c>
      <c r="J116" s="223">
        <f t="shared" ref="J116:J149" si="7">ROUND(12*1.3566*(1/F116*H116+1/G116*I116)+L116,0)</f>
        <v>49415</v>
      </c>
      <c r="K116" s="232">
        <f t="shared" si="5"/>
        <v>35900</v>
      </c>
      <c r="L116" s="231">
        <v>713</v>
      </c>
    </row>
    <row r="117" spans="1:12" x14ac:dyDescent="0.2">
      <c r="A117" s="225" t="s">
        <v>508</v>
      </c>
      <c r="B117" s="225" t="s">
        <v>509</v>
      </c>
      <c r="C117" s="226" t="s">
        <v>245</v>
      </c>
      <c r="D117" s="225" t="s">
        <v>503</v>
      </c>
      <c r="E117" s="227" t="s">
        <v>510</v>
      </c>
      <c r="F117" s="228">
        <v>8.91</v>
      </c>
      <c r="G117" s="229">
        <v>42</v>
      </c>
      <c r="H117" s="230">
        <v>28454</v>
      </c>
      <c r="I117" s="218">
        <v>15403</v>
      </c>
      <c r="J117" s="223">
        <f t="shared" si="7"/>
        <v>58671</v>
      </c>
      <c r="K117" s="232">
        <f t="shared" si="5"/>
        <v>42723</v>
      </c>
      <c r="L117" s="218">
        <v>713</v>
      </c>
    </row>
    <row r="118" spans="1:12" x14ac:dyDescent="0.2">
      <c r="A118" s="225" t="s">
        <v>511</v>
      </c>
      <c r="B118" s="225" t="s">
        <v>512</v>
      </c>
      <c r="C118" s="226" t="s">
        <v>245</v>
      </c>
      <c r="D118" s="225" t="s">
        <v>503</v>
      </c>
      <c r="E118" s="227" t="s">
        <v>513</v>
      </c>
      <c r="F118" s="228">
        <v>11.16</v>
      </c>
      <c r="G118" s="229">
        <v>42</v>
      </c>
      <c r="H118" s="230">
        <v>28454</v>
      </c>
      <c r="I118" s="218">
        <v>15403</v>
      </c>
      <c r="J118" s="223">
        <f t="shared" si="7"/>
        <v>48189</v>
      </c>
      <c r="K118" s="232">
        <f t="shared" si="5"/>
        <v>34997</v>
      </c>
      <c r="L118" s="231">
        <v>713</v>
      </c>
    </row>
    <row r="119" spans="1:12" x14ac:dyDescent="0.2">
      <c r="A119" s="225" t="s">
        <v>514</v>
      </c>
      <c r="B119" s="225" t="s">
        <v>515</v>
      </c>
      <c r="C119" s="226" t="s">
        <v>245</v>
      </c>
      <c r="D119" s="225" t="s">
        <v>503</v>
      </c>
      <c r="E119" s="227" t="s">
        <v>516</v>
      </c>
      <c r="F119" s="228">
        <v>8.91</v>
      </c>
      <c r="G119" s="229">
        <v>42</v>
      </c>
      <c r="H119" s="230">
        <v>28454</v>
      </c>
      <c r="I119" s="218">
        <v>15403</v>
      </c>
      <c r="J119" s="223">
        <f t="shared" si="7"/>
        <v>58671</v>
      </c>
      <c r="K119" s="232">
        <f t="shared" si="5"/>
        <v>42723</v>
      </c>
      <c r="L119" s="231">
        <v>713</v>
      </c>
    </row>
    <row r="120" spans="1:12" x14ac:dyDescent="0.2">
      <c r="A120" s="225" t="s">
        <v>517</v>
      </c>
      <c r="B120" s="225" t="s">
        <v>518</v>
      </c>
      <c r="C120" s="226" t="s">
        <v>245</v>
      </c>
      <c r="D120" s="225" t="s">
        <v>503</v>
      </c>
      <c r="E120" s="227" t="s">
        <v>519</v>
      </c>
      <c r="F120" s="228">
        <v>9.1</v>
      </c>
      <c r="G120" s="229">
        <v>42</v>
      </c>
      <c r="H120" s="230">
        <v>28454</v>
      </c>
      <c r="I120" s="218">
        <v>15403</v>
      </c>
      <c r="J120" s="223">
        <f t="shared" si="7"/>
        <v>57585</v>
      </c>
      <c r="K120" s="232">
        <f t="shared" si="5"/>
        <v>41923</v>
      </c>
      <c r="L120" s="218">
        <v>713</v>
      </c>
    </row>
    <row r="121" spans="1:12" x14ac:dyDescent="0.2">
      <c r="A121" s="225" t="s">
        <v>520</v>
      </c>
      <c r="B121" s="225" t="s">
        <v>521</v>
      </c>
      <c r="C121" s="226" t="s">
        <v>245</v>
      </c>
      <c r="D121" s="225" t="s">
        <v>503</v>
      </c>
      <c r="E121" s="227" t="s">
        <v>522</v>
      </c>
      <c r="F121" s="228">
        <v>8.1300000000000008</v>
      </c>
      <c r="G121" s="229">
        <v>42</v>
      </c>
      <c r="H121" s="230">
        <v>28454</v>
      </c>
      <c r="I121" s="218">
        <v>15403</v>
      </c>
      <c r="J121" s="223">
        <f t="shared" si="7"/>
        <v>63658</v>
      </c>
      <c r="K121" s="232">
        <f t="shared" si="5"/>
        <v>46399</v>
      </c>
      <c r="L121" s="231">
        <v>713</v>
      </c>
    </row>
    <row r="122" spans="1:12" x14ac:dyDescent="0.2">
      <c r="A122" s="225" t="s">
        <v>523</v>
      </c>
      <c r="B122" s="225" t="s">
        <v>524</v>
      </c>
      <c r="C122" s="226" t="s">
        <v>245</v>
      </c>
      <c r="D122" s="225" t="s">
        <v>503</v>
      </c>
      <c r="E122" s="227" t="s">
        <v>525</v>
      </c>
      <c r="F122" s="228">
        <v>10.07</v>
      </c>
      <c r="G122" s="229">
        <v>42</v>
      </c>
      <c r="H122" s="230">
        <v>28454</v>
      </c>
      <c r="I122" s="218">
        <v>15403</v>
      </c>
      <c r="J122" s="223">
        <f t="shared" si="7"/>
        <v>52682</v>
      </c>
      <c r="K122" s="232">
        <f t="shared" si="5"/>
        <v>38308</v>
      </c>
      <c r="L122" s="231">
        <v>713</v>
      </c>
    </row>
    <row r="123" spans="1:12" x14ac:dyDescent="0.2">
      <c r="A123" s="225" t="s">
        <v>526</v>
      </c>
      <c r="B123" s="225" t="s">
        <v>527</v>
      </c>
      <c r="C123" s="226" t="s">
        <v>245</v>
      </c>
      <c r="D123" s="225" t="s">
        <v>503</v>
      </c>
      <c r="E123" s="227" t="s">
        <v>528</v>
      </c>
      <c r="F123" s="228">
        <v>9.68</v>
      </c>
      <c r="G123" s="229">
        <v>42</v>
      </c>
      <c r="H123" s="230">
        <v>28454</v>
      </c>
      <c r="I123" s="218">
        <v>15403</v>
      </c>
      <c r="J123" s="223">
        <f t="shared" si="7"/>
        <v>54535</v>
      </c>
      <c r="K123" s="232">
        <f t="shared" si="5"/>
        <v>39674</v>
      </c>
      <c r="L123" s="231">
        <v>713</v>
      </c>
    </row>
    <row r="124" spans="1:12" x14ac:dyDescent="0.2">
      <c r="A124" s="225" t="s">
        <v>529</v>
      </c>
      <c r="B124" s="225" t="s">
        <v>530</v>
      </c>
      <c r="C124" s="226" t="s">
        <v>245</v>
      </c>
      <c r="D124" s="225" t="s">
        <v>503</v>
      </c>
      <c r="E124" s="227" t="s">
        <v>531</v>
      </c>
      <c r="F124" s="228">
        <v>12.45</v>
      </c>
      <c r="G124" s="229">
        <v>42</v>
      </c>
      <c r="H124" s="230">
        <v>28454</v>
      </c>
      <c r="I124" s="218">
        <v>15403</v>
      </c>
      <c r="J124" s="223">
        <f t="shared" si="7"/>
        <v>43889</v>
      </c>
      <c r="K124" s="232">
        <f t="shared" si="5"/>
        <v>31826</v>
      </c>
      <c r="L124" s="218">
        <v>713</v>
      </c>
    </row>
    <row r="125" spans="1:12" x14ac:dyDescent="0.2">
      <c r="A125" s="225" t="s">
        <v>532</v>
      </c>
      <c r="B125" s="225" t="s">
        <v>533</v>
      </c>
      <c r="C125" s="226" t="s">
        <v>245</v>
      </c>
      <c r="D125" s="225" t="s">
        <v>503</v>
      </c>
      <c r="E125" s="227" t="s">
        <v>534</v>
      </c>
      <c r="F125" s="228">
        <v>13.31</v>
      </c>
      <c r="G125" s="229">
        <v>42</v>
      </c>
      <c r="H125" s="230">
        <v>28454</v>
      </c>
      <c r="I125" s="218">
        <v>15403</v>
      </c>
      <c r="J125" s="223">
        <f t="shared" si="7"/>
        <v>41485</v>
      </c>
      <c r="K125" s="232">
        <f t="shared" si="5"/>
        <v>30054</v>
      </c>
      <c r="L125" s="231">
        <v>713</v>
      </c>
    </row>
    <row r="126" spans="1:12" x14ac:dyDescent="0.2">
      <c r="A126" s="225" t="s">
        <v>535</v>
      </c>
      <c r="B126" s="225" t="s">
        <v>536</v>
      </c>
      <c r="C126" s="226" t="s">
        <v>245</v>
      </c>
      <c r="D126" s="225" t="s">
        <v>503</v>
      </c>
      <c r="E126" s="227" t="s">
        <v>537</v>
      </c>
      <c r="F126" s="228">
        <v>6.52</v>
      </c>
      <c r="G126" s="229">
        <v>42</v>
      </c>
      <c r="H126" s="230">
        <v>28454</v>
      </c>
      <c r="I126" s="218">
        <v>15403</v>
      </c>
      <c r="J126" s="223">
        <f t="shared" si="7"/>
        <v>77727</v>
      </c>
      <c r="K126" s="232">
        <f t="shared" si="5"/>
        <v>56770</v>
      </c>
      <c r="L126" s="218">
        <v>713</v>
      </c>
    </row>
    <row r="127" spans="1:12" x14ac:dyDescent="0.2">
      <c r="A127" s="225" t="s">
        <v>538</v>
      </c>
      <c r="B127" s="225" t="s">
        <v>539</v>
      </c>
      <c r="C127" s="226" t="s">
        <v>245</v>
      </c>
      <c r="D127" s="225" t="s">
        <v>503</v>
      </c>
      <c r="E127" s="227" t="s">
        <v>540</v>
      </c>
      <c r="F127" s="228">
        <v>9.52</v>
      </c>
      <c r="G127" s="229">
        <v>42</v>
      </c>
      <c r="H127" s="230">
        <v>28454</v>
      </c>
      <c r="I127" s="218">
        <v>15403</v>
      </c>
      <c r="J127" s="223">
        <f t="shared" si="7"/>
        <v>55340</v>
      </c>
      <c r="K127" s="232">
        <f t="shared" si="5"/>
        <v>40267</v>
      </c>
      <c r="L127" s="231">
        <v>713</v>
      </c>
    </row>
    <row r="128" spans="1:12" x14ac:dyDescent="0.2">
      <c r="A128" s="225" t="s">
        <v>541</v>
      </c>
      <c r="B128" s="225" t="s">
        <v>542</v>
      </c>
      <c r="C128" s="226" t="s">
        <v>245</v>
      </c>
      <c r="D128" s="225" t="s">
        <v>503</v>
      </c>
      <c r="E128" s="227" t="s">
        <v>543</v>
      </c>
      <c r="F128" s="228">
        <v>9.8699999999999992</v>
      </c>
      <c r="G128" s="229">
        <v>42</v>
      </c>
      <c r="H128" s="230">
        <v>28454</v>
      </c>
      <c r="I128" s="218">
        <v>15403</v>
      </c>
      <c r="J128" s="223">
        <f t="shared" si="7"/>
        <v>53614</v>
      </c>
      <c r="K128" s="232">
        <f t="shared" si="5"/>
        <v>38995</v>
      </c>
      <c r="L128" s="231">
        <v>713</v>
      </c>
    </row>
    <row r="129" spans="1:12" x14ac:dyDescent="0.2">
      <c r="A129" s="225" t="s">
        <v>544</v>
      </c>
      <c r="B129" s="225" t="s">
        <v>545</v>
      </c>
      <c r="C129" s="226" t="s">
        <v>245</v>
      </c>
      <c r="D129" s="225" t="s">
        <v>503</v>
      </c>
      <c r="E129" s="227" t="s">
        <v>546</v>
      </c>
      <c r="F129" s="228">
        <v>8.7799999999999994</v>
      </c>
      <c r="G129" s="229">
        <v>42</v>
      </c>
      <c r="H129" s="230">
        <v>28454</v>
      </c>
      <c r="I129" s="218">
        <v>15403</v>
      </c>
      <c r="J129" s="223">
        <f t="shared" si="7"/>
        <v>59440</v>
      </c>
      <c r="K129" s="232">
        <f t="shared" si="5"/>
        <v>43290</v>
      </c>
      <c r="L129" s="231">
        <v>713</v>
      </c>
    </row>
    <row r="130" spans="1:12" x14ac:dyDescent="0.2">
      <c r="A130" s="225" t="s">
        <v>547</v>
      </c>
      <c r="B130" s="225" t="s">
        <v>548</v>
      </c>
      <c r="C130" s="226" t="s">
        <v>245</v>
      </c>
      <c r="D130" s="225" t="s">
        <v>503</v>
      </c>
      <c r="E130" s="227" t="s">
        <v>549</v>
      </c>
      <c r="F130" s="228">
        <v>9.09</v>
      </c>
      <c r="G130" s="229">
        <v>42</v>
      </c>
      <c r="H130" s="230">
        <v>28454</v>
      </c>
      <c r="I130" s="218">
        <v>15403</v>
      </c>
      <c r="J130" s="223">
        <f t="shared" si="7"/>
        <v>57641</v>
      </c>
      <c r="K130" s="232">
        <f t="shared" si="5"/>
        <v>41964</v>
      </c>
      <c r="L130" s="218">
        <v>713</v>
      </c>
    </row>
    <row r="131" spans="1:12" x14ac:dyDescent="0.2">
      <c r="A131" s="225" t="s">
        <v>550</v>
      </c>
      <c r="B131" s="225" t="s">
        <v>551</v>
      </c>
      <c r="C131" s="226" t="s">
        <v>268</v>
      </c>
      <c r="D131" s="225" t="s">
        <v>503</v>
      </c>
      <c r="E131" s="227" t="s">
        <v>552</v>
      </c>
      <c r="F131" s="228">
        <v>8.85</v>
      </c>
      <c r="G131" s="229">
        <v>42</v>
      </c>
      <c r="H131" s="230">
        <v>28454</v>
      </c>
      <c r="I131" s="218">
        <v>15403</v>
      </c>
      <c r="J131" s="223">
        <f t="shared" si="7"/>
        <v>59023</v>
      </c>
      <c r="K131" s="232">
        <f t="shared" si="5"/>
        <v>42983</v>
      </c>
      <c r="L131" s="231">
        <v>713</v>
      </c>
    </row>
    <row r="132" spans="1:12" x14ac:dyDescent="0.2">
      <c r="A132" s="225" t="s">
        <v>553</v>
      </c>
      <c r="B132" s="225" t="s">
        <v>554</v>
      </c>
      <c r="C132" s="226" t="s">
        <v>245</v>
      </c>
      <c r="D132" s="225" t="s">
        <v>503</v>
      </c>
      <c r="E132" s="227" t="s">
        <v>555</v>
      </c>
      <c r="F132" s="228">
        <v>10.66</v>
      </c>
      <c r="G132" s="229">
        <v>42</v>
      </c>
      <c r="H132" s="230">
        <v>28454</v>
      </c>
      <c r="I132" s="218">
        <v>15403</v>
      </c>
      <c r="J132" s="223">
        <f t="shared" si="7"/>
        <v>50136</v>
      </c>
      <c r="K132" s="232">
        <f t="shared" si="5"/>
        <v>36432</v>
      </c>
      <c r="L132" s="231">
        <v>713</v>
      </c>
    </row>
    <row r="133" spans="1:12" x14ac:dyDescent="0.2">
      <c r="A133" s="225" t="s">
        <v>556</v>
      </c>
      <c r="B133" s="225" t="s">
        <v>554</v>
      </c>
      <c r="C133" s="226" t="s">
        <v>303</v>
      </c>
      <c r="D133" s="225" t="s">
        <v>503</v>
      </c>
      <c r="E133" s="227" t="s">
        <v>557</v>
      </c>
      <c r="F133" s="228">
        <v>11.85</v>
      </c>
      <c r="G133" s="229">
        <v>42</v>
      </c>
      <c r="H133" s="230">
        <v>28454</v>
      </c>
      <c r="I133" s="218">
        <v>15403</v>
      </c>
      <c r="J133" s="223">
        <f t="shared" si="7"/>
        <v>45773</v>
      </c>
      <c r="K133" s="232">
        <f t="shared" si="5"/>
        <v>33215</v>
      </c>
      <c r="L133" s="218">
        <v>713</v>
      </c>
    </row>
    <row r="134" spans="1:12" x14ac:dyDescent="0.2">
      <c r="A134" s="225" t="s">
        <v>558</v>
      </c>
      <c r="B134" s="225" t="s">
        <v>559</v>
      </c>
      <c r="C134" s="226" t="s">
        <v>245</v>
      </c>
      <c r="D134" s="225" t="s">
        <v>503</v>
      </c>
      <c r="E134" s="227" t="s">
        <v>560</v>
      </c>
      <c r="F134" s="228">
        <v>11.16</v>
      </c>
      <c r="G134" s="229">
        <v>42</v>
      </c>
      <c r="H134" s="230">
        <v>28454</v>
      </c>
      <c r="I134" s="218">
        <v>15403</v>
      </c>
      <c r="J134" s="223">
        <f t="shared" si="7"/>
        <v>48189</v>
      </c>
      <c r="K134" s="232">
        <f t="shared" ref="K134:K197" si="8">ROUND(12*(1/F134*H134+1/G134*I134),0)</f>
        <v>34997</v>
      </c>
      <c r="L134" s="231">
        <v>713</v>
      </c>
    </row>
    <row r="135" spans="1:12" x14ac:dyDescent="0.2">
      <c r="A135" s="225" t="s">
        <v>561</v>
      </c>
      <c r="B135" s="225" t="s">
        <v>559</v>
      </c>
      <c r="C135" s="226" t="s">
        <v>303</v>
      </c>
      <c r="D135" s="225" t="s">
        <v>503</v>
      </c>
      <c r="E135" s="227" t="s">
        <v>562</v>
      </c>
      <c r="F135" s="228">
        <v>10.85</v>
      </c>
      <c r="G135" s="229">
        <v>42</v>
      </c>
      <c r="H135" s="230">
        <v>28454</v>
      </c>
      <c r="I135" s="218">
        <v>15403</v>
      </c>
      <c r="J135" s="223">
        <f t="shared" si="7"/>
        <v>49375</v>
      </c>
      <c r="K135" s="232">
        <f t="shared" si="8"/>
        <v>35871</v>
      </c>
      <c r="L135" s="218">
        <v>713</v>
      </c>
    </row>
    <row r="136" spans="1:12" x14ac:dyDescent="0.2">
      <c r="A136" s="225" t="s">
        <v>563</v>
      </c>
      <c r="B136" s="225" t="s">
        <v>564</v>
      </c>
      <c r="C136" s="226" t="s">
        <v>245</v>
      </c>
      <c r="D136" s="225" t="s">
        <v>503</v>
      </c>
      <c r="E136" s="227" t="s">
        <v>565</v>
      </c>
      <c r="F136" s="228">
        <v>11.87</v>
      </c>
      <c r="G136" s="229">
        <v>42</v>
      </c>
      <c r="H136" s="230">
        <v>28454</v>
      </c>
      <c r="I136" s="218">
        <v>15403</v>
      </c>
      <c r="J136" s="223">
        <f t="shared" si="7"/>
        <v>45707</v>
      </c>
      <c r="K136" s="232">
        <f t="shared" si="8"/>
        <v>33166</v>
      </c>
      <c r="L136" s="231">
        <v>713</v>
      </c>
    </row>
    <row r="137" spans="1:12" x14ac:dyDescent="0.2">
      <c r="A137" s="225" t="s">
        <v>566</v>
      </c>
      <c r="B137" s="225" t="s">
        <v>567</v>
      </c>
      <c r="C137" s="226" t="s">
        <v>245</v>
      </c>
      <c r="D137" s="225" t="s">
        <v>503</v>
      </c>
      <c r="E137" s="227" t="s">
        <v>568</v>
      </c>
      <c r="F137" s="228">
        <v>12.02</v>
      </c>
      <c r="G137" s="229">
        <v>42</v>
      </c>
      <c r="H137" s="230">
        <v>28454</v>
      </c>
      <c r="I137" s="218">
        <v>15403</v>
      </c>
      <c r="J137" s="223">
        <f t="shared" si="7"/>
        <v>45220</v>
      </c>
      <c r="K137" s="232">
        <f t="shared" si="8"/>
        <v>32808</v>
      </c>
      <c r="L137" s="218">
        <v>713</v>
      </c>
    </row>
    <row r="138" spans="1:12" x14ac:dyDescent="0.2">
      <c r="A138" s="225" t="s">
        <v>569</v>
      </c>
      <c r="B138" s="225" t="s">
        <v>570</v>
      </c>
      <c r="C138" s="226" t="s">
        <v>245</v>
      </c>
      <c r="D138" s="225" t="s">
        <v>503</v>
      </c>
      <c r="E138" s="227" t="s">
        <v>571</v>
      </c>
      <c r="F138" s="228">
        <v>12.45</v>
      </c>
      <c r="G138" s="229">
        <v>42</v>
      </c>
      <c r="H138" s="230">
        <v>28454</v>
      </c>
      <c r="I138" s="218">
        <v>15403</v>
      </c>
      <c r="J138" s="223">
        <f t="shared" si="7"/>
        <v>43889</v>
      </c>
      <c r="K138" s="232">
        <f t="shared" si="8"/>
        <v>31826</v>
      </c>
      <c r="L138" s="218">
        <v>713</v>
      </c>
    </row>
    <row r="139" spans="1:12" x14ac:dyDescent="0.2">
      <c r="A139" s="225" t="s">
        <v>572</v>
      </c>
      <c r="B139" s="225" t="s">
        <v>573</v>
      </c>
      <c r="C139" s="226" t="s">
        <v>245</v>
      </c>
      <c r="D139" s="225" t="s">
        <v>503</v>
      </c>
      <c r="E139" s="227" t="s">
        <v>574</v>
      </c>
      <c r="F139" s="228">
        <v>12.88</v>
      </c>
      <c r="G139" s="229">
        <v>42</v>
      </c>
      <c r="H139" s="230">
        <v>28454</v>
      </c>
      <c r="I139" s="218">
        <v>15403</v>
      </c>
      <c r="J139" s="223">
        <f t="shared" si="7"/>
        <v>42647</v>
      </c>
      <c r="K139" s="232">
        <f t="shared" si="8"/>
        <v>30911</v>
      </c>
      <c r="L139" s="218">
        <v>713</v>
      </c>
    </row>
    <row r="140" spans="1:12" x14ac:dyDescent="0.2">
      <c r="A140" s="225" t="s">
        <v>575</v>
      </c>
      <c r="B140" s="225" t="s">
        <v>576</v>
      </c>
      <c r="C140" s="226" t="s">
        <v>245</v>
      </c>
      <c r="D140" s="225" t="s">
        <v>503</v>
      </c>
      <c r="E140" s="227" t="s">
        <v>577</v>
      </c>
      <c r="F140" s="228">
        <v>9.68</v>
      </c>
      <c r="G140" s="229">
        <v>51</v>
      </c>
      <c r="H140" s="230">
        <v>28454</v>
      </c>
      <c r="I140" s="218">
        <v>15403</v>
      </c>
      <c r="J140" s="223">
        <f t="shared" si="7"/>
        <v>53482</v>
      </c>
      <c r="K140" s="232">
        <f t="shared" si="8"/>
        <v>38898</v>
      </c>
      <c r="L140" s="231">
        <v>713</v>
      </c>
    </row>
    <row r="141" spans="1:12" x14ac:dyDescent="0.2">
      <c r="A141" s="225" t="s">
        <v>578</v>
      </c>
      <c r="B141" s="225" t="s">
        <v>576</v>
      </c>
      <c r="C141" s="226" t="s">
        <v>303</v>
      </c>
      <c r="D141" s="225" t="s">
        <v>503</v>
      </c>
      <c r="E141" s="227" t="s">
        <v>579</v>
      </c>
      <c r="F141" s="228">
        <v>11.06</v>
      </c>
      <c r="G141" s="229">
        <v>51</v>
      </c>
      <c r="H141" s="230">
        <v>28454</v>
      </c>
      <c r="I141" s="218">
        <v>15403</v>
      </c>
      <c r="J141" s="223">
        <f t="shared" si="7"/>
        <v>47511</v>
      </c>
      <c r="K141" s="232">
        <f t="shared" si="8"/>
        <v>34497</v>
      </c>
      <c r="L141" s="231">
        <v>713</v>
      </c>
    </row>
    <row r="142" spans="1:12" x14ac:dyDescent="0.2">
      <c r="A142" s="225" t="s">
        <v>580</v>
      </c>
      <c r="B142" s="225" t="s">
        <v>576</v>
      </c>
      <c r="C142" s="226" t="s">
        <v>268</v>
      </c>
      <c r="D142" s="225" t="s">
        <v>503</v>
      </c>
      <c r="E142" s="227" t="s">
        <v>581</v>
      </c>
      <c r="F142" s="228">
        <v>11.85</v>
      </c>
      <c r="G142" s="229">
        <v>51</v>
      </c>
      <c r="H142" s="230">
        <v>28454</v>
      </c>
      <c r="I142" s="218">
        <v>15403</v>
      </c>
      <c r="J142" s="223">
        <f t="shared" si="7"/>
        <v>44719</v>
      </c>
      <c r="K142" s="232">
        <f t="shared" si="8"/>
        <v>32438</v>
      </c>
      <c r="L142" s="218">
        <v>713</v>
      </c>
    </row>
    <row r="143" spans="1:12" x14ac:dyDescent="0.2">
      <c r="A143" s="225" t="s">
        <v>582</v>
      </c>
      <c r="B143" s="225" t="s">
        <v>576</v>
      </c>
      <c r="C143" s="226" t="s">
        <v>264</v>
      </c>
      <c r="D143" s="225" t="s">
        <v>503</v>
      </c>
      <c r="E143" s="227" t="s">
        <v>583</v>
      </c>
      <c r="F143" s="228">
        <v>11.45</v>
      </c>
      <c r="G143" s="229">
        <v>51</v>
      </c>
      <c r="H143" s="230">
        <v>28454</v>
      </c>
      <c r="I143" s="218">
        <v>15403</v>
      </c>
      <c r="J143" s="223">
        <f t="shared" si="7"/>
        <v>46085</v>
      </c>
      <c r="K143" s="232">
        <f t="shared" si="8"/>
        <v>33445</v>
      </c>
      <c r="L143" s="231">
        <v>713</v>
      </c>
    </row>
    <row r="144" spans="1:12" x14ac:dyDescent="0.2">
      <c r="A144" s="225" t="s">
        <v>584</v>
      </c>
      <c r="B144" s="225" t="s">
        <v>576</v>
      </c>
      <c r="C144" s="226" t="s">
        <v>257</v>
      </c>
      <c r="D144" s="225" t="s">
        <v>503</v>
      </c>
      <c r="E144" s="227" t="s">
        <v>585</v>
      </c>
      <c r="F144" s="228">
        <v>9.48</v>
      </c>
      <c r="G144" s="229">
        <v>51</v>
      </c>
      <c r="H144" s="230">
        <v>28454</v>
      </c>
      <c r="I144" s="218">
        <v>15403</v>
      </c>
      <c r="J144" s="223">
        <f t="shared" si="7"/>
        <v>54491</v>
      </c>
      <c r="K144" s="232">
        <f t="shared" si="8"/>
        <v>39642</v>
      </c>
      <c r="L144" s="231">
        <v>713</v>
      </c>
    </row>
    <row r="145" spans="1:12" x14ac:dyDescent="0.2">
      <c r="A145" s="225" t="s">
        <v>586</v>
      </c>
      <c r="B145" s="225" t="s">
        <v>587</v>
      </c>
      <c r="C145" s="226" t="s">
        <v>257</v>
      </c>
      <c r="D145" s="225" t="s">
        <v>503</v>
      </c>
      <c r="E145" s="227" t="s">
        <v>588</v>
      </c>
      <c r="F145" s="228">
        <v>7.96</v>
      </c>
      <c r="G145" s="229">
        <v>32</v>
      </c>
      <c r="H145" s="230">
        <v>28454</v>
      </c>
      <c r="I145" s="218">
        <v>15403</v>
      </c>
      <c r="J145" s="223">
        <f t="shared" si="7"/>
        <v>66741</v>
      </c>
      <c r="K145" s="232">
        <f t="shared" si="8"/>
        <v>48672</v>
      </c>
      <c r="L145" s="231">
        <v>713</v>
      </c>
    </row>
    <row r="146" spans="1:12" x14ac:dyDescent="0.2">
      <c r="A146" s="225" t="s">
        <v>589</v>
      </c>
      <c r="B146" s="225" t="s">
        <v>587</v>
      </c>
      <c r="C146" s="226" t="s">
        <v>590</v>
      </c>
      <c r="D146" s="225" t="s">
        <v>503</v>
      </c>
      <c r="E146" s="227" t="s">
        <v>591</v>
      </c>
      <c r="F146" s="228">
        <v>5.65</v>
      </c>
      <c r="G146" s="229">
        <v>22</v>
      </c>
      <c r="H146" s="230">
        <v>28454</v>
      </c>
      <c r="I146" s="218">
        <v>15403</v>
      </c>
      <c r="J146" s="223">
        <f t="shared" si="7"/>
        <v>94094</v>
      </c>
      <c r="K146" s="232">
        <f t="shared" si="8"/>
        <v>68835</v>
      </c>
      <c r="L146" s="231">
        <v>713</v>
      </c>
    </row>
    <row r="147" spans="1:12" x14ac:dyDescent="0.2">
      <c r="A147" s="225" t="s">
        <v>592</v>
      </c>
      <c r="B147" s="225" t="s">
        <v>587</v>
      </c>
      <c r="C147" s="226" t="s">
        <v>272</v>
      </c>
      <c r="D147" s="225" t="s">
        <v>503</v>
      </c>
      <c r="E147" s="227" t="s">
        <v>593</v>
      </c>
      <c r="F147" s="228">
        <v>8.2200000000000006</v>
      </c>
      <c r="G147" s="229">
        <v>32</v>
      </c>
      <c r="H147" s="230">
        <v>28454</v>
      </c>
      <c r="I147" s="218">
        <v>15403</v>
      </c>
      <c r="J147" s="223">
        <f t="shared" si="7"/>
        <v>64900</v>
      </c>
      <c r="K147" s="232">
        <f t="shared" si="8"/>
        <v>47315</v>
      </c>
      <c r="L147" s="218">
        <v>713</v>
      </c>
    </row>
    <row r="148" spans="1:12" x14ac:dyDescent="0.2">
      <c r="A148" s="225" t="s">
        <v>594</v>
      </c>
      <c r="B148" s="225" t="s">
        <v>587</v>
      </c>
      <c r="C148" s="226" t="s">
        <v>595</v>
      </c>
      <c r="D148" s="225" t="s">
        <v>503</v>
      </c>
      <c r="E148" s="227" t="s">
        <v>596</v>
      </c>
      <c r="F148" s="228">
        <v>4.62</v>
      </c>
      <c r="G148" s="229">
        <v>22</v>
      </c>
      <c r="H148" s="230">
        <v>28454</v>
      </c>
      <c r="I148" s="218">
        <v>15403</v>
      </c>
      <c r="J148" s="223">
        <f t="shared" si="7"/>
        <v>112372</v>
      </c>
      <c r="K148" s="232">
        <f t="shared" si="8"/>
        <v>82308</v>
      </c>
      <c r="L148" s="231">
        <v>713</v>
      </c>
    </row>
    <row r="149" spans="1:12" ht="13.5" thickBot="1" x14ac:dyDescent="0.25">
      <c r="A149" s="225" t="s">
        <v>597</v>
      </c>
      <c r="B149" s="225" t="s">
        <v>587</v>
      </c>
      <c r="C149" s="226" t="s">
        <v>598</v>
      </c>
      <c r="D149" s="225" t="s">
        <v>503</v>
      </c>
      <c r="E149" s="227" t="s">
        <v>599</v>
      </c>
      <c r="F149" s="228">
        <v>8.2200000000000006</v>
      </c>
      <c r="G149" s="229">
        <v>32</v>
      </c>
      <c r="H149" s="230">
        <v>28454</v>
      </c>
      <c r="I149" s="218">
        <v>15403</v>
      </c>
      <c r="J149" s="223">
        <f t="shared" si="7"/>
        <v>64900</v>
      </c>
      <c r="K149" s="232">
        <f t="shared" si="8"/>
        <v>47315</v>
      </c>
      <c r="L149" s="231">
        <v>713</v>
      </c>
    </row>
    <row r="150" spans="1:12" ht="13.5" thickBot="1" x14ac:dyDescent="0.25">
      <c r="A150" s="287" t="s">
        <v>600</v>
      </c>
      <c r="B150" s="287"/>
      <c r="C150" s="288"/>
      <c r="D150" s="287"/>
      <c r="E150" s="289"/>
      <c r="F150" s="290"/>
      <c r="G150" s="290"/>
      <c r="H150" s="278">
        <v>0</v>
      </c>
      <c r="I150" s="284">
        <v>0</v>
      </c>
      <c r="J150" s="278"/>
      <c r="K150" s="278"/>
      <c r="L150" s="285">
        <v>0</v>
      </c>
    </row>
    <row r="151" spans="1:12" x14ac:dyDescent="0.2">
      <c r="A151" s="291" t="s">
        <v>306</v>
      </c>
      <c r="B151" s="291" t="s">
        <v>307</v>
      </c>
      <c r="C151" s="292" t="s">
        <v>245</v>
      </c>
      <c r="D151" s="291" t="s">
        <v>601</v>
      </c>
      <c r="E151" s="293" t="s">
        <v>309</v>
      </c>
      <c r="F151" s="221">
        <v>10.89</v>
      </c>
      <c r="G151" s="222">
        <v>52.3</v>
      </c>
      <c r="H151" s="281">
        <v>26627</v>
      </c>
      <c r="I151" s="282">
        <v>15403</v>
      </c>
      <c r="J151" s="219">
        <f>ROUND(12*1.3566*(1/F151*H151+1/G151*I151)+L151,0)</f>
        <v>44860</v>
      </c>
      <c r="K151" s="286">
        <f t="shared" si="8"/>
        <v>32875</v>
      </c>
      <c r="L151" s="282">
        <v>262</v>
      </c>
    </row>
    <row r="152" spans="1:12" x14ac:dyDescent="0.2">
      <c r="A152" s="225" t="s">
        <v>310</v>
      </c>
      <c r="B152" s="225" t="s">
        <v>311</v>
      </c>
      <c r="C152" s="226" t="s">
        <v>245</v>
      </c>
      <c r="D152" s="225" t="s">
        <v>601</v>
      </c>
      <c r="E152" s="227" t="s">
        <v>312</v>
      </c>
      <c r="F152" s="228">
        <v>9.32</v>
      </c>
      <c r="G152" s="229">
        <v>52.3</v>
      </c>
      <c r="H152" s="230">
        <v>26627</v>
      </c>
      <c r="I152" s="231">
        <v>15403</v>
      </c>
      <c r="J152" s="224">
        <f t="shared" ref="J152:J210" si="9">ROUND(12*1.3566*(1/F152*H152+1/G152*I152)+L152,0)</f>
        <v>51566</v>
      </c>
      <c r="K152" s="232">
        <f t="shared" si="8"/>
        <v>37818</v>
      </c>
      <c r="L152" s="231">
        <v>262</v>
      </c>
    </row>
    <row r="153" spans="1:12" x14ac:dyDescent="0.2">
      <c r="A153" s="225" t="s">
        <v>313</v>
      </c>
      <c r="B153" s="225" t="s">
        <v>314</v>
      </c>
      <c r="C153" s="226" t="s">
        <v>245</v>
      </c>
      <c r="D153" s="225" t="s">
        <v>601</v>
      </c>
      <c r="E153" s="227" t="s">
        <v>315</v>
      </c>
      <c r="F153" s="228">
        <v>10.35</v>
      </c>
      <c r="G153" s="229">
        <v>52.3</v>
      </c>
      <c r="H153" s="230">
        <v>26627</v>
      </c>
      <c r="I153" s="231">
        <v>15403</v>
      </c>
      <c r="J153" s="224">
        <f t="shared" si="9"/>
        <v>46937</v>
      </c>
      <c r="K153" s="232">
        <f t="shared" si="8"/>
        <v>34406</v>
      </c>
      <c r="L153" s="231">
        <v>262</v>
      </c>
    </row>
    <row r="154" spans="1:12" x14ac:dyDescent="0.2">
      <c r="A154" s="225" t="s">
        <v>316</v>
      </c>
      <c r="B154" s="225" t="s">
        <v>317</v>
      </c>
      <c r="C154" s="226" t="s">
        <v>245</v>
      </c>
      <c r="D154" s="225" t="s">
        <v>601</v>
      </c>
      <c r="E154" s="227" t="s">
        <v>318</v>
      </c>
      <c r="F154" s="228">
        <v>11.83</v>
      </c>
      <c r="G154" s="229">
        <v>52.3</v>
      </c>
      <c r="H154" s="230">
        <v>26627</v>
      </c>
      <c r="I154" s="231">
        <v>15403</v>
      </c>
      <c r="J154" s="224">
        <f t="shared" si="9"/>
        <v>41698</v>
      </c>
      <c r="K154" s="232">
        <f t="shared" si="8"/>
        <v>30544</v>
      </c>
      <c r="L154" s="231">
        <v>262</v>
      </c>
    </row>
    <row r="155" spans="1:12" x14ac:dyDescent="0.2">
      <c r="A155" s="225" t="s">
        <v>319</v>
      </c>
      <c r="B155" s="225" t="s">
        <v>320</v>
      </c>
      <c r="C155" s="226" t="s">
        <v>245</v>
      </c>
      <c r="D155" s="225" t="s">
        <v>601</v>
      </c>
      <c r="E155" s="227" t="s">
        <v>321</v>
      </c>
      <c r="F155" s="228">
        <v>9.61</v>
      </c>
      <c r="G155" s="229">
        <v>52.3</v>
      </c>
      <c r="H155" s="230">
        <v>26627</v>
      </c>
      <c r="I155" s="231">
        <v>15403</v>
      </c>
      <c r="J155" s="224">
        <f t="shared" si="9"/>
        <v>50162</v>
      </c>
      <c r="K155" s="232">
        <f t="shared" si="8"/>
        <v>36783</v>
      </c>
      <c r="L155" s="231">
        <v>262</v>
      </c>
    </row>
    <row r="156" spans="1:12" x14ac:dyDescent="0.2">
      <c r="A156" s="225" t="s">
        <v>322</v>
      </c>
      <c r="B156" s="225" t="s">
        <v>323</v>
      </c>
      <c r="C156" s="226" t="s">
        <v>245</v>
      </c>
      <c r="D156" s="225" t="s">
        <v>601</v>
      </c>
      <c r="E156" s="227" t="s">
        <v>324</v>
      </c>
      <c r="F156" s="228">
        <v>7.69</v>
      </c>
      <c r="G156" s="229">
        <v>52.3</v>
      </c>
      <c r="H156" s="230">
        <v>26627</v>
      </c>
      <c r="I156" s="231">
        <v>15403</v>
      </c>
      <c r="J156" s="224">
        <f t="shared" si="9"/>
        <v>61424</v>
      </c>
      <c r="K156" s="232">
        <f t="shared" si="8"/>
        <v>45085</v>
      </c>
      <c r="L156" s="231">
        <v>262</v>
      </c>
    </row>
    <row r="157" spans="1:12" x14ac:dyDescent="0.2">
      <c r="A157" s="225" t="s">
        <v>325</v>
      </c>
      <c r="B157" s="225" t="s">
        <v>326</v>
      </c>
      <c r="C157" s="226" t="s">
        <v>245</v>
      </c>
      <c r="D157" s="225" t="s">
        <v>601</v>
      </c>
      <c r="E157" s="227" t="s">
        <v>327</v>
      </c>
      <c r="F157" s="228">
        <v>8.9700000000000006</v>
      </c>
      <c r="G157" s="229">
        <v>52.3</v>
      </c>
      <c r="H157" s="230">
        <v>26627</v>
      </c>
      <c r="I157" s="231">
        <v>15403</v>
      </c>
      <c r="J157" s="224">
        <f t="shared" si="9"/>
        <v>53380</v>
      </c>
      <c r="K157" s="232">
        <f t="shared" si="8"/>
        <v>39156</v>
      </c>
      <c r="L157" s="231">
        <v>262</v>
      </c>
    </row>
    <row r="158" spans="1:12" x14ac:dyDescent="0.2">
      <c r="A158" s="225" t="s">
        <v>328</v>
      </c>
      <c r="B158" s="225" t="s">
        <v>329</v>
      </c>
      <c r="C158" s="226" t="s">
        <v>245</v>
      </c>
      <c r="D158" s="225" t="s">
        <v>601</v>
      </c>
      <c r="E158" s="227" t="s">
        <v>330</v>
      </c>
      <c r="F158" s="228">
        <v>10.35</v>
      </c>
      <c r="G158" s="229">
        <v>52.3</v>
      </c>
      <c r="H158" s="230">
        <v>26627</v>
      </c>
      <c r="I158" s="231">
        <v>15403</v>
      </c>
      <c r="J158" s="224">
        <f t="shared" si="9"/>
        <v>46937</v>
      </c>
      <c r="K158" s="232">
        <f t="shared" si="8"/>
        <v>34406</v>
      </c>
      <c r="L158" s="231">
        <v>262</v>
      </c>
    </row>
    <row r="159" spans="1:12" x14ac:dyDescent="0.2">
      <c r="A159" s="225" t="s">
        <v>331</v>
      </c>
      <c r="B159" s="225" t="s">
        <v>329</v>
      </c>
      <c r="C159" s="226" t="s">
        <v>303</v>
      </c>
      <c r="D159" s="225" t="s">
        <v>601</v>
      </c>
      <c r="E159" s="227" t="s">
        <v>332</v>
      </c>
      <c r="F159" s="228">
        <v>10.35</v>
      </c>
      <c r="G159" s="229">
        <v>52.3</v>
      </c>
      <c r="H159" s="230">
        <v>26627</v>
      </c>
      <c r="I159" s="231">
        <v>15403</v>
      </c>
      <c r="J159" s="224">
        <f t="shared" si="9"/>
        <v>46937</v>
      </c>
      <c r="K159" s="232">
        <f t="shared" si="8"/>
        <v>34406</v>
      </c>
      <c r="L159" s="231">
        <v>262</v>
      </c>
    </row>
    <row r="160" spans="1:12" x14ac:dyDescent="0.2">
      <c r="A160" s="225" t="s">
        <v>333</v>
      </c>
      <c r="B160" s="225" t="s">
        <v>334</v>
      </c>
      <c r="C160" s="226" t="s">
        <v>245</v>
      </c>
      <c r="D160" s="225" t="s">
        <v>601</v>
      </c>
      <c r="E160" s="227" t="s">
        <v>335</v>
      </c>
      <c r="F160" s="228">
        <v>10.35</v>
      </c>
      <c r="G160" s="229">
        <v>52.3</v>
      </c>
      <c r="H160" s="230">
        <v>26627</v>
      </c>
      <c r="I160" s="231">
        <v>15403</v>
      </c>
      <c r="J160" s="224">
        <f t="shared" si="9"/>
        <v>46937</v>
      </c>
      <c r="K160" s="232">
        <f t="shared" si="8"/>
        <v>34406</v>
      </c>
      <c r="L160" s="231">
        <v>262</v>
      </c>
    </row>
    <row r="161" spans="1:12" x14ac:dyDescent="0.2">
      <c r="A161" s="225" t="s">
        <v>336</v>
      </c>
      <c r="B161" s="225" t="s">
        <v>337</v>
      </c>
      <c r="C161" s="226" t="s">
        <v>245</v>
      </c>
      <c r="D161" s="225" t="s">
        <v>601</v>
      </c>
      <c r="E161" s="227" t="s">
        <v>338</v>
      </c>
      <c r="F161" s="228">
        <v>11.09</v>
      </c>
      <c r="G161" s="229">
        <v>52.3</v>
      </c>
      <c r="H161" s="230">
        <v>26627</v>
      </c>
      <c r="I161" s="231">
        <v>15403</v>
      </c>
      <c r="J161" s="224">
        <f t="shared" si="9"/>
        <v>44143</v>
      </c>
      <c r="K161" s="232">
        <f t="shared" si="8"/>
        <v>32346</v>
      </c>
      <c r="L161" s="231">
        <v>262</v>
      </c>
    </row>
    <row r="162" spans="1:12" x14ac:dyDescent="0.2">
      <c r="A162" s="225" t="s">
        <v>339</v>
      </c>
      <c r="B162" s="225" t="s">
        <v>340</v>
      </c>
      <c r="C162" s="226" t="s">
        <v>245</v>
      </c>
      <c r="D162" s="225" t="s">
        <v>601</v>
      </c>
      <c r="E162" s="227" t="s">
        <v>341</v>
      </c>
      <c r="F162" s="228">
        <v>8.3000000000000007</v>
      </c>
      <c r="G162" s="229">
        <v>52.3</v>
      </c>
      <c r="H162" s="230">
        <v>26627</v>
      </c>
      <c r="I162" s="231">
        <v>15403</v>
      </c>
      <c r="J162" s="224">
        <f t="shared" si="9"/>
        <v>57281</v>
      </c>
      <c r="K162" s="232">
        <f t="shared" si="8"/>
        <v>42031</v>
      </c>
      <c r="L162" s="231">
        <v>262</v>
      </c>
    </row>
    <row r="163" spans="1:12" x14ac:dyDescent="0.2">
      <c r="A163" s="225" t="s">
        <v>342</v>
      </c>
      <c r="B163" s="225" t="s">
        <v>343</v>
      </c>
      <c r="C163" s="226" t="s">
        <v>245</v>
      </c>
      <c r="D163" s="225" t="s">
        <v>601</v>
      </c>
      <c r="E163" s="227" t="s">
        <v>344</v>
      </c>
      <c r="F163" s="228">
        <v>21.78</v>
      </c>
      <c r="G163" s="229">
        <v>52.3</v>
      </c>
      <c r="H163" s="230">
        <v>26627</v>
      </c>
      <c r="I163" s="231">
        <v>15403</v>
      </c>
      <c r="J163" s="224">
        <f t="shared" si="9"/>
        <v>24958</v>
      </c>
      <c r="K163" s="232">
        <f t="shared" si="8"/>
        <v>18205</v>
      </c>
      <c r="L163" s="231">
        <v>262</v>
      </c>
    </row>
    <row r="164" spans="1:12" x14ac:dyDescent="0.2">
      <c r="A164" s="225" t="s">
        <v>345</v>
      </c>
      <c r="B164" s="225" t="s">
        <v>346</v>
      </c>
      <c r="C164" s="226" t="s">
        <v>245</v>
      </c>
      <c r="D164" s="225" t="s">
        <v>601</v>
      </c>
      <c r="E164" s="227" t="s">
        <v>347</v>
      </c>
      <c r="F164" s="228">
        <v>10.35</v>
      </c>
      <c r="G164" s="229">
        <v>52.3</v>
      </c>
      <c r="H164" s="230">
        <v>26627</v>
      </c>
      <c r="I164" s="231">
        <v>15403</v>
      </c>
      <c r="J164" s="224">
        <f t="shared" si="9"/>
        <v>46937</v>
      </c>
      <c r="K164" s="232">
        <f t="shared" si="8"/>
        <v>34406</v>
      </c>
      <c r="L164" s="231">
        <v>262</v>
      </c>
    </row>
    <row r="165" spans="1:12" x14ac:dyDescent="0.2">
      <c r="A165" s="225" t="s">
        <v>348</v>
      </c>
      <c r="B165" s="225" t="s">
        <v>349</v>
      </c>
      <c r="C165" s="226" t="s">
        <v>245</v>
      </c>
      <c r="D165" s="225" t="s">
        <v>602</v>
      </c>
      <c r="E165" s="227" t="s">
        <v>351</v>
      </c>
      <c r="F165" s="228">
        <v>32.47</v>
      </c>
      <c r="G165" s="229">
        <v>41.6</v>
      </c>
      <c r="H165" s="230">
        <v>26627</v>
      </c>
      <c r="I165" s="231">
        <v>15403</v>
      </c>
      <c r="J165" s="224">
        <f t="shared" si="9"/>
        <v>19627</v>
      </c>
      <c r="K165" s="232">
        <f t="shared" si="8"/>
        <v>14284</v>
      </c>
      <c r="L165" s="231">
        <v>250</v>
      </c>
    </row>
    <row r="166" spans="1:12" x14ac:dyDescent="0.2">
      <c r="A166" s="225" t="s">
        <v>352</v>
      </c>
      <c r="B166" s="225" t="s">
        <v>353</v>
      </c>
      <c r="C166" s="226" t="s">
        <v>245</v>
      </c>
      <c r="D166" s="225" t="s">
        <v>602</v>
      </c>
      <c r="E166" s="227" t="s">
        <v>354</v>
      </c>
      <c r="F166" s="228">
        <v>22.05</v>
      </c>
      <c r="G166" s="229">
        <v>41.6</v>
      </c>
      <c r="H166" s="230">
        <v>26627</v>
      </c>
      <c r="I166" s="231">
        <v>15403</v>
      </c>
      <c r="J166" s="224">
        <f t="shared" si="9"/>
        <v>25936</v>
      </c>
      <c r="K166" s="232">
        <f t="shared" si="8"/>
        <v>18934</v>
      </c>
      <c r="L166" s="231">
        <v>250</v>
      </c>
    </row>
    <row r="167" spans="1:12" x14ac:dyDescent="0.2">
      <c r="A167" s="225" t="s">
        <v>355</v>
      </c>
      <c r="B167" s="225" t="s">
        <v>356</v>
      </c>
      <c r="C167" s="226" t="s">
        <v>245</v>
      </c>
      <c r="D167" s="225" t="s">
        <v>602</v>
      </c>
      <c r="E167" s="227" t="s">
        <v>357</v>
      </c>
      <c r="F167" s="228">
        <v>16.96</v>
      </c>
      <c r="G167" s="229">
        <v>41.6</v>
      </c>
      <c r="H167" s="230">
        <v>26627</v>
      </c>
      <c r="I167" s="231">
        <v>15403</v>
      </c>
      <c r="J167" s="224">
        <f t="shared" si="9"/>
        <v>31836</v>
      </c>
      <c r="K167" s="232">
        <f t="shared" si="8"/>
        <v>23283</v>
      </c>
      <c r="L167" s="231">
        <v>250</v>
      </c>
    </row>
    <row r="168" spans="1:12" x14ac:dyDescent="0.2">
      <c r="A168" s="225" t="s">
        <v>358</v>
      </c>
      <c r="B168" s="225" t="s">
        <v>359</v>
      </c>
      <c r="C168" s="226" t="s">
        <v>245</v>
      </c>
      <c r="D168" s="225" t="s">
        <v>602</v>
      </c>
      <c r="E168" s="227" t="s">
        <v>360</v>
      </c>
      <c r="F168" s="228">
        <v>25.05</v>
      </c>
      <c r="G168" s="229">
        <v>41.6</v>
      </c>
      <c r="H168" s="230">
        <v>26627</v>
      </c>
      <c r="I168" s="231">
        <v>15403</v>
      </c>
      <c r="J168" s="224">
        <f t="shared" si="9"/>
        <v>23582</v>
      </c>
      <c r="K168" s="232">
        <f t="shared" si="8"/>
        <v>17199</v>
      </c>
      <c r="L168" s="231">
        <v>250</v>
      </c>
    </row>
    <row r="169" spans="1:12" x14ac:dyDescent="0.2">
      <c r="A169" s="225" t="s">
        <v>361</v>
      </c>
      <c r="B169" s="225" t="s">
        <v>359</v>
      </c>
      <c r="C169" s="226" t="s">
        <v>303</v>
      </c>
      <c r="D169" s="225" t="s">
        <v>602</v>
      </c>
      <c r="E169" s="227" t="s">
        <v>362</v>
      </c>
      <c r="F169" s="228">
        <v>27.06</v>
      </c>
      <c r="G169" s="229">
        <v>41.6</v>
      </c>
      <c r="H169" s="230">
        <v>26627</v>
      </c>
      <c r="I169" s="231">
        <v>15403</v>
      </c>
      <c r="J169" s="224">
        <f t="shared" si="9"/>
        <v>22296</v>
      </c>
      <c r="K169" s="232">
        <f t="shared" si="8"/>
        <v>16251</v>
      </c>
      <c r="L169" s="231">
        <v>250</v>
      </c>
    </row>
    <row r="170" spans="1:12" x14ac:dyDescent="0.2">
      <c r="A170" s="225" t="s">
        <v>363</v>
      </c>
      <c r="B170" s="225" t="s">
        <v>364</v>
      </c>
      <c r="C170" s="226" t="s">
        <v>245</v>
      </c>
      <c r="D170" s="225" t="s">
        <v>602</v>
      </c>
      <c r="E170" s="227" t="s">
        <v>365</v>
      </c>
      <c r="F170" s="228">
        <v>22.05</v>
      </c>
      <c r="G170" s="229">
        <v>41.6</v>
      </c>
      <c r="H170" s="230">
        <v>26627</v>
      </c>
      <c r="I170" s="231">
        <v>15403</v>
      </c>
      <c r="J170" s="224">
        <f t="shared" si="9"/>
        <v>25936</v>
      </c>
      <c r="K170" s="232">
        <f t="shared" si="8"/>
        <v>18934</v>
      </c>
      <c r="L170" s="231">
        <v>250</v>
      </c>
    </row>
    <row r="171" spans="1:12" x14ac:dyDescent="0.2">
      <c r="A171" s="225" t="s">
        <v>366</v>
      </c>
      <c r="B171" s="225" t="s">
        <v>367</v>
      </c>
      <c r="C171" s="226" t="s">
        <v>245</v>
      </c>
      <c r="D171" s="225" t="s">
        <v>602</v>
      </c>
      <c r="E171" s="227" t="s">
        <v>368</v>
      </c>
      <c r="F171" s="228">
        <v>24.05</v>
      </c>
      <c r="G171" s="229">
        <v>41.6</v>
      </c>
      <c r="H171" s="230">
        <v>26627</v>
      </c>
      <c r="I171" s="231">
        <v>15403</v>
      </c>
      <c r="J171" s="224">
        <f t="shared" si="9"/>
        <v>24301</v>
      </c>
      <c r="K171" s="232">
        <f t="shared" si="8"/>
        <v>17729</v>
      </c>
      <c r="L171" s="231">
        <v>250</v>
      </c>
    </row>
    <row r="172" spans="1:12" x14ac:dyDescent="0.2">
      <c r="A172" s="225" t="s">
        <v>369</v>
      </c>
      <c r="B172" s="225" t="s">
        <v>370</v>
      </c>
      <c r="C172" s="226" t="s">
        <v>245</v>
      </c>
      <c r="D172" s="225" t="s">
        <v>602</v>
      </c>
      <c r="E172" s="227" t="s">
        <v>371</v>
      </c>
      <c r="F172" s="228">
        <v>16.899999999999999</v>
      </c>
      <c r="G172" s="229">
        <v>41.6</v>
      </c>
      <c r="H172" s="230">
        <v>26627</v>
      </c>
      <c r="I172" s="231">
        <v>15403</v>
      </c>
      <c r="J172" s="224">
        <f t="shared" si="9"/>
        <v>31926</v>
      </c>
      <c r="K172" s="232">
        <f t="shared" si="8"/>
        <v>23350</v>
      </c>
      <c r="L172" s="231">
        <v>250</v>
      </c>
    </row>
    <row r="173" spans="1:12" x14ac:dyDescent="0.2">
      <c r="A173" s="225" t="s">
        <v>372</v>
      </c>
      <c r="B173" s="225" t="s">
        <v>373</v>
      </c>
      <c r="C173" s="226" t="s">
        <v>245</v>
      </c>
      <c r="D173" s="225" t="s">
        <v>602</v>
      </c>
      <c r="E173" s="227" t="s">
        <v>374</v>
      </c>
      <c r="F173" s="228">
        <v>19.71</v>
      </c>
      <c r="G173" s="229">
        <v>41.6</v>
      </c>
      <c r="H173" s="230">
        <v>26627</v>
      </c>
      <c r="I173" s="231">
        <v>15403</v>
      </c>
      <c r="J173" s="224">
        <f t="shared" si="9"/>
        <v>28270</v>
      </c>
      <c r="K173" s="232">
        <f t="shared" si="8"/>
        <v>20654</v>
      </c>
      <c r="L173" s="231">
        <v>250</v>
      </c>
    </row>
    <row r="174" spans="1:12" x14ac:dyDescent="0.2">
      <c r="A174" s="225" t="s">
        <v>375</v>
      </c>
      <c r="B174" s="225" t="s">
        <v>373</v>
      </c>
      <c r="C174" s="226" t="s">
        <v>303</v>
      </c>
      <c r="D174" s="225" t="s">
        <v>602</v>
      </c>
      <c r="E174" s="227" t="s">
        <v>376</v>
      </c>
      <c r="F174" s="228">
        <v>19.059999999999999</v>
      </c>
      <c r="G174" s="229">
        <v>41.6</v>
      </c>
      <c r="H174" s="230">
        <v>26627</v>
      </c>
      <c r="I174" s="231">
        <v>15403</v>
      </c>
      <c r="J174" s="224">
        <f t="shared" si="9"/>
        <v>29020</v>
      </c>
      <c r="K174" s="232">
        <f t="shared" si="8"/>
        <v>21207</v>
      </c>
      <c r="L174" s="231">
        <v>250</v>
      </c>
    </row>
    <row r="175" spans="1:12" x14ac:dyDescent="0.2">
      <c r="A175" s="225" t="s">
        <v>377</v>
      </c>
      <c r="B175" s="225" t="s">
        <v>378</v>
      </c>
      <c r="C175" s="226" t="s">
        <v>245</v>
      </c>
      <c r="D175" s="225" t="s">
        <v>602</v>
      </c>
      <c r="E175" s="227" t="s">
        <v>379</v>
      </c>
      <c r="F175" s="228">
        <v>19.71</v>
      </c>
      <c r="G175" s="229">
        <v>41.6</v>
      </c>
      <c r="H175" s="230">
        <v>26627</v>
      </c>
      <c r="I175" s="231">
        <v>15403</v>
      </c>
      <c r="J175" s="224">
        <f t="shared" si="9"/>
        <v>28270</v>
      </c>
      <c r="K175" s="232">
        <f t="shared" si="8"/>
        <v>20654</v>
      </c>
      <c r="L175" s="231">
        <v>250</v>
      </c>
    </row>
    <row r="176" spans="1:12" x14ac:dyDescent="0.2">
      <c r="A176" s="225" t="s">
        <v>380</v>
      </c>
      <c r="B176" s="225" t="s">
        <v>381</v>
      </c>
      <c r="C176" s="226" t="s">
        <v>245</v>
      </c>
      <c r="D176" s="225" t="s">
        <v>602</v>
      </c>
      <c r="E176" s="227" t="s">
        <v>382</v>
      </c>
      <c r="F176" s="228">
        <v>24.05</v>
      </c>
      <c r="G176" s="229">
        <v>41.6</v>
      </c>
      <c r="H176" s="230">
        <v>26627</v>
      </c>
      <c r="I176" s="231">
        <v>15403</v>
      </c>
      <c r="J176" s="224">
        <f t="shared" si="9"/>
        <v>24301</v>
      </c>
      <c r="K176" s="232">
        <f t="shared" si="8"/>
        <v>17729</v>
      </c>
      <c r="L176" s="231">
        <v>250</v>
      </c>
    </row>
    <row r="177" spans="1:12" x14ac:dyDescent="0.2">
      <c r="A177" s="225" t="s">
        <v>383</v>
      </c>
      <c r="B177" s="225" t="s">
        <v>384</v>
      </c>
      <c r="C177" s="226" t="s">
        <v>245</v>
      </c>
      <c r="D177" s="225" t="s">
        <v>602</v>
      </c>
      <c r="E177" s="227" t="s">
        <v>385</v>
      </c>
      <c r="F177" s="228">
        <v>21.04</v>
      </c>
      <c r="G177" s="229">
        <v>41.6</v>
      </c>
      <c r="H177" s="230">
        <v>26627</v>
      </c>
      <c r="I177" s="231">
        <v>15403</v>
      </c>
      <c r="J177" s="224">
        <f t="shared" si="9"/>
        <v>26880</v>
      </c>
      <c r="K177" s="232">
        <f t="shared" si="8"/>
        <v>19630</v>
      </c>
      <c r="L177" s="231">
        <v>250</v>
      </c>
    </row>
    <row r="178" spans="1:12" x14ac:dyDescent="0.2">
      <c r="A178" s="225" t="s">
        <v>386</v>
      </c>
      <c r="B178" s="225" t="s">
        <v>387</v>
      </c>
      <c r="C178" s="226" t="s">
        <v>245</v>
      </c>
      <c r="D178" s="225" t="s">
        <v>602</v>
      </c>
      <c r="E178" s="227" t="s">
        <v>388</v>
      </c>
      <c r="F178" s="228">
        <v>15.97</v>
      </c>
      <c r="G178" s="229">
        <v>41.6</v>
      </c>
      <c r="H178" s="230">
        <v>26627</v>
      </c>
      <c r="I178" s="231">
        <v>15403</v>
      </c>
      <c r="J178" s="224">
        <f t="shared" si="9"/>
        <v>33420</v>
      </c>
      <c r="K178" s="232">
        <f t="shared" si="8"/>
        <v>24451</v>
      </c>
      <c r="L178" s="231">
        <v>250</v>
      </c>
    </row>
    <row r="179" spans="1:12" x14ac:dyDescent="0.2">
      <c r="A179" s="225" t="s">
        <v>389</v>
      </c>
      <c r="B179" s="225" t="s">
        <v>390</v>
      </c>
      <c r="C179" s="226" t="s">
        <v>245</v>
      </c>
      <c r="D179" s="225" t="s">
        <v>602</v>
      </c>
      <c r="E179" s="227" t="s">
        <v>391</v>
      </c>
      <c r="F179" s="228">
        <v>21.04</v>
      </c>
      <c r="G179" s="229">
        <v>41.6</v>
      </c>
      <c r="H179" s="230">
        <v>26627</v>
      </c>
      <c r="I179" s="231">
        <v>15403</v>
      </c>
      <c r="J179" s="224">
        <f t="shared" si="9"/>
        <v>26880</v>
      </c>
      <c r="K179" s="232">
        <f t="shared" si="8"/>
        <v>19630</v>
      </c>
      <c r="L179" s="231">
        <v>250</v>
      </c>
    </row>
    <row r="180" spans="1:12" x14ac:dyDescent="0.2">
      <c r="A180" s="225" t="s">
        <v>392</v>
      </c>
      <c r="B180" s="225" t="s">
        <v>393</v>
      </c>
      <c r="C180" s="226" t="s">
        <v>245</v>
      </c>
      <c r="D180" s="225" t="s">
        <v>602</v>
      </c>
      <c r="E180" s="227" t="s">
        <v>394</v>
      </c>
      <c r="F180" s="228">
        <v>17.43</v>
      </c>
      <c r="G180" s="229">
        <v>41.6</v>
      </c>
      <c r="H180" s="230">
        <v>26627</v>
      </c>
      <c r="I180" s="231">
        <v>15403</v>
      </c>
      <c r="J180" s="224">
        <f t="shared" si="9"/>
        <v>31147</v>
      </c>
      <c r="K180" s="232">
        <f t="shared" si="8"/>
        <v>22775</v>
      </c>
      <c r="L180" s="231">
        <v>250</v>
      </c>
    </row>
    <row r="181" spans="1:12" x14ac:dyDescent="0.2">
      <c r="A181" s="225" t="s">
        <v>395</v>
      </c>
      <c r="B181" s="225" t="s">
        <v>396</v>
      </c>
      <c r="C181" s="226" t="s">
        <v>245</v>
      </c>
      <c r="D181" s="225" t="s">
        <v>602</v>
      </c>
      <c r="E181" s="227" t="s">
        <v>397</v>
      </c>
      <c r="F181" s="228">
        <v>10.17</v>
      </c>
      <c r="G181" s="229">
        <v>41.6</v>
      </c>
      <c r="H181" s="230">
        <v>26627</v>
      </c>
      <c r="I181" s="231">
        <v>15403</v>
      </c>
      <c r="J181" s="224">
        <f t="shared" si="9"/>
        <v>48900</v>
      </c>
      <c r="K181" s="232">
        <f t="shared" si="8"/>
        <v>35861</v>
      </c>
      <c r="L181" s="231">
        <v>250</v>
      </c>
    </row>
    <row r="182" spans="1:12" x14ac:dyDescent="0.2">
      <c r="A182" s="225" t="s">
        <v>398</v>
      </c>
      <c r="B182" s="225" t="s">
        <v>399</v>
      </c>
      <c r="C182" s="226" t="s">
        <v>245</v>
      </c>
      <c r="D182" s="225" t="s">
        <v>602</v>
      </c>
      <c r="E182" s="227" t="s">
        <v>400</v>
      </c>
      <c r="F182" s="228">
        <v>16.7</v>
      </c>
      <c r="G182" s="229">
        <v>41.6</v>
      </c>
      <c r="H182" s="230">
        <v>26627</v>
      </c>
      <c r="I182" s="231">
        <v>15403</v>
      </c>
      <c r="J182" s="224">
        <f t="shared" si="9"/>
        <v>32234</v>
      </c>
      <c r="K182" s="232">
        <f t="shared" si="8"/>
        <v>23576</v>
      </c>
      <c r="L182" s="231">
        <v>250</v>
      </c>
    </row>
    <row r="183" spans="1:12" x14ac:dyDescent="0.2">
      <c r="A183" s="225" t="s">
        <v>401</v>
      </c>
      <c r="B183" s="225" t="s">
        <v>402</v>
      </c>
      <c r="C183" s="226" t="s">
        <v>245</v>
      </c>
      <c r="D183" s="225" t="s">
        <v>602</v>
      </c>
      <c r="E183" s="227" t="s">
        <v>403</v>
      </c>
      <c r="F183" s="228">
        <v>15.59</v>
      </c>
      <c r="G183" s="229">
        <v>41.6</v>
      </c>
      <c r="H183" s="230">
        <v>26627</v>
      </c>
      <c r="I183" s="231">
        <v>15403</v>
      </c>
      <c r="J183" s="224">
        <f t="shared" si="9"/>
        <v>34082</v>
      </c>
      <c r="K183" s="232">
        <f t="shared" si="8"/>
        <v>24939</v>
      </c>
      <c r="L183" s="231">
        <v>250</v>
      </c>
    </row>
    <row r="184" spans="1:12" x14ac:dyDescent="0.2">
      <c r="A184" s="225" t="s">
        <v>404</v>
      </c>
      <c r="B184" s="225" t="s">
        <v>405</v>
      </c>
      <c r="C184" s="226" t="s">
        <v>245</v>
      </c>
      <c r="D184" s="225" t="s">
        <v>602</v>
      </c>
      <c r="E184" s="227" t="s">
        <v>406</v>
      </c>
      <c r="F184" s="228">
        <v>16.260000000000002</v>
      </c>
      <c r="G184" s="229">
        <v>41.6</v>
      </c>
      <c r="H184" s="230">
        <v>26627</v>
      </c>
      <c r="I184" s="231">
        <v>15403</v>
      </c>
      <c r="J184" s="224">
        <f t="shared" si="9"/>
        <v>32936</v>
      </c>
      <c r="K184" s="232">
        <f t="shared" si="8"/>
        <v>24094</v>
      </c>
      <c r="L184" s="231">
        <v>250</v>
      </c>
    </row>
    <row r="185" spans="1:12" x14ac:dyDescent="0.2">
      <c r="A185" s="225" t="s">
        <v>407</v>
      </c>
      <c r="B185" s="225" t="s">
        <v>408</v>
      </c>
      <c r="C185" s="226" t="s">
        <v>245</v>
      </c>
      <c r="D185" s="225" t="s">
        <v>602</v>
      </c>
      <c r="E185" s="227" t="s">
        <v>409</v>
      </c>
      <c r="F185" s="228">
        <v>16.11</v>
      </c>
      <c r="G185" s="229">
        <v>41.6</v>
      </c>
      <c r="H185" s="230">
        <v>26627</v>
      </c>
      <c r="I185" s="231">
        <v>15403</v>
      </c>
      <c r="J185" s="224">
        <f t="shared" si="9"/>
        <v>33184</v>
      </c>
      <c r="K185" s="232">
        <f t="shared" si="8"/>
        <v>24277</v>
      </c>
      <c r="L185" s="231">
        <v>250</v>
      </c>
    </row>
    <row r="186" spans="1:12" x14ac:dyDescent="0.2">
      <c r="A186" s="225" t="s">
        <v>410</v>
      </c>
      <c r="B186" s="225" t="s">
        <v>408</v>
      </c>
      <c r="C186" s="226" t="s">
        <v>303</v>
      </c>
      <c r="D186" s="225" t="s">
        <v>602</v>
      </c>
      <c r="E186" s="227" t="s">
        <v>411</v>
      </c>
      <c r="F186" s="228">
        <v>14.03</v>
      </c>
      <c r="G186" s="229">
        <v>41.6</v>
      </c>
      <c r="H186" s="230">
        <v>26627</v>
      </c>
      <c r="I186" s="231">
        <v>15403</v>
      </c>
      <c r="J186" s="224">
        <f t="shared" si="9"/>
        <v>37173</v>
      </c>
      <c r="K186" s="232">
        <f t="shared" si="8"/>
        <v>27218</v>
      </c>
      <c r="L186" s="231">
        <v>250</v>
      </c>
    </row>
    <row r="187" spans="1:12" x14ac:dyDescent="0.2">
      <c r="A187" s="225" t="s">
        <v>412</v>
      </c>
      <c r="B187" s="225" t="s">
        <v>413</v>
      </c>
      <c r="C187" s="226" t="s">
        <v>245</v>
      </c>
      <c r="D187" s="225" t="s">
        <v>602</v>
      </c>
      <c r="E187" s="227" t="s">
        <v>414</v>
      </c>
      <c r="F187" s="228">
        <v>14.91</v>
      </c>
      <c r="G187" s="229">
        <v>41.6</v>
      </c>
      <c r="H187" s="230">
        <v>26627</v>
      </c>
      <c r="I187" s="231">
        <v>15403</v>
      </c>
      <c r="J187" s="224">
        <f t="shared" si="9"/>
        <v>35350</v>
      </c>
      <c r="K187" s="232">
        <f t="shared" si="8"/>
        <v>25873</v>
      </c>
      <c r="L187" s="231">
        <v>250</v>
      </c>
    </row>
    <row r="188" spans="1:12" x14ac:dyDescent="0.2">
      <c r="A188" s="225" t="s">
        <v>415</v>
      </c>
      <c r="B188" s="225" t="s">
        <v>416</v>
      </c>
      <c r="C188" s="226" t="s">
        <v>245</v>
      </c>
      <c r="D188" s="225" t="s">
        <v>602</v>
      </c>
      <c r="E188" s="227" t="s">
        <v>417</v>
      </c>
      <c r="F188" s="228">
        <v>28.99</v>
      </c>
      <c r="G188" s="229">
        <v>41.6</v>
      </c>
      <c r="H188" s="230">
        <v>26627</v>
      </c>
      <c r="I188" s="231">
        <v>15403</v>
      </c>
      <c r="J188" s="224">
        <f t="shared" si="9"/>
        <v>21230</v>
      </c>
      <c r="K188" s="232">
        <f t="shared" si="8"/>
        <v>15465</v>
      </c>
      <c r="L188" s="231">
        <v>250</v>
      </c>
    </row>
    <row r="189" spans="1:12" x14ac:dyDescent="0.2">
      <c r="A189" s="225" t="s">
        <v>418</v>
      </c>
      <c r="B189" s="225" t="s">
        <v>419</v>
      </c>
      <c r="C189" s="226" t="s">
        <v>245</v>
      </c>
      <c r="D189" s="225" t="s">
        <v>602</v>
      </c>
      <c r="E189" s="227" t="s">
        <v>420</v>
      </c>
      <c r="F189" s="228">
        <v>32.47</v>
      </c>
      <c r="G189" s="229">
        <v>41.6</v>
      </c>
      <c r="H189" s="230">
        <v>26627</v>
      </c>
      <c r="I189" s="231">
        <v>15403</v>
      </c>
      <c r="J189" s="224">
        <f t="shared" si="9"/>
        <v>19627</v>
      </c>
      <c r="K189" s="232">
        <f t="shared" si="8"/>
        <v>14284</v>
      </c>
      <c r="L189" s="231">
        <v>250</v>
      </c>
    </row>
    <row r="190" spans="1:12" x14ac:dyDescent="0.2">
      <c r="A190" s="225" t="s">
        <v>421</v>
      </c>
      <c r="B190" s="225" t="s">
        <v>422</v>
      </c>
      <c r="C190" s="226" t="s">
        <v>245</v>
      </c>
      <c r="D190" s="225" t="s">
        <v>602</v>
      </c>
      <c r="E190" s="227" t="s">
        <v>423</v>
      </c>
      <c r="F190" s="228">
        <v>16.170000000000002</v>
      </c>
      <c r="G190" s="229">
        <v>41.6</v>
      </c>
      <c r="H190" s="230">
        <v>26627</v>
      </c>
      <c r="I190" s="231">
        <v>15403</v>
      </c>
      <c r="J190" s="224">
        <f t="shared" si="9"/>
        <v>33084</v>
      </c>
      <c r="K190" s="232">
        <f t="shared" si="8"/>
        <v>24203</v>
      </c>
      <c r="L190" s="231">
        <v>250</v>
      </c>
    </row>
    <row r="191" spans="1:12" x14ac:dyDescent="0.2">
      <c r="A191" s="225" t="s">
        <v>424</v>
      </c>
      <c r="B191" s="225" t="s">
        <v>425</v>
      </c>
      <c r="C191" s="226" t="s">
        <v>245</v>
      </c>
      <c r="D191" s="225" t="s">
        <v>602</v>
      </c>
      <c r="E191" s="227" t="s">
        <v>603</v>
      </c>
      <c r="F191" s="228">
        <v>16.46</v>
      </c>
      <c r="G191" s="229">
        <v>41.6</v>
      </c>
      <c r="H191" s="230">
        <v>26627</v>
      </c>
      <c r="I191" s="231">
        <v>15403</v>
      </c>
      <c r="J191" s="224">
        <f t="shared" si="9"/>
        <v>32612</v>
      </c>
      <c r="K191" s="232">
        <f t="shared" si="8"/>
        <v>23855</v>
      </c>
      <c r="L191" s="231">
        <v>250</v>
      </c>
    </row>
    <row r="192" spans="1:12" x14ac:dyDescent="0.2">
      <c r="A192" s="225" t="s">
        <v>427</v>
      </c>
      <c r="B192" s="225" t="s">
        <v>428</v>
      </c>
      <c r="C192" s="226" t="s">
        <v>245</v>
      </c>
      <c r="D192" s="225" t="s">
        <v>602</v>
      </c>
      <c r="E192" s="227" t="s">
        <v>429</v>
      </c>
      <c r="F192" s="228">
        <v>20.12</v>
      </c>
      <c r="G192" s="229">
        <v>41.6</v>
      </c>
      <c r="H192" s="230">
        <v>26627</v>
      </c>
      <c r="I192" s="231">
        <v>15403</v>
      </c>
      <c r="J192" s="224">
        <f t="shared" si="9"/>
        <v>27822</v>
      </c>
      <c r="K192" s="232">
        <f t="shared" si="8"/>
        <v>20324</v>
      </c>
      <c r="L192" s="231">
        <v>250</v>
      </c>
    </row>
    <row r="193" spans="1:12" x14ac:dyDescent="0.2">
      <c r="A193" s="225" t="s">
        <v>430</v>
      </c>
      <c r="B193" s="225" t="s">
        <v>431</v>
      </c>
      <c r="C193" s="226" t="s">
        <v>245</v>
      </c>
      <c r="D193" s="225" t="s">
        <v>602</v>
      </c>
      <c r="E193" s="227" t="s">
        <v>432</v>
      </c>
      <c r="F193" s="228">
        <v>16.46</v>
      </c>
      <c r="G193" s="229">
        <v>41.6</v>
      </c>
      <c r="H193" s="230">
        <v>26627</v>
      </c>
      <c r="I193" s="231">
        <v>15403</v>
      </c>
      <c r="J193" s="224">
        <f t="shared" si="9"/>
        <v>32612</v>
      </c>
      <c r="K193" s="232">
        <f t="shared" si="8"/>
        <v>23855</v>
      </c>
      <c r="L193" s="231">
        <v>250</v>
      </c>
    </row>
    <row r="194" spans="1:12" x14ac:dyDescent="0.2">
      <c r="A194" s="225" t="s">
        <v>433</v>
      </c>
      <c r="B194" s="225" t="s">
        <v>434</v>
      </c>
      <c r="C194" s="226" t="s">
        <v>245</v>
      </c>
      <c r="D194" s="225" t="s">
        <v>602</v>
      </c>
      <c r="E194" s="227" t="s">
        <v>435</v>
      </c>
      <c r="F194" s="228">
        <v>12.49</v>
      </c>
      <c r="G194" s="229">
        <v>41.6</v>
      </c>
      <c r="H194" s="230">
        <v>26627</v>
      </c>
      <c r="I194" s="231">
        <v>15403</v>
      </c>
      <c r="J194" s="224">
        <f t="shared" si="9"/>
        <v>40983</v>
      </c>
      <c r="K194" s="232">
        <f t="shared" si="8"/>
        <v>30026</v>
      </c>
      <c r="L194" s="231">
        <v>250</v>
      </c>
    </row>
    <row r="195" spans="1:12" x14ac:dyDescent="0.2">
      <c r="A195" s="225" t="s">
        <v>436</v>
      </c>
      <c r="B195" s="225" t="s">
        <v>437</v>
      </c>
      <c r="C195" s="226" t="s">
        <v>245</v>
      </c>
      <c r="D195" s="225" t="s">
        <v>602</v>
      </c>
      <c r="E195" s="227" t="s">
        <v>438</v>
      </c>
      <c r="F195" s="228">
        <v>22.87</v>
      </c>
      <c r="G195" s="229">
        <v>41.6</v>
      </c>
      <c r="H195" s="230">
        <v>26627</v>
      </c>
      <c r="I195" s="231">
        <v>15403</v>
      </c>
      <c r="J195" s="224">
        <f t="shared" si="9"/>
        <v>25231</v>
      </c>
      <c r="K195" s="232">
        <f t="shared" si="8"/>
        <v>18414</v>
      </c>
      <c r="L195" s="231">
        <v>250</v>
      </c>
    </row>
    <row r="196" spans="1:12" x14ac:dyDescent="0.2">
      <c r="A196" s="225" t="s">
        <v>439</v>
      </c>
      <c r="B196" s="225" t="s">
        <v>440</v>
      </c>
      <c r="C196" s="226" t="s">
        <v>245</v>
      </c>
      <c r="D196" s="225" t="s">
        <v>602</v>
      </c>
      <c r="E196" s="227" t="s">
        <v>441</v>
      </c>
      <c r="F196" s="228">
        <v>25.61</v>
      </c>
      <c r="G196" s="229">
        <v>41.6</v>
      </c>
      <c r="H196" s="230">
        <v>26627</v>
      </c>
      <c r="I196" s="231">
        <v>15403</v>
      </c>
      <c r="J196" s="224">
        <f t="shared" si="9"/>
        <v>23203</v>
      </c>
      <c r="K196" s="232">
        <f t="shared" si="8"/>
        <v>16920</v>
      </c>
      <c r="L196" s="231">
        <v>250</v>
      </c>
    </row>
    <row r="197" spans="1:12" x14ac:dyDescent="0.2">
      <c r="A197" s="225" t="s">
        <v>442</v>
      </c>
      <c r="B197" s="225" t="s">
        <v>443</v>
      </c>
      <c r="C197" s="226" t="s">
        <v>245</v>
      </c>
      <c r="D197" s="225" t="s">
        <v>602</v>
      </c>
      <c r="E197" s="227" t="s">
        <v>444</v>
      </c>
      <c r="F197" s="228">
        <v>27.44</v>
      </c>
      <c r="G197" s="229">
        <v>41.6</v>
      </c>
      <c r="H197" s="230">
        <v>26627</v>
      </c>
      <c r="I197" s="231">
        <v>15403</v>
      </c>
      <c r="J197" s="224">
        <f t="shared" si="9"/>
        <v>22074</v>
      </c>
      <c r="K197" s="232">
        <f t="shared" si="8"/>
        <v>16088</v>
      </c>
      <c r="L197" s="231">
        <v>250</v>
      </c>
    </row>
    <row r="198" spans="1:12" x14ac:dyDescent="0.2">
      <c r="A198" s="225" t="s">
        <v>445</v>
      </c>
      <c r="B198" s="225" t="s">
        <v>446</v>
      </c>
      <c r="C198" s="226" t="s">
        <v>245</v>
      </c>
      <c r="D198" s="225" t="s">
        <v>602</v>
      </c>
      <c r="E198" s="227" t="s">
        <v>447</v>
      </c>
      <c r="F198" s="228">
        <v>16.46</v>
      </c>
      <c r="G198" s="229">
        <v>41.6</v>
      </c>
      <c r="H198" s="230">
        <v>26627</v>
      </c>
      <c r="I198" s="231">
        <v>15403</v>
      </c>
      <c r="J198" s="224">
        <f t="shared" si="9"/>
        <v>32612</v>
      </c>
      <c r="K198" s="232">
        <f t="shared" ref="K198:K210" si="10">ROUND(12*(1/F198*H198+1/G198*I198),0)</f>
        <v>23855</v>
      </c>
      <c r="L198" s="231">
        <v>250</v>
      </c>
    </row>
    <row r="199" spans="1:12" x14ac:dyDescent="0.2">
      <c r="A199" s="225" t="s">
        <v>448</v>
      </c>
      <c r="B199" s="225" t="s">
        <v>449</v>
      </c>
      <c r="C199" s="226" t="s">
        <v>245</v>
      </c>
      <c r="D199" s="225" t="s">
        <v>602</v>
      </c>
      <c r="E199" s="227" t="s">
        <v>450</v>
      </c>
      <c r="F199" s="228">
        <v>27.06</v>
      </c>
      <c r="G199" s="229">
        <v>41.6</v>
      </c>
      <c r="H199" s="230">
        <v>26627</v>
      </c>
      <c r="I199" s="231">
        <v>15403</v>
      </c>
      <c r="J199" s="224">
        <f t="shared" si="9"/>
        <v>22296</v>
      </c>
      <c r="K199" s="232">
        <f t="shared" si="10"/>
        <v>16251</v>
      </c>
      <c r="L199" s="231">
        <v>250</v>
      </c>
    </row>
    <row r="200" spans="1:12" x14ac:dyDescent="0.2">
      <c r="A200" s="225" t="s">
        <v>451</v>
      </c>
      <c r="B200" s="225" t="s">
        <v>452</v>
      </c>
      <c r="C200" s="226" t="s">
        <v>245</v>
      </c>
      <c r="D200" s="225" t="s">
        <v>604</v>
      </c>
      <c r="E200" s="227" t="s">
        <v>454</v>
      </c>
      <c r="F200" s="228">
        <v>25.4</v>
      </c>
      <c r="G200" s="229">
        <v>41.6</v>
      </c>
      <c r="H200" s="230">
        <v>26627</v>
      </c>
      <c r="I200" s="231">
        <v>15403</v>
      </c>
      <c r="J200" s="224">
        <f t="shared" si="9"/>
        <v>23343</v>
      </c>
      <c r="K200" s="232">
        <f t="shared" si="10"/>
        <v>17023</v>
      </c>
      <c r="L200" s="231">
        <v>250</v>
      </c>
    </row>
    <row r="201" spans="1:12" x14ac:dyDescent="0.2">
      <c r="A201" s="225" t="s">
        <v>455</v>
      </c>
      <c r="B201" s="225" t="s">
        <v>456</v>
      </c>
      <c r="C201" s="226" t="s">
        <v>245</v>
      </c>
      <c r="D201" s="225" t="s">
        <v>604</v>
      </c>
      <c r="E201" s="227" t="s">
        <v>457</v>
      </c>
      <c r="F201" s="228">
        <v>27.83</v>
      </c>
      <c r="G201" s="229">
        <v>41.6</v>
      </c>
      <c r="H201" s="230">
        <v>26627</v>
      </c>
      <c r="I201" s="231">
        <v>15403</v>
      </c>
      <c r="J201" s="224">
        <f t="shared" si="9"/>
        <v>21853</v>
      </c>
      <c r="K201" s="232">
        <f t="shared" si="10"/>
        <v>15924</v>
      </c>
      <c r="L201" s="231">
        <v>250</v>
      </c>
    </row>
    <row r="202" spans="1:12" x14ac:dyDescent="0.2">
      <c r="A202" s="225" t="s">
        <v>458</v>
      </c>
      <c r="B202" s="225" t="s">
        <v>459</v>
      </c>
      <c r="C202" s="226" t="s">
        <v>245</v>
      </c>
      <c r="D202" s="225" t="s">
        <v>604</v>
      </c>
      <c r="E202" s="227" t="s">
        <v>460</v>
      </c>
      <c r="F202" s="228">
        <v>26.08</v>
      </c>
      <c r="G202" s="229">
        <v>41.6</v>
      </c>
      <c r="H202" s="230">
        <v>26627</v>
      </c>
      <c r="I202" s="231">
        <v>15403</v>
      </c>
      <c r="J202" s="224">
        <f t="shared" si="9"/>
        <v>22898</v>
      </c>
      <c r="K202" s="232">
        <f t="shared" si="10"/>
        <v>16695</v>
      </c>
      <c r="L202" s="231">
        <v>250</v>
      </c>
    </row>
    <row r="203" spans="1:12" x14ac:dyDescent="0.2">
      <c r="A203" s="225" t="s">
        <v>461</v>
      </c>
      <c r="B203" s="225" t="s">
        <v>462</v>
      </c>
      <c r="C203" s="226" t="s">
        <v>245</v>
      </c>
      <c r="D203" s="225" t="s">
        <v>604</v>
      </c>
      <c r="E203" s="227" t="s">
        <v>463</v>
      </c>
      <c r="F203" s="228">
        <v>32.64</v>
      </c>
      <c r="G203" s="229">
        <v>41.6</v>
      </c>
      <c r="H203" s="230">
        <v>26627</v>
      </c>
      <c r="I203" s="231">
        <v>15403</v>
      </c>
      <c r="J203" s="224">
        <f t="shared" si="9"/>
        <v>19558</v>
      </c>
      <c r="K203" s="232">
        <f t="shared" si="10"/>
        <v>14233</v>
      </c>
      <c r="L203" s="231">
        <v>250</v>
      </c>
    </row>
    <row r="204" spans="1:12" x14ac:dyDescent="0.2">
      <c r="A204" s="225" t="s">
        <v>464</v>
      </c>
      <c r="B204" s="225" t="s">
        <v>462</v>
      </c>
      <c r="C204" s="226" t="s">
        <v>303</v>
      </c>
      <c r="D204" s="225" t="s">
        <v>604</v>
      </c>
      <c r="E204" s="227" t="s">
        <v>465</v>
      </c>
      <c r="F204" s="228">
        <v>24.35</v>
      </c>
      <c r="G204" s="229">
        <v>41.6</v>
      </c>
      <c r="H204" s="230">
        <v>26627</v>
      </c>
      <c r="I204" s="231">
        <v>15403</v>
      </c>
      <c r="J204" s="224">
        <f t="shared" si="9"/>
        <v>24079</v>
      </c>
      <c r="K204" s="232">
        <f t="shared" si="10"/>
        <v>17565</v>
      </c>
      <c r="L204" s="231">
        <v>250</v>
      </c>
    </row>
    <row r="205" spans="1:12" x14ac:dyDescent="0.2">
      <c r="A205" s="225" t="s">
        <v>466</v>
      </c>
      <c r="B205" s="225" t="s">
        <v>467</v>
      </c>
      <c r="C205" s="226" t="s">
        <v>245</v>
      </c>
      <c r="D205" s="225" t="s">
        <v>604</v>
      </c>
      <c r="E205" s="227" t="s">
        <v>468</v>
      </c>
      <c r="F205" s="228">
        <v>27.86</v>
      </c>
      <c r="G205" s="229">
        <v>41.6</v>
      </c>
      <c r="H205" s="230">
        <v>26627</v>
      </c>
      <c r="I205" s="231">
        <v>15403</v>
      </c>
      <c r="J205" s="224">
        <f t="shared" si="9"/>
        <v>21836</v>
      </c>
      <c r="K205" s="232">
        <f t="shared" si="10"/>
        <v>15912</v>
      </c>
      <c r="L205" s="231">
        <v>250</v>
      </c>
    </row>
    <row r="206" spans="1:12" x14ac:dyDescent="0.2">
      <c r="A206" s="225" t="s">
        <v>469</v>
      </c>
      <c r="B206" s="225" t="s">
        <v>470</v>
      </c>
      <c r="C206" s="226" t="s">
        <v>245</v>
      </c>
      <c r="D206" s="225" t="s">
        <v>604</v>
      </c>
      <c r="E206" s="227" t="s">
        <v>471</v>
      </c>
      <c r="F206" s="228">
        <v>43.34</v>
      </c>
      <c r="G206" s="229">
        <v>41.6</v>
      </c>
      <c r="H206" s="230">
        <v>26627</v>
      </c>
      <c r="I206" s="231">
        <v>15403</v>
      </c>
      <c r="J206" s="224">
        <f t="shared" si="9"/>
        <v>16279</v>
      </c>
      <c r="K206" s="232">
        <f t="shared" si="10"/>
        <v>11816</v>
      </c>
      <c r="L206" s="231">
        <v>250</v>
      </c>
    </row>
    <row r="207" spans="1:12" x14ac:dyDescent="0.2">
      <c r="A207" s="225" t="s">
        <v>472</v>
      </c>
      <c r="B207" s="225" t="s">
        <v>473</v>
      </c>
      <c r="C207" s="226" t="s">
        <v>245</v>
      </c>
      <c r="D207" s="225" t="s">
        <v>604</v>
      </c>
      <c r="E207" s="227" t="s">
        <v>474</v>
      </c>
      <c r="F207" s="228">
        <v>37.15</v>
      </c>
      <c r="G207" s="229">
        <v>41.6</v>
      </c>
      <c r="H207" s="230">
        <v>26627</v>
      </c>
      <c r="I207" s="231">
        <v>15403</v>
      </c>
      <c r="J207" s="224">
        <f t="shared" si="9"/>
        <v>17946</v>
      </c>
      <c r="K207" s="232">
        <f t="shared" si="10"/>
        <v>13044</v>
      </c>
      <c r="L207" s="231">
        <v>250</v>
      </c>
    </row>
    <row r="208" spans="1:12" x14ac:dyDescent="0.2">
      <c r="A208" s="225" t="s">
        <v>475</v>
      </c>
      <c r="B208" s="225" t="s">
        <v>476</v>
      </c>
      <c r="C208" s="226" t="s">
        <v>245</v>
      </c>
      <c r="D208" s="225" t="s">
        <v>604</v>
      </c>
      <c r="E208" s="227" t="s">
        <v>605</v>
      </c>
      <c r="F208" s="228">
        <v>14.7</v>
      </c>
      <c r="G208" s="229">
        <v>41.6</v>
      </c>
      <c r="H208" s="230">
        <v>26627</v>
      </c>
      <c r="I208" s="231">
        <v>15403</v>
      </c>
      <c r="J208" s="224">
        <f t="shared" si="9"/>
        <v>35765</v>
      </c>
      <c r="K208" s="232">
        <f t="shared" si="10"/>
        <v>26179</v>
      </c>
      <c r="L208" s="231">
        <v>250</v>
      </c>
    </row>
    <row r="209" spans="1:12" x14ac:dyDescent="0.2">
      <c r="A209" s="260" t="s">
        <v>478</v>
      </c>
      <c r="B209" s="260" t="s">
        <v>476</v>
      </c>
      <c r="C209" s="261" t="s">
        <v>303</v>
      </c>
      <c r="D209" s="225" t="s">
        <v>604</v>
      </c>
      <c r="E209" s="262" t="s">
        <v>479</v>
      </c>
      <c r="F209" s="263">
        <v>14.7</v>
      </c>
      <c r="G209" s="264">
        <v>41.6</v>
      </c>
      <c r="H209" s="230">
        <v>26627</v>
      </c>
      <c r="I209" s="231">
        <v>15403</v>
      </c>
      <c r="J209" s="224">
        <f t="shared" si="9"/>
        <v>35765</v>
      </c>
      <c r="K209" s="232">
        <f t="shared" si="10"/>
        <v>26179</v>
      </c>
      <c r="L209" s="231">
        <v>250</v>
      </c>
    </row>
    <row r="210" spans="1:12" ht="13.5" thickBot="1" x14ac:dyDescent="0.25">
      <c r="A210" s="233" t="s">
        <v>480</v>
      </c>
      <c r="B210" s="233" t="s">
        <v>476</v>
      </c>
      <c r="C210" s="234" t="s">
        <v>264</v>
      </c>
      <c r="D210" s="233" t="s">
        <v>604</v>
      </c>
      <c r="E210" s="235" t="s">
        <v>481</v>
      </c>
      <c r="F210" s="236">
        <v>11.76</v>
      </c>
      <c r="G210" s="237">
        <v>41.6</v>
      </c>
      <c r="H210" s="238">
        <v>26627</v>
      </c>
      <c r="I210" s="239">
        <v>15403</v>
      </c>
      <c r="J210" s="240">
        <f t="shared" si="9"/>
        <v>43137</v>
      </c>
      <c r="K210" s="241">
        <f t="shared" si="10"/>
        <v>31614</v>
      </c>
      <c r="L210" s="239">
        <v>250</v>
      </c>
    </row>
  </sheetData>
  <autoFilter ref="A3:L210"/>
  <mergeCells count="1">
    <mergeCell ref="K1:L1"/>
  </mergeCells>
  <pageMargins left="0.59055118110236227" right="0.39370078740157483" top="0.78740157480314965" bottom="0.59055118110236227" header="0.31496062992125984" footer="0.31496062992125984"/>
  <pageSetup paperSize="9" scale="85" fitToHeight="15" orientation="landscape" r:id="rId1"/>
  <headerFooter alignWithMargins="0">
    <oddHeader>&amp;LKrajský úřad Plzeňského kraje&amp;C&amp;"Arial,Tučné"Obory vzdělání středních škol, konzervatoře a vyšších odborných škol&amp;R22. 2. 2016</oddHeader>
    <oddFooter>Stránka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7"/>
  <sheetViews>
    <sheetView workbookViewId="0">
      <pane ySplit="15" topLeftCell="A16" activePane="bottomLeft" state="frozenSplit"/>
      <selection activeCell="J36" sqref="J36"/>
      <selection pane="bottomLeft" activeCell="A4" sqref="A4"/>
    </sheetView>
  </sheetViews>
  <sheetFormatPr defaultRowHeight="12.75" x14ac:dyDescent="0.2"/>
  <cols>
    <col min="1" max="1" width="10" style="412" customWidth="1"/>
    <col min="2" max="2" width="9.5703125" style="412" customWidth="1"/>
    <col min="3" max="3" width="10.85546875" style="412" customWidth="1"/>
    <col min="4" max="5" width="14.140625" style="412" customWidth="1"/>
    <col min="6" max="6" width="13" style="412" customWidth="1"/>
    <col min="7" max="7" width="10.5703125" style="412" customWidth="1"/>
    <col min="8" max="8" width="8.28515625" style="412" bestFit="1" customWidth="1"/>
    <col min="9" max="9" width="16.140625" style="412" customWidth="1"/>
    <col min="10" max="16384" width="9.140625" style="412"/>
  </cols>
  <sheetData>
    <row r="1" spans="1:9" x14ac:dyDescent="0.2">
      <c r="H1" s="412" t="s">
        <v>678</v>
      </c>
    </row>
    <row r="2" spans="1:9" ht="4.5" customHeight="1" x14ac:dyDescent="0.2"/>
    <row r="3" spans="1:9" ht="20.25" x14ac:dyDescent="0.3">
      <c r="A3" s="413" t="s">
        <v>702</v>
      </c>
      <c r="C3" s="414"/>
      <c r="D3" s="414"/>
      <c r="E3" s="414"/>
      <c r="F3" s="415"/>
      <c r="G3" s="415"/>
      <c r="H3" s="416"/>
      <c r="I3" s="416"/>
    </row>
    <row r="4" spans="1:9" ht="15.75" x14ac:dyDescent="0.25">
      <c r="A4" s="417" t="s">
        <v>679</v>
      </c>
      <c r="B4" s="418"/>
      <c r="C4" s="418"/>
      <c r="D4" s="418"/>
      <c r="E4" s="418"/>
      <c r="F4" s="418"/>
      <c r="G4" s="418"/>
      <c r="I4" s="417"/>
    </row>
    <row r="5" spans="1:9" ht="3.75" customHeight="1" x14ac:dyDescent="0.25">
      <c r="A5" s="419"/>
      <c r="B5" s="418"/>
      <c r="C5" s="418"/>
      <c r="D5" s="418"/>
      <c r="E5" s="418"/>
      <c r="F5" s="418"/>
      <c r="G5" s="418"/>
      <c r="I5" s="416"/>
    </row>
    <row r="6" spans="1:9" ht="15.75" x14ac:dyDescent="0.25">
      <c r="A6" s="419"/>
      <c r="B6" s="420"/>
      <c r="C6" s="421" t="s">
        <v>10</v>
      </c>
      <c r="E6" s="422" t="s">
        <v>11</v>
      </c>
      <c r="G6" s="422"/>
      <c r="I6" s="416"/>
    </row>
    <row r="7" spans="1:9" ht="15.75" x14ac:dyDescent="0.25">
      <c r="A7" s="423" t="s">
        <v>680</v>
      </c>
      <c r="B7" s="420"/>
      <c r="C7" s="424">
        <v>9</v>
      </c>
      <c r="D7" s="425"/>
      <c r="E7" s="426">
        <v>35</v>
      </c>
      <c r="G7" s="427"/>
      <c r="I7" s="416"/>
    </row>
    <row r="8" spans="1:9" ht="15" x14ac:dyDescent="0.2">
      <c r="A8" s="428" t="s">
        <v>681</v>
      </c>
      <c r="B8" s="429"/>
      <c r="C8" s="424" t="s">
        <v>682</v>
      </c>
      <c r="D8" s="425"/>
      <c r="E8" s="426" t="s">
        <v>683</v>
      </c>
      <c r="G8" s="427"/>
      <c r="I8" s="416"/>
    </row>
    <row r="9" spans="1:9" ht="15" x14ac:dyDescent="0.2">
      <c r="A9" s="428" t="s">
        <v>684</v>
      </c>
      <c r="B9" s="429"/>
      <c r="C9" s="424" t="s">
        <v>685</v>
      </c>
      <c r="D9" s="425"/>
      <c r="E9" s="426" t="s">
        <v>683</v>
      </c>
      <c r="G9" s="427"/>
      <c r="I9" s="416"/>
    </row>
    <row r="10" spans="1:9" ht="15" x14ac:dyDescent="0.2">
      <c r="A10" s="428" t="s">
        <v>686</v>
      </c>
      <c r="B10" s="429"/>
      <c r="C10" s="424" t="s">
        <v>39</v>
      </c>
      <c r="D10" s="425"/>
      <c r="E10" s="426" t="s">
        <v>683</v>
      </c>
      <c r="G10" s="427"/>
      <c r="I10" s="416"/>
    </row>
    <row r="11" spans="1:9" ht="15" x14ac:dyDescent="0.2">
      <c r="A11" s="428" t="s">
        <v>687</v>
      </c>
      <c r="B11" s="429"/>
      <c r="C11" s="424" t="s">
        <v>42</v>
      </c>
      <c r="D11" s="425"/>
      <c r="E11" s="426" t="s">
        <v>683</v>
      </c>
      <c r="G11" s="427"/>
      <c r="I11" s="416"/>
    </row>
    <row r="12" spans="1:9" ht="15" x14ac:dyDescent="0.2">
      <c r="A12" s="430" t="s">
        <v>688</v>
      </c>
      <c r="B12" s="431"/>
      <c r="C12" s="424" t="s">
        <v>42</v>
      </c>
      <c r="D12" s="425"/>
      <c r="E12" s="432">
        <v>41.1</v>
      </c>
      <c r="G12" s="433"/>
      <c r="I12" s="416"/>
    </row>
    <row r="13" spans="1:9" ht="6" customHeight="1" thickBot="1" x14ac:dyDescent="0.25">
      <c r="A13" s="609"/>
      <c r="B13" s="609"/>
      <c r="C13" s="434"/>
      <c r="D13" s="435"/>
      <c r="E13" s="436"/>
      <c r="F13" s="436"/>
      <c r="G13" s="436"/>
      <c r="I13" s="416"/>
    </row>
    <row r="14" spans="1:9" ht="15.75" x14ac:dyDescent="0.2">
      <c r="A14" s="437"/>
      <c r="B14" s="438" t="s">
        <v>2</v>
      </c>
      <c r="C14" s="439"/>
      <c r="D14" s="438" t="s">
        <v>3</v>
      </c>
      <c r="E14" s="439"/>
      <c r="F14" s="440" t="s">
        <v>4</v>
      </c>
      <c r="G14" s="610" t="s">
        <v>5</v>
      </c>
      <c r="H14" s="611"/>
    </row>
    <row r="15" spans="1:9" ht="45.75" thickBot="1" x14ac:dyDescent="0.25">
      <c r="A15" s="441" t="s">
        <v>689</v>
      </c>
      <c r="B15" s="442" t="s">
        <v>10</v>
      </c>
      <c r="C15" s="443" t="s">
        <v>11</v>
      </c>
      <c r="D15" s="444" t="s">
        <v>12</v>
      </c>
      <c r="E15" s="445" t="s">
        <v>690</v>
      </c>
      <c r="F15" s="444" t="s">
        <v>4</v>
      </c>
      <c r="G15" s="446" t="s">
        <v>15</v>
      </c>
      <c r="H15" s="445" t="s">
        <v>16</v>
      </c>
    </row>
    <row r="16" spans="1:9" x14ac:dyDescent="0.2">
      <c r="A16" s="447" t="s">
        <v>691</v>
      </c>
      <c r="B16" s="448">
        <v>9</v>
      </c>
      <c r="C16" s="464">
        <v>35</v>
      </c>
      <c r="D16" s="450">
        <v>24380</v>
      </c>
      <c r="E16" s="471">
        <v>12917</v>
      </c>
      <c r="F16" s="450">
        <f>ROUND(12*1.3566*(1/B16*D16+1/C16*E16)+H16,0)</f>
        <v>50468</v>
      </c>
      <c r="G16" s="474">
        <f t="shared" ref="G16:G79" si="0">ROUND(12*(1/B16*D16+1/C16*E16),0)</f>
        <v>36935</v>
      </c>
      <c r="H16" s="451">
        <v>362</v>
      </c>
    </row>
    <row r="17" spans="1:8" x14ac:dyDescent="0.2">
      <c r="A17" s="453">
        <v>13</v>
      </c>
      <c r="B17" s="454">
        <f t="shared" ref="B17:B22" si="1">ROUND(2.4962*POWER(A17,0.5),2)</f>
        <v>9</v>
      </c>
      <c r="C17" s="465">
        <f>ROUND(-0.0005*POWER(A17,2)+0.1103*A17+35,2)</f>
        <v>36.35</v>
      </c>
      <c r="D17" s="456">
        <v>24380</v>
      </c>
      <c r="E17" s="472">
        <v>12917</v>
      </c>
      <c r="F17" s="456">
        <f t="shared" ref="F17:F80" si="2">ROUND(12*1.3566*(1/B17*D17+1/C17*E17)+H17,0)</f>
        <v>50245</v>
      </c>
      <c r="G17" s="452">
        <f t="shared" si="0"/>
        <v>36771</v>
      </c>
      <c r="H17" s="457">
        <v>362</v>
      </c>
    </row>
    <row r="18" spans="1:8" x14ac:dyDescent="0.2">
      <c r="A18" s="453">
        <v>14</v>
      </c>
      <c r="B18" s="454">
        <f t="shared" si="1"/>
        <v>9.34</v>
      </c>
      <c r="C18" s="465">
        <f t="shared" ref="C18:C81" si="3">ROUND(-0.0005*POWER(A18,2)+0.1103*A18+35,2)</f>
        <v>36.450000000000003</v>
      </c>
      <c r="D18" s="456">
        <v>24380</v>
      </c>
      <c r="E18" s="472">
        <v>12917</v>
      </c>
      <c r="F18" s="456">
        <f t="shared" si="2"/>
        <v>48624</v>
      </c>
      <c r="G18" s="452">
        <f t="shared" si="0"/>
        <v>35576</v>
      </c>
      <c r="H18" s="457">
        <v>362</v>
      </c>
    </row>
    <row r="19" spans="1:8" x14ac:dyDescent="0.2">
      <c r="A19" s="453">
        <v>15</v>
      </c>
      <c r="B19" s="454">
        <f t="shared" si="1"/>
        <v>9.67</v>
      </c>
      <c r="C19" s="465">
        <f t="shared" si="3"/>
        <v>36.54</v>
      </c>
      <c r="D19" s="456">
        <v>24380</v>
      </c>
      <c r="E19" s="472">
        <v>12917</v>
      </c>
      <c r="F19" s="456">
        <f t="shared" si="2"/>
        <v>47160</v>
      </c>
      <c r="G19" s="452">
        <f t="shared" si="0"/>
        <v>34496</v>
      </c>
      <c r="H19" s="457">
        <v>362</v>
      </c>
    </row>
    <row r="20" spans="1:8" x14ac:dyDescent="0.2">
      <c r="A20" s="453">
        <v>16</v>
      </c>
      <c r="B20" s="454">
        <f t="shared" si="1"/>
        <v>9.98</v>
      </c>
      <c r="C20" s="465">
        <f t="shared" si="3"/>
        <v>36.64</v>
      </c>
      <c r="D20" s="456">
        <v>24380</v>
      </c>
      <c r="E20" s="472">
        <v>12917</v>
      </c>
      <c r="F20" s="456">
        <f t="shared" si="2"/>
        <v>45869</v>
      </c>
      <c r="G20" s="452">
        <f t="shared" si="0"/>
        <v>33545</v>
      </c>
      <c r="H20" s="457">
        <v>362</v>
      </c>
    </row>
    <row r="21" spans="1:8" x14ac:dyDescent="0.2">
      <c r="A21" s="453">
        <v>17</v>
      </c>
      <c r="B21" s="454">
        <f t="shared" si="1"/>
        <v>10.29</v>
      </c>
      <c r="C21" s="465">
        <f t="shared" si="3"/>
        <v>36.729999999999997</v>
      </c>
      <c r="D21" s="456">
        <v>24380</v>
      </c>
      <c r="E21" s="472">
        <v>12917</v>
      </c>
      <c r="F21" s="456">
        <f t="shared" si="2"/>
        <v>44657</v>
      </c>
      <c r="G21" s="452">
        <f t="shared" si="0"/>
        <v>32652</v>
      </c>
      <c r="H21" s="457">
        <v>362</v>
      </c>
    </row>
    <row r="22" spans="1:8" x14ac:dyDescent="0.2">
      <c r="A22" s="453">
        <v>18</v>
      </c>
      <c r="B22" s="454">
        <f t="shared" si="1"/>
        <v>10.59</v>
      </c>
      <c r="C22" s="465">
        <f t="shared" si="3"/>
        <v>36.82</v>
      </c>
      <c r="D22" s="456">
        <v>24380</v>
      </c>
      <c r="E22" s="472">
        <v>12917</v>
      </c>
      <c r="F22" s="456">
        <f t="shared" si="2"/>
        <v>43551</v>
      </c>
      <c r="G22" s="452">
        <f t="shared" si="0"/>
        <v>31836</v>
      </c>
      <c r="H22" s="457">
        <v>362</v>
      </c>
    </row>
    <row r="23" spans="1:8" x14ac:dyDescent="0.2">
      <c r="A23" s="453">
        <v>19</v>
      </c>
      <c r="B23" s="454">
        <f t="shared" ref="B23:B28" si="4">ROUND(3.89*POWER(A23,0.355),2)</f>
        <v>11.06</v>
      </c>
      <c r="C23" s="465">
        <f t="shared" si="3"/>
        <v>36.92</v>
      </c>
      <c r="D23" s="456">
        <v>24380</v>
      </c>
      <c r="E23" s="472">
        <v>12917</v>
      </c>
      <c r="F23" s="456">
        <f t="shared" si="2"/>
        <v>41942</v>
      </c>
      <c r="G23" s="452">
        <f t="shared" si="0"/>
        <v>30650</v>
      </c>
      <c r="H23" s="457">
        <v>362</v>
      </c>
    </row>
    <row r="24" spans="1:8" x14ac:dyDescent="0.2">
      <c r="A24" s="453">
        <v>20</v>
      </c>
      <c r="B24" s="454">
        <f t="shared" si="4"/>
        <v>11.27</v>
      </c>
      <c r="C24" s="465">
        <f t="shared" si="3"/>
        <v>37.01</v>
      </c>
      <c r="D24" s="456">
        <v>24380</v>
      </c>
      <c r="E24" s="472">
        <v>12917</v>
      </c>
      <c r="F24" s="456">
        <f t="shared" si="2"/>
        <v>41260</v>
      </c>
      <c r="G24" s="452">
        <f t="shared" si="0"/>
        <v>30147</v>
      </c>
      <c r="H24" s="457">
        <v>362</v>
      </c>
    </row>
    <row r="25" spans="1:8" x14ac:dyDescent="0.2">
      <c r="A25" s="453">
        <v>21</v>
      </c>
      <c r="B25" s="454">
        <f t="shared" si="4"/>
        <v>11.46</v>
      </c>
      <c r="C25" s="465">
        <f t="shared" si="3"/>
        <v>37.1</v>
      </c>
      <c r="D25" s="456">
        <v>24380</v>
      </c>
      <c r="E25" s="472">
        <v>12917</v>
      </c>
      <c r="F25" s="456">
        <f t="shared" si="2"/>
        <v>40662</v>
      </c>
      <c r="G25" s="452">
        <f t="shared" si="0"/>
        <v>29707</v>
      </c>
      <c r="H25" s="457">
        <v>362</v>
      </c>
    </row>
    <row r="26" spans="1:8" x14ac:dyDescent="0.2">
      <c r="A26" s="453">
        <v>22</v>
      </c>
      <c r="B26" s="454">
        <f t="shared" si="4"/>
        <v>11.65</v>
      </c>
      <c r="C26" s="465">
        <f t="shared" si="3"/>
        <v>37.18</v>
      </c>
      <c r="D26" s="456">
        <v>24380</v>
      </c>
      <c r="E26" s="472">
        <v>12917</v>
      </c>
      <c r="F26" s="456">
        <f t="shared" si="2"/>
        <v>40085</v>
      </c>
      <c r="G26" s="452">
        <f t="shared" si="0"/>
        <v>29281</v>
      </c>
      <c r="H26" s="457">
        <v>362</v>
      </c>
    </row>
    <row r="27" spans="1:8" x14ac:dyDescent="0.2">
      <c r="A27" s="453">
        <v>23</v>
      </c>
      <c r="B27" s="454">
        <f t="shared" si="4"/>
        <v>11.84</v>
      </c>
      <c r="C27" s="465">
        <f t="shared" si="3"/>
        <v>37.270000000000003</v>
      </c>
      <c r="D27" s="456">
        <v>24380</v>
      </c>
      <c r="E27" s="472">
        <v>12917</v>
      </c>
      <c r="F27" s="456">
        <f t="shared" si="2"/>
        <v>39525</v>
      </c>
      <c r="G27" s="452">
        <f t="shared" si="0"/>
        <v>28868</v>
      </c>
      <c r="H27" s="457">
        <v>362</v>
      </c>
    </row>
    <row r="28" spans="1:8" x14ac:dyDescent="0.2">
      <c r="A28" s="453">
        <v>24</v>
      </c>
      <c r="B28" s="454">
        <f t="shared" si="4"/>
        <v>12.02</v>
      </c>
      <c r="C28" s="465">
        <f t="shared" si="3"/>
        <v>37.36</v>
      </c>
      <c r="D28" s="456">
        <v>24380</v>
      </c>
      <c r="E28" s="472">
        <v>12917</v>
      </c>
      <c r="F28" s="456">
        <f t="shared" si="2"/>
        <v>39009</v>
      </c>
      <c r="G28" s="452">
        <f t="shared" si="0"/>
        <v>28488</v>
      </c>
      <c r="H28" s="457">
        <v>362</v>
      </c>
    </row>
    <row r="29" spans="1:8" x14ac:dyDescent="0.2">
      <c r="A29" s="453">
        <v>25</v>
      </c>
      <c r="B29" s="454">
        <f t="shared" ref="B29:B60" si="5">ROUND(LN(A29)+8.803,2)</f>
        <v>12.02</v>
      </c>
      <c r="C29" s="465">
        <f t="shared" si="3"/>
        <v>37.450000000000003</v>
      </c>
      <c r="D29" s="456">
        <v>24380</v>
      </c>
      <c r="E29" s="472">
        <v>12917</v>
      </c>
      <c r="F29" s="456">
        <f t="shared" si="2"/>
        <v>38996</v>
      </c>
      <c r="G29" s="452">
        <f t="shared" si="0"/>
        <v>28478</v>
      </c>
      <c r="H29" s="457">
        <v>362</v>
      </c>
    </row>
    <row r="30" spans="1:8" x14ac:dyDescent="0.2">
      <c r="A30" s="453">
        <v>26</v>
      </c>
      <c r="B30" s="454">
        <f t="shared" si="5"/>
        <v>12.06</v>
      </c>
      <c r="C30" s="465">
        <f t="shared" si="3"/>
        <v>37.53</v>
      </c>
      <c r="D30" s="456">
        <v>24380</v>
      </c>
      <c r="E30" s="472">
        <v>12917</v>
      </c>
      <c r="F30" s="456">
        <f t="shared" si="2"/>
        <v>38874</v>
      </c>
      <c r="G30" s="452">
        <f t="shared" si="0"/>
        <v>28389</v>
      </c>
      <c r="H30" s="457">
        <v>362</v>
      </c>
    </row>
    <row r="31" spans="1:8" x14ac:dyDescent="0.2">
      <c r="A31" s="453">
        <v>27</v>
      </c>
      <c r="B31" s="454">
        <f t="shared" si="5"/>
        <v>12.1</v>
      </c>
      <c r="C31" s="465">
        <f t="shared" si="3"/>
        <v>37.61</v>
      </c>
      <c r="D31" s="456">
        <v>24380</v>
      </c>
      <c r="E31" s="472">
        <v>12917</v>
      </c>
      <c r="F31" s="456">
        <f t="shared" si="2"/>
        <v>38754</v>
      </c>
      <c r="G31" s="452">
        <f t="shared" si="0"/>
        <v>28300</v>
      </c>
      <c r="H31" s="457">
        <v>362</v>
      </c>
    </row>
    <row r="32" spans="1:8" x14ac:dyDescent="0.2">
      <c r="A32" s="453">
        <v>28</v>
      </c>
      <c r="B32" s="454">
        <f t="shared" si="5"/>
        <v>12.14</v>
      </c>
      <c r="C32" s="465">
        <f t="shared" si="3"/>
        <v>37.700000000000003</v>
      </c>
      <c r="D32" s="456">
        <v>24380</v>
      </c>
      <c r="E32" s="472">
        <v>12917</v>
      </c>
      <c r="F32" s="456">
        <f t="shared" si="2"/>
        <v>38632</v>
      </c>
      <c r="G32" s="452">
        <f t="shared" si="0"/>
        <v>28210</v>
      </c>
      <c r="H32" s="457">
        <v>362</v>
      </c>
    </row>
    <row r="33" spans="1:8" x14ac:dyDescent="0.2">
      <c r="A33" s="453">
        <v>29</v>
      </c>
      <c r="B33" s="454">
        <f t="shared" si="5"/>
        <v>12.17</v>
      </c>
      <c r="C33" s="465">
        <f t="shared" si="3"/>
        <v>37.78</v>
      </c>
      <c r="D33" s="456">
        <v>24380</v>
      </c>
      <c r="E33" s="472">
        <v>12917</v>
      </c>
      <c r="F33" s="456">
        <f t="shared" si="2"/>
        <v>38540</v>
      </c>
      <c r="G33" s="452">
        <f t="shared" si="0"/>
        <v>28142</v>
      </c>
      <c r="H33" s="457">
        <v>362</v>
      </c>
    </row>
    <row r="34" spans="1:8" x14ac:dyDescent="0.2">
      <c r="A34" s="453">
        <v>30</v>
      </c>
      <c r="B34" s="454">
        <f t="shared" si="5"/>
        <v>12.2</v>
      </c>
      <c r="C34" s="465">
        <f t="shared" si="3"/>
        <v>37.86</v>
      </c>
      <c r="D34" s="456">
        <v>24380</v>
      </c>
      <c r="E34" s="472">
        <v>12917</v>
      </c>
      <c r="F34" s="456">
        <f t="shared" si="2"/>
        <v>38448</v>
      </c>
      <c r="G34" s="452">
        <f t="shared" si="0"/>
        <v>28074</v>
      </c>
      <c r="H34" s="457">
        <v>362</v>
      </c>
    </row>
    <row r="35" spans="1:8" x14ac:dyDescent="0.2">
      <c r="A35" s="453">
        <v>31</v>
      </c>
      <c r="B35" s="454">
        <f t="shared" si="5"/>
        <v>12.24</v>
      </c>
      <c r="C35" s="465">
        <f t="shared" si="3"/>
        <v>37.94</v>
      </c>
      <c r="D35" s="456">
        <v>24380</v>
      </c>
      <c r="E35" s="472">
        <v>12917</v>
      </c>
      <c r="F35" s="456">
        <f t="shared" si="2"/>
        <v>38330</v>
      </c>
      <c r="G35" s="452">
        <f t="shared" si="0"/>
        <v>27987</v>
      </c>
      <c r="H35" s="457">
        <v>362</v>
      </c>
    </row>
    <row r="36" spans="1:8" x14ac:dyDescent="0.2">
      <c r="A36" s="453">
        <v>32</v>
      </c>
      <c r="B36" s="454">
        <f t="shared" si="5"/>
        <v>12.27</v>
      </c>
      <c r="C36" s="465">
        <f t="shared" si="3"/>
        <v>38.020000000000003</v>
      </c>
      <c r="D36" s="456">
        <v>24380</v>
      </c>
      <c r="E36" s="472">
        <v>12917</v>
      </c>
      <c r="F36" s="456">
        <f t="shared" si="2"/>
        <v>38239</v>
      </c>
      <c r="G36" s="452">
        <f t="shared" si="0"/>
        <v>27920</v>
      </c>
      <c r="H36" s="457">
        <v>362</v>
      </c>
    </row>
    <row r="37" spans="1:8" x14ac:dyDescent="0.2">
      <c r="A37" s="453">
        <v>33</v>
      </c>
      <c r="B37" s="454">
        <f t="shared" si="5"/>
        <v>12.3</v>
      </c>
      <c r="C37" s="465">
        <f t="shared" si="3"/>
        <v>38.1</v>
      </c>
      <c r="D37" s="456">
        <v>24380</v>
      </c>
      <c r="E37" s="472">
        <v>12917</v>
      </c>
      <c r="F37" s="456">
        <f t="shared" si="2"/>
        <v>38148</v>
      </c>
      <c r="G37" s="452">
        <f t="shared" si="0"/>
        <v>27854</v>
      </c>
      <c r="H37" s="457">
        <v>362</v>
      </c>
    </row>
    <row r="38" spans="1:8" x14ac:dyDescent="0.2">
      <c r="A38" s="453">
        <v>34</v>
      </c>
      <c r="B38" s="454">
        <f t="shared" si="5"/>
        <v>12.33</v>
      </c>
      <c r="C38" s="465">
        <f t="shared" si="3"/>
        <v>38.17</v>
      </c>
      <c r="D38" s="456">
        <v>24380</v>
      </c>
      <c r="E38" s="472">
        <v>12917</v>
      </c>
      <c r="F38" s="456">
        <f t="shared" si="2"/>
        <v>38060</v>
      </c>
      <c r="G38" s="452">
        <f t="shared" si="0"/>
        <v>27788</v>
      </c>
      <c r="H38" s="457">
        <v>362</v>
      </c>
    </row>
    <row r="39" spans="1:8" x14ac:dyDescent="0.2">
      <c r="A39" s="453">
        <v>35</v>
      </c>
      <c r="B39" s="454">
        <f t="shared" si="5"/>
        <v>12.36</v>
      </c>
      <c r="C39" s="465">
        <f t="shared" si="3"/>
        <v>38.25</v>
      </c>
      <c r="D39" s="456">
        <v>24380</v>
      </c>
      <c r="E39" s="472">
        <v>12917</v>
      </c>
      <c r="F39" s="456">
        <f t="shared" si="2"/>
        <v>37970</v>
      </c>
      <c r="G39" s="452">
        <f t="shared" si="0"/>
        <v>27722</v>
      </c>
      <c r="H39" s="457">
        <v>362</v>
      </c>
    </row>
    <row r="40" spans="1:8" x14ac:dyDescent="0.2">
      <c r="A40" s="453">
        <v>36</v>
      </c>
      <c r="B40" s="454">
        <f t="shared" si="5"/>
        <v>12.39</v>
      </c>
      <c r="C40" s="465">
        <f t="shared" si="3"/>
        <v>38.32</v>
      </c>
      <c r="D40" s="456">
        <v>24380</v>
      </c>
      <c r="E40" s="472">
        <v>12917</v>
      </c>
      <c r="F40" s="456">
        <f t="shared" si="2"/>
        <v>37882</v>
      </c>
      <c r="G40" s="452">
        <f t="shared" si="0"/>
        <v>27658</v>
      </c>
      <c r="H40" s="457">
        <v>362</v>
      </c>
    </row>
    <row r="41" spans="1:8" x14ac:dyDescent="0.2">
      <c r="A41" s="453">
        <v>37</v>
      </c>
      <c r="B41" s="454">
        <f t="shared" si="5"/>
        <v>12.41</v>
      </c>
      <c r="C41" s="465">
        <f t="shared" si="3"/>
        <v>38.4</v>
      </c>
      <c r="D41" s="456">
        <v>24380</v>
      </c>
      <c r="E41" s="472">
        <v>12917</v>
      </c>
      <c r="F41" s="456">
        <f t="shared" si="2"/>
        <v>37819</v>
      </c>
      <c r="G41" s="452">
        <f t="shared" si="0"/>
        <v>27611</v>
      </c>
      <c r="H41" s="457">
        <v>362</v>
      </c>
    </row>
    <row r="42" spans="1:8" x14ac:dyDescent="0.2">
      <c r="A42" s="453">
        <v>38</v>
      </c>
      <c r="B42" s="454">
        <f t="shared" si="5"/>
        <v>12.44</v>
      </c>
      <c r="C42" s="465">
        <f t="shared" si="3"/>
        <v>38.47</v>
      </c>
      <c r="D42" s="456">
        <v>24380</v>
      </c>
      <c r="E42" s="472">
        <v>12917</v>
      </c>
      <c r="F42" s="456">
        <f t="shared" si="2"/>
        <v>37732</v>
      </c>
      <c r="G42" s="452">
        <f t="shared" si="0"/>
        <v>27547</v>
      </c>
      <c r="H42" s="457">
        <v>362</v>
      </c>
    </row>
    <row r="43" spans="1:8" x14ac:dyDescent="0.2">
      <c r="A43" s="453">
        <v>39</v>
      </c>
      <c r="B43" s="454">
        <f t="shared" si="5"/>
        <v>12.47</v>
      </c>
      <c r="C43" s="465">
        <f t="shared" si="3"/>
        <v>38.54</v>
      </c>
      <c r="D43" s="456">
        <v>24380</v>
      </c>
      <c r="E43" s="472">
        <v>12917</v>
      </c>
      <c r="F43" s="456">
        <f t="shared" si="2"/>
        <v>37645</v>
      </c>
      <c r="G43" s="452">
        <f t="shared" si="0"/>
        <v>27483</v>
      </c>
      <c r="H43" s="457">
        <v>362</v>
      </c>
    </row>
    <row r="44" spans="1:8" x14ac:dyDescent="0.2">
      <c r="A44" s="453">
        <v>40</v>
      </c>
      <c r="B44" s="454">
        <f t="shared" si="5"/>
        <v>12.49</v>
      </c>
      <c r="C44" s="465">
        <f t="shared" si="3"/>
        <v>38.61</v>
      </c>
      <c r="D44" s="456">
        <v>24380</v>
      </c>
      <c r="E44" s="472">
        <v>12917</v>
      </c>
      <c r="F44" s="456">
        <f t="shared" si="2"/>
        <v>37585</v>
      </c>
      <c r="G44" s="452">
        <f t="shared" si="0"/>
        <v>27438</v>
      </c>
      <c r="H44" s="457">
        <v>362</v>
      </c>
    </row>
    <row r="45" spans="1:8" x14ac:dyDescent="0.2">
      <c r="A45" s="453">
        <v>41</v>
      </c>
      <c r="B45" s="454">
        <f t="shared" si="5"/>
        <v>12.52</v>
      </c>
      <c r="C45" s="465">
        <f t="shared" si="3"/>
        <v>38.68</v>
      </c>
      <c r="D45" s="456">
        <v>24380</v>
      </c>
      <c r="E45" s="472">
        <v>12917</v>
      </c>
      <c r="F45" s="456">
        <f t="shared" si="2"/>
        <v>37499</v>
      </c>
      <c r="G45" s="452">
        <f t="shared" si="0"/>
        <v>27375</v>
      </c>
      <c r="H45" s="457">
        <v>362</v>
      </c>
    </row>
    <row r="46" spans="1:8" x14ac:dyDescent="0.2">
      <c r="A46" s="453">
        <v>42</v>
      </c>
      <c r="B46" s="454">
        <f t="shared" si="5"/>
        <v>12.54</v>
      </c>
      <c r="C46" s="465">
        <f t="shared" si="3"/>
        <v>38.75</v>
      </c>
      <c r="D46" s="456">
        <v>24380</v>
      </c>
      <c r="E46" s="472">
        <v>12917</v>
      </c>
      <c r="F46" s="456">
        <f t="shared" si="2"/>
        <v>37438</v>
      </c>
      <c r="G46" s="452">
        <f t="shared" si="0"/>
        <v>27330</v>
      </c>
      <c r="H46" s="457">
        <v>362</v>
      </c>
    </row>
    <row r="47" spans="1:8" x14ac:dyDescent="0.2">
      <c r="A47" s="453">
        <v>43</v>
      </c>
      <c r="B47" s="454">
        <f t="shared" si="5"/>
        <v>12.56</v>
      </c>
      <c r="C47" s="465">
        <f t="shared" si="3"/>
        <v>38.82</v>
      </c>
      <c r="D47" s="456">
        <v>24380</v>
      </c>
      <c r="E47" s="472">
        <v>12917</v>
      </c>
      <c r="F47" s="456">
        <f t="shared" si="2"/>
        <v>37378</v>
      </c>
      <c r="G47" s="452">
        <f t="shared" si="0"/>
        <v>27286</v>
      </c>
      <c r="H47" s="457">
        <v>362</v>
      </c>
    </row>
    <row r="48" spans="1:8" x14ac:dyDescent="0.2">
      <c r="A48" s="453">
        <v>44</v>
      </c>
      <c r="B48" s="454">
        <f t="shared" si="5"/>
        <v>12.59</v>
      </c>
      <c r="C48" s="465">
        <f t="shared" si="3"/>
        <v>38.89</v>
      </c>
      <c r="D48" s="456">
        <v>24380</v>
      </c>
      <c r="E48" s="472">
        <v>12917</v>
      </c>
      <c r="F48" s="456">
        <f t="shared" si="2"/>
        <v>37293</v>
      </c>
      <c r="G48" s="452">
        <f t="shared" si="0"/>
        <v>27223</v>
      </c>
      <c r="H48" s="457">
        <v>362</v>
      </c>
    </row>
    <row r="49" spans="1:8" x14ac:dyDescent="0.2">
      <c r="A49" s="453">
        <v>45</v>
      </c>
      <c r="B49" s="454">
        <f t="shared" si="5"/>
        <v>12.61</v>
      </c>
      <c r="C49" s="465">
        <f t="shared" si="3"/>
        <v>38.950000000000003</v>
      </c>
      <c r="D49" s="456">
        <v>24380</v>
      </c>
      <c r="E49" s="472">
        <v>12917</v>
      </c>
      <c r="F49" s="456">
        <f t="shared" si="2"/>
        <v>37235</v>
      </c>
      <c r="G49" s="452">
        <f t="shared" si="0"/>
        <v>27180</v>
      </c>
      <c r="H49" s="457">
        <v>362</v>
      </c>
    </row>
    <row r="50" spans="1:8" x14ac:dyDescent="0.2">
      <c r="A50" s="453">
        <v>46</v>
      </c>
      <c r="B50" s="454">
        <f t="shared" si="5"/>
        <v>12.63</v>
      </c>
      <c r="C50" s="465">
        <f t="shared" si="3"/>
        <v>39.020000000000003</v>
      </c>
      <c r="D50" s="456">
        <v>24380</v>
      </c>
      <c r="E50" s="472">
        <v>12917</v>
      </c>
      <c r="F50" s="456">
        <f t="shared" si="2"/>
        <v>37175</v>
      </c>
      <c r="G50" s="452">
        <f t="shared" si="0"/>
        <v>27136</v>
      </c>
      <c r="H50" s="457">
        <v>362</v>
      </c>
    </row>
    <row r="51" spans="1:8" x14ac:dyDescent="0.2">
      <c r="A51" s="453">
        <v>47</v>
      </c>
      <c r="B51" s="454">
        <f t="shared" si="5"/>
        <v>12.65</v>
      </c>
      <c r="C51" s="465">
        <f t="shared" si="3"/>
        <v>39.08</v>
      </c>
      <c r="D51" s="456">
        <v>24380</v>
      </c>
      <c r="E51" s="472">
        <v>12917</v>
      </c>
      <c r="F51" s="456">
        <f t="shared" si="2"/>
        <v>37117</v>
      </c>
      <c r="G51" s="452">
        <f t="shared" si="0"/>
        <v>27094</v>
      </c>
      <c r="H51" s="457">
        <v>362</v>
      </c>
    </row>
    <row r="52" spans="1:8" x14ac:dyDescent="0.2">
      <c r="A52" s="453">
        <v>48</v>
      </c>
      <c r="B52" s="454">
        <f t="shared" si="5"/>
        <v>12.67</v>
      </c>
      <c r="C52" s="465">
        <f t="shared" si="3"/>
        <v>39.14</v>
      </c>
      <c r="D52" s="456">
        <v>24380</v>
      </c>
      <c r="E52" s="472">
        <v>12917</v>
      </c>
      <c r="F52" s="456">
        <f t="shared" si="2"/>
        <v>37059</v>
      </c>
      <c r="G52" s="452">
        <f t="shared" si="0"/>
        <v>27051</v>
      </c>
      <c r="H52" s="457">
        <v>362</v>
      </c>
    </row>
    <row r="53" spans="1:8" x14ac:dyDescent="0.2">
      <c r="A53" s="453">
        <v>49</v>
      </c>
      <c r="B53" s="454">
        <f t="shared" si="5"/>
        <v>12.69</v>
      </c>
      <c r="C53" s="465">
        <f t="shared" si="3"/>
        <v>39.200000000000003</v>
      </c>
      <c r="D53" s="456">
        <v>24380</v>
      </c>
      <c r="E53" s="472">
        <v>12917</v>
      </c>
      <c r="F53" s="456">
        <f t="shared" si="2"/>
        <v>37002</v>
      </c>
      <c r="G53" s="452">
        <f t="shared" si="0"/>
        <v>27009</v>
      </c>
      <c r="H53" s="457">
        <v>362</v>
      </c>
    </row>
    <row r="54" spans="1:8" x14ac:dyDescent="0.2">
      <c r="A54" s="453">
        <v>50</v>
      </c>
      <c r="B54" s="454">
        <f t="shared" si="5"/>
        <v>12.72</v>
      </c>
      <c r="C54" s="465">
        <f t="shared" si="3"/>
        <v>39.270000000000003</v>
      </c>
      <c r="D54" s="456">
        <v>24380</v>
      </c>
      <c r="E54" s="472">
        <v>12917</v>
      </c>
      <c r="F54" s="456">
        <f t="shared" si="2"/>
        <v>36918</v>
      </c>
      <c r="G54" s="452">
        <f t="shared" si="0"/>
        <v>26947</v>
      </c>
      <c r="H54" s="457">
        <v>362</v>
      </c>
    </row>
    <row r="55" spans="1:8" x14ac:dyDescent="0.2">
      <c r="A55" s="453">
        <v>51</v>
      </c>
      <c r="B55" s="454">
        <f t="shared" si="5"/>
        <v>12.73</v>
      </c>
      <c r="C55" s="465">
        <f t="shared" si="3"/>
        <v>39.32</v>
      </c>
      <c r="D55" s="456">
        <v>24380</v>
      </c>
      <c r="E55" s="472">
        <v>12917</v>
      </c>
      <c r="F55" s="456">
        <f t="shared" si="2"/>
        <v>36887</v>
      </c>
      <c r="G55" s="452">
        <f t="shared" si="0"/>
        <v>26924</v>
      </c>
      <c r="H55" s="457">
        <v>362</v>
      </c>
    </row>
    <row r="56" spans="1:8" x14ac:dyDescent="0.2">
      <c r="A56" s="453">
        <v>52</v>
      </c>
      <c r="B56" s="454">
        <f t="shared" si="5"/>
        <v>12.75</v>
      </c>
      <c r="C56" s="465">
        <f t="shared" si="3"/>
        <v>39.380000000000003</v>
      </c>
      <c r="D56" s="456">
        <v>24380</v>
      </c>
      <c r="E56" s="472">
        <v>12917</v>
      </c>
      <c r="F56" s="456">
        <f t="shared" si="2"/>
        <v>36830</v>
      </c>
      <c r="G56" s="452">
        <f t="shared" si="0"/>
        <v>26882</v>
      </c>
      <c r="H56" s="457">
        <v>362</v>
      </c>
    </row>
    <row r="57" spans="1:8" x14ac:dyDescent="0.2">
      <c r="A57" s="453">
        <v>53</v>
      </c>
      <c r="B57" s="454">
        <f t="shared" si="5"/>
        <v>12.77</v>
      </c>
      <c r="C57" s="465">
        <f t="shared" si="3"/>
        <v>39.44</v>
      </c>
      <c r="D57" s="456">
        <v>24380</v>
      </c>
      <c r="E57" s="472">
        <v>12917</v>
      </c>
      <c r="F57" s="456">
        <f t="shared" si="2"/>
        <v>36773</v>
      </c>
      <c r="G57" s="452">
        <f t="shared" si="0"/>
        <v>26840</v>
      </c>
      <c r="H57" s="457">
        <v>362</v>
      </c>
    </row>
    <row r="58" spans="1:8" x14ac:dyDescent="0.2">
      <c r="A58" s="453">
        <v>54</v>
      </c>
      <c r="B58" s="454">
        <f t="shared" si="5"/>
        <v>12.79</v>
      </c>
      <c r="C58" s="465">
        <f t="shared" si="3"/>
        <v>39.5</v>
      </c>
      <c r="D58" s="456">
        <v>24380</v>
      </c>
      <c r="E58" s="472">
        <v>12917</v>
      </c>
      <c r="F58" s="456">
        <f t="shared" si="2"/>
        <v>36717</v>
      </c>
      <c r="G58" s="452">
        <f t="shared" si="0"/>
        <v>26798</v>
      </c>
      <c r="H58" s="457">
        <v>362</v>
      </c>
    </row>
    <row r="59" spans="1:8" x14ac:dyDescent="0.2">
      <c r="A59" s="453">
        <v>55</v>
      </c>
      <c r="B59" s="454">
        <f t="shared" si="5"/>
        <v>12.81</v>
      </c>
      <c r="C59" s="465">
        <f t="shared" si="3"/>
        <v>39.549999999999997</v>
      </c>
      <c r="D59" s="456">
        <v>24380</v>
      </c>
      <c r="E59" s="472">
        <v>12917</v>
      </c>
      <c r="F59" s="456">
        <f t="shared" si="2"/>
        <v>36661</v>
      </c>
      <c r="G59" s="452">
        <f t="shared" si="0"/>
        <v>26758</v>
      </c>
      <c r="H59" s="457">
        <v>362</v>
      </c>
    </row>
    <row r="60" spans="1:8" x14ac:dyDescent="0.2">
      <c r="A60" s="453">
        <v>56</v>
      </c>
      <c r="B60" s="454">
        <f t="shared" si="5"/>
        <v>12.83</v>
      </c>
      <c r="C60" s="465">
        <f t="shared" si="3"/>
        <v>39.61</v>
      </c>
      <c r="D60" s="456">
        <v>24380</v>
      </c>
      <c r="E60" s="472">
        <v>12917</v>
      </c>
      <c r="F60" s="456">
        <f t="shared" si="2"/>
        <v>36605</v>
      </c>
      <c r="G60" s="452">
        <f t="shared" si="0"/>
        <v>26716</v>
      </c>
      <c r="H60" s="457">
        <v>362</v>
      </c>
    </row>
    <row r="61" spans="1:8" x14ac:dyDescent="0.2">
      <c r="A61" s="453">
        <v>57</v>
      </c>
      <c r="B61" s="454">
        <f t="shared" ref="B61:B124" si="6">ROUND(0.0015*A61+12.74285,2)</f>
        <v>12.83</v>
      </c>
      <c r="C61" s="465">
        <f t="shared" si="3"/>
        <v>39.659999999999997</v>
      </c>
      <c r="D61" s="456">
        <v>24380</v>
      </c>
      <c r="E61" s="472">
        <v>12917</v>
      </c>
      <c r="F61" s="456">
        <f t="shared" si="2"/>
        <v>36598</v>
      </c>
      <c r="G61" s="452">
        <f t="shared" si="0"/>
        <v>26711</v>
      </c>
      <c r="H61" s="457">
        <v>362</v>
      </c>
    </row>
    <row r="62" spans="1:8" x14ac:dyDescent="0.2">
      <c r="A62" s="453">
        <v>58</v>
      </c>
      <c r="B62" s="454">
        <f t="shared" si="6"/>
        <v>12.83</v>
      </c>
      <c r="C62" s="465">
        <f t="shared" si="3"/>
        <v>39.72</v>
      </c>
      <c r="D62" s="456">
        <v>24380</v>
      </c>
      <c r="E62" s="472">
        <v>12917</v>
      </c>
      <c r="F62" s="456">
        <f t="shared" si="2"/>
        <v>36590</v>
      </c>
      <c r="G62" s="452">
        <f t="shared" si="0"/>
        <v>26705</v>
      </c>
      <c r="H62" s="457">
        <v>362</v>
      </c>
    </row>
    <row r="63" spans="1:8" x14ac:dyDescent="0.2">
      <c r="A63" s="453">
        <v>59</v>
      </c>
      <c r="B63" s="454">
        <f t="shared" si="6"/>
        <v>12.83</v>
      </c>
      <c r="C63" s="465">
        <f t="shared" si="3"/>
        <v>39.770000000000003</v>
      </c>
      <c r="D63" s="456">
        <v>24380</v>
      </c>
      <c r="E63" s="472">
        <v>12917</v>
      </c>
      <c r="F63" s="456">
        <f t="shared" si="2"/>
        <v>36584</v>
      </c>
      <c r="G63" s="452">
        <f t="shared" si="0"/>
        <v>26700</v>
      </c>
      <c r="H63" s="457">
        <v>362</v>
      </c>
    </row>
    <row r="64" spans="1:8" x14ac:dyDescent="0.2">
      <c r="A64" s="453">
        <v>60</v>
      </c>
      <c r="B64" s="454">
        <f t="shared" si="6"/>
        <v>12.83</v>
      </c>
      <c r="C64" s="465">
        <f t="shared" si="3"/>
        <v>39.82</v>
      </c>
      <c r="D64" s="456">
        <v>24380</v>
      </c>
      <c r="E64" s="472">
        <v>12917</v>
      </c>
      <c r="F64" s="456">
        <f t="shared" si="2"/>
        <v>36577</v>
      </c>
      <c r="G64" s="452">
        <f t="shared" si="0"/>
        <v>26695</v>
      </c>
      <c r="H64" s="457">
        <v>362</v>
      </c>
    </row>
    <row r="65" spans="1:8" x14ac:dyDescent="0.2">
      <c r="A65" s="453">
        <v>61</v>
      </c>
      <c r="B65" s="454">
        <f t="shared" si="6"/>
        <v>12.83</v>
      </c>
      <c r="C65" s="465">
        <f t="shared" si="3"/>
        <v>39.869999999999997</v>
      </c>
      <c r="D65" s="456">
        <v>24380</v>
      </c>
      <c r="E65" s="472">
        <v>12917</v>
      </c>
      <c r="F65" s="456">
        <f t="shared" si="2"/>
        <v>36570</v>
      </c>
      <c r="G65" s="452">
        <f t="shared" si="0"/>
        <v>26691</v>
      </c>
      <c r="H65" s="457">
        <v>362</v>
      </c>
    </row>
    <row r="66" spans="1:8" x14ac:dyDescent="0.2">
      <c r="A66" s="453">
        <v>62</v>
      </c>
      <c r="B66" s="454">
        <f t="shared" si="6"/>
        <v>12.84</v>
      </c>
      <c r="C66" s="465">
        <f t="shared" si="3"/>
        <v>39.92</v>
      </c>
      <c r="D66" s="456">
        <v>24380</v>
      </c>
      <c r="E66" s="472">
        <v>12917</v>
      </c>
      <c r="F66" s="456">
        <f t="shared" si="2"/>
        <v>36540</v>
      </c>
      <c r="G66" s="452">
        <f t="shared" si="0"/>
        <v>26668</v>
      </c>
      <c r="H66" s="457">
        <v>362</v>
      </c>
    </row>
    <row r="67" spans="1:8" x14ac:dyDescent="0.2">
      <c r="A67" s="453">
        <v>63</v>
      </c>
      <c r="B67" s="454">
        <f t="shared" si="6"/>
        <v>12.84</v>
      </c>
      <c r="C67" s="465">
        <f t="shared" si="3"/>
        <v>39.96</v>
      </c>
      <c r="D67" s="456">
        <v>24380</v>
      </c>
      <c r="E67" s="472">
        <v>12917</v>
      </c>
      <c r="F67" s="456">
        <f t="shared" si="2"/>
        <v>36534</v>
      </c>
      <c r="G67" s="452">
        <f t="shared" si="0"/>
        <v>26664</v>
      </c>
      <c r="H67" s="457">
        <v>362</v>
      </c>
    </row>
    <row r="68" spans="1:8" x14ac:dyDescent="0.2">
      <c r="A68" s="453">
        <v>64</v>
      </c>
      <c r="B68" s="454">
        <f t="shared" si="6"/>
        <v>12.84</v>
      </c>
      <c r="C68" s="465">
        <f t="shared" si="3"/>
        <v>40.01</v>
      </c>
      <c r="D68" s="456">
        <v>24380</v>
      </c>
      <c r="E68" s="472">
        <v>12917</v>
      </c>
      <c r="F68" s="456">
        <f t="shared" si="2"/>
        <v>36528</v>
      </c>
      <c r="G68" s="452">
        <f t="shared" si="0"/>
        <v>26659</v>
      </c>
      <c r="H68" s="457">
        <v>362</v>
      </c>
    </row>
    <row r="69" spans="1:8" x14ac:dyDescent="0.2">
      <c r="A69" s="453">
        <v>65</v>
      </c>
      <c r="B69" s="454">
        <f t="shared" si="6"/>
        <v>12.84</v>
      </c>
      <c r="C69" s="465">
        <f t="shared" si="3"/>
        <v>40.06</v>
      </c>
      <c r="D69" s="456">
        <v>24380</v>
      </c>
      <c r="E69" s="472">
        <v>12917</v>
      </c>
      <c r="F69" s="456">
        <f t="shared" si="2"/>
        <v>36521</v>
      </c>
      <c r="G69" s="452">
        <f t="shared" si="0"/>
        <v>26654</v>
      </c>
      <c r="H69" s="457">
        <v>362</v>
      </c>
    </row>
    <row r="70" spans="1:8" x14ac:dyDescent="0.2">
      <c r="A70" s="453">
        <v>66</v>
      </c>
      <c r="B70" s="454">
        <f t="shared" si="6"/>
        <v>12.84</v>
      </c>
      <c r="C70" s="465">
        <f t="shared" si="3"/>
        <v>40.1</v>
      </c>
      <c r="D70" s="456">
        <v>24380</v>
      </c>
      <c r="E70" s="472">
        <v>12917</v>
      </c>
      <c r="F70" s="456">
        <f t="shared" si="2"/>
        <v>36516</v>
      </c>
      <c r="G70" s="452">
        <f t="shared" si="0"/>
        <v>26650</v>
      </c>
      <c r="H70" s="457">
        <v>362</v>
      </c>
    </row>
    <row r="71" spans="1:8" x14ac:dyDescent="0.2">
      <c r="A71" s="453">
        <v>67</v>
      </c>
      <c r="B71" s="454">
        <f t="shared" si="6"/>
        <v>12.84</v>
      </c>
      <c r="C71" s="465">
        <f t="shared" si="3"/>
        <v>40.15</v>
      </c>
      <c r="D71" s="456">
        <v>24380</v>
      </c>
      <c r="E71" s="472">
        <v>12917</v>
      </c>
      <c r="F71" s="456">
        <f t="shared" si="2"/>
        <v>36510</v>
      </c>
      <c r="G71" s="452">
        <f t="shared" si="0"/>
        <v>26646</v>
      </c>
      <c r="H71" s="457">
        <v>362</v>
      </c>
    </row>
    <row r="72" spans="1:8" x14ac:dyDescent="0.2">
      <c r="A72" s="453">
        <v>68</v>
      </c>
      <c r="B72" s="454">
        <f t="shared" si="6"/>
        <v>12.84</v>
      </c>
      <c r="C72" s="465">
        <f t="shared" si="3"/>
        <v>40.19</v>
      </c>
      <c r="D72" s="456">
        <v>24380</v>
      </c>
      <c r="E72" s="472">
        <v>12917</v>
      </c>
      <c r="F72" s="456">
        <f t="shared" si="2"/>
        <v>36504</v>
      </c>
      <c r="G72" s="452">
        <f t="shared" si="0"/>
        <v>26642</v>
      </c>
      <c r="H72" s="457">
        <v>362</v>
      </c>
    </row>
    <row r="73" spans="1:8" x14ac:dyDescent="0.2">
      <c r="A73" s="453">
        <v>69</v>
      </c>
      <c r="B73" s="454">
        <f t="shared" si="6"/>
        <v>12.85</v>
      </c>
      <c r="C73" s="465">
        <f t="shared" si="3"/>
        <v>40.229999999999997</v>
      </c>
      <c r="D73" s="456">
        <v>24380</v>
      </c>
      <c r="E73" s="472">
        <v>12917</v>
      </c>
      <c r="F73" s="456">
        <f t="shared" si="2"/>
        <v>36475</v>
      </c>
      <c r="G73" s="452">
        <f t="shared" si="0"/>
        <v>26620</v>
      </c>
      <c r="H73" s="457">
        <v>362</v>
      </c>
    </row>
    <row r="74" spans="1:8" x14ac:dyDescent="0.2">
      <c r="A74" s="453">
        <v>70</v>
      </c>
      <c r="B74" s="454">
        <f t="shared" si="6"/>
        <v>12.85</v>
      </c>
      <c r="C74" s="465">
        <f t="shared" si="3"/>
        <v>40.270000000000003</v>
      </c>
      <c r="D74" s="456">
        <v>24380</v>
      </c>
      <c r="E74" s="472">
        <v>12917</v>
      </c>
      <c r="F74" s="456">
        <f t="shared" si="2"/>
        <v>36470</v>
      </c>
      <c r="G74" s="452">
        <f t="shared" si="0"/>
        <v>26616</v>
      </c>
      <c r="H74" s="457">
        <v>362</v>
      </c>
    </row>
    <row r="75" spans="1:8" x14ac:dyDescent="0.2">
      <c r="A75" s="453">
        <v>71</v>
      </c>
      <c r="B75" s="454">
        <f t="shared" si="6"/>
        <v>12.85</v>
      </c>
      <c r="C75" s="465">
        <f t="shared" si="3"/>
        <v>40.31</v>
      </c>
      <c r="D75" s="456">
        <v>24380</v>
      </c>
      <c r="E75" s="472">
        <v>12917</v>
      </c>
      <c r="F75" s="456">
        <f t="shared" si="2"/>
        <v>36465</v>
      </c>
      <c r="G75" s="452">
        <f t="shared" si="0"/>
        <v>26613</v>
      </c>
      <c r="H75" s="457">
        <v>362</v>
      </c>
    </row>
    <row r="76" spans="1:8" x14ac:dyDescent="0.2">
      <c r="A76" s="453">
        <v>72</v>
      </c>
      <c r="B76" s="454">
        <f t="shared" si="6"/>
        <v>12.85</v>
      </c>
      <c r="C76" s="465">
        <f t="shared" si="3"/>
        <v>40.35</v>
      </c>
      <c r="D76" s="456">
        <v>24380</v>
      </c>
      <c r="E76" s="472">
        <v>12917</v>
      </c>
      <c r="F76" s="456">
        <f t="shared" si="2"/>
        <v>36460</v>
      </c>
      <c r="G76" s="452">
        <f t="shared" si="0"/>
        <v>26609</v>
      </c>
      <c r="H76" s="457">
        <v>362</v>
      </c>
    </row>
    <row r="77" spans="1:8" x14ac:dyDescent="0.2">
      <c r="A77" s="453">
        <v>73</v>
      </c>
      <c r="B77" s="454">
        <f t="shared" si="6"/>
        <v>12.85</v>
      </c>
      <c r="C77" s="465">
        <f t="shared" si="3"/>
        <v>40.39</v>
      </c>
      <c r="D77" s="456">
        <v>24380</v>
      </c>
      <c r="E77" s="472">
        <v>12917</v>
      </c>
      <c r="F77" s="456">
        <f t="shared" si="2"/>
        <v>36454</v>
      </c>
      <c r="G77" s="452">
        <f t="shared" si="0"/>
        <v>26605</v>
      </c>
      <c r="H77" s="457">
        <v>362</v>
      </c>
    </row>
    <row r="78" spans="1:8" x14ac:dyDescent="0.2">
      <c r="A78" s="453">
        <v>74</v>
      </c>
      <c r="B78" s="454">
        <f t="shared" si="6"/>
        <v>12.85</v>
      </c>
      <c r="C78" s="465">
        <f t="shared" si="3"/>
        <v>40.42</v>
      </c>
      <c r="D78" s="456">
        <v>24380</v>
      </c>
      <c r="E78" s="472">
        <v>12917</v>
      </c>
      <c r="F78" s="456">
        <f t="shared" si="2"/>
        <v>36450</v>
      </c>
      <c r="G78" s="452">
        <f t="shared" si="0"/>
        <v>26602</v>
      </c>
      <c r="H78" s="457">
        <v>362</v>
      </c>
    </row>
    <row r="79" spans="1:8" x14ac:dyDescent="0.2">
      <c r="A79" s="453">
        <v>75</v>
      </c>
      <c r="B79" s="454">
        <f t="shared" si="6"/>
        <v>12.86</v>
      </c>
      <c r="C79" s="465">
        <f t="shared" si="3"/>
        <v>40.46</v>
      </c>
      <c r="D79" s="456">
        <v>24380</v>
      </c>
      <c r="E79" s="472">
        <v>12917</v>
      </c>
      <c r="F79" s="456">
        <f t="shared" si="2"/>
        <v>36421</v>
      </c>
      <c r="G79" s="452">
        <f t="shared" si="0"/>
        <v>26581</v>
      </c>
      <c r="H79" s="457">
        <v>362</v>
      </c>
    </row>
    <row r="80" spans="1:8" x14ac:dyDescent="0.2">
      <c r="A80" s="453">
        <v>76</v>
      </c>
      <c r="B80" s="454">
        <f t="shared" si="6"/>
        <v>12.86</v>
      </c>
      <c r="C80" s="465">
        <f t="shared" si="3"/>
        <v>40.49</v>
      </c>
      <c r="D80" s="456">
        <v>24380</v>
      </c>
      <c r="E80" s="472">
        <v>12917</v>
      </c>
      <c r="F80" s="456">
        <f t="shared" si="2"/>
        <v>36417</v>
      </c>
      <c r="G80" s="452">
        <f t="shared" ref="G80:G143" si="7">ROUND(12*(1/B80*D80+1/C80*E80),0)</f>
        <v>26578</v>
      </c>
      <c r="H80" s="457">
        <v>362</v>
      </c>
    </row>
    <row r="81" spans="1:8" x14ac:dyDescent="0.2">
      <c r="A81" s="453">
        <v>77</v>
      </c>
      <c r="B81" s="454">
        <f t="shared" si="6"/>
        <v>12.86</v>
      </c>
      <c r="C81" s="465">
        <f t="shared" si="3"/>
        <v>40.53</v>
      </c>
      <c r="D81" s="456">
        <v>24380</v>
      </c>
      <c r="E81" s="472">
        <v>12917</v>
      </c>
      <c r="F81" s="456">
        <f t="shared" ref="F81:F144" si="8">ROUND(12*1.3566*(1/B81*D81+1/C81*E81)+H81,0)</f>
        <v>36412</v>
      </c>
      <c r="G81" s="452">
        <f t="shared" si="7"/>
        <v>26574</v>
      </c>
      <c r="H81" s="457">
        <v>362</v>
      </c>
    </row>
    <row r="82" spans="1:8" x14ac:dyDescent="0.2">
      <c r="A82" s="453">
        <v>78</v>
      </c>
      <c r="B82" s="454">
        <f t="shared" si="6"/>
        <v>12.86</v>
      </c>
      <c r="C82" s="465">
        <f t="shared" ref="C82:C110" si="9">ROUND(-0.0005*POWER(A82,2)+0.1103*A82+35,2)</f>
        <v>40.56</v>
      </c>
      <c r="D82" s="456">
        <v>24380</v>
      </c>
      <c r="E82" s="472">
        <v>12917</v>
      </c>
      <c r="F82" s="456">
        <f t="shared" si="8"/>
        <v>36409</v>
      </c>
      <c r="G82" s="452">
        <f t="shared" si="7"/>
        <v>26571</v>
      </c>
      <c r="H82" s="457">
        <v>362</v>
      </c>
    </row>
    <row r="83" spans="1:8" x14ac:dyDescent="0.2">
      <c r="A83" s="453">
        <v>79</v>
      </c>
      <c r="B83" s="454">
        <f t="shared" si="6"/>
        <v>12.86</v>
      </c>
      <c r="C83" s="465">
        <f t="shared" si="9"/>
        <v>40.590000000000003</v>
      </c>
      <c r="D83" s="456">
        <v>24380</v>
      </c>
      <c r="E83" s="472">
        <v>12917</v>
      </c>
      <c r="F83" s="456">
        <f t="shared" si="8"/>
        <v>36405</v>
      </c>
      <c r="G83" s="452">
        <f t="shared" si="7"/>
        <v>26568</v>
      </c>
      <c r="H83" s="457">
        <v>362</v>
      </c>
    </row>
    <row r="84" spans="1:8" x14ac:dyDescent="0.2">
      <c r="A84" s="453">
        <v>80</v>
      </c>
      <c r="B84" s="454">
        <f t="shared" si="6"/>
        <v>12.86</v>
      </c>
      <c r="C84" s="465">
        <f t="shared" si="9"/>
        <v>40.619999999999997</v>
      </c>
      <c r="D84" s="456">
        <v>24380</v>
      </c>
      <c r="E84" s="472">
        <v>12917</v>
      </c>
      <c r="F84" s="456">
        <f t="shared" si="8"/>
        <v>36401</v>
      </c>
      <c r="G84" s="452">
        <f t="shared" si="7"/>
        <v>26566</v>
      </c>
      <c r="H84" s="457">
        <v>362</v>
      </c>
    </row>
    <row r="85" spans="1:8" x14ac:dyDescent="0.2">
      <c r="A85" s="453">
        <v>81</v>
      </c>
      <c r="B85" s="454">
        <f t="shared" si="6"/>
        <v>12.86</v>
      </c>
      <c r="C85" s="465">
        <f t="shared" si="9"/>
        <v>40.65</v>
      </c>
      <c r="D85" s="456">
        <v>24380</v>
      </c>
      <c r="E85" s="472">
        <v>12917</v>
      </c>
      <c r="F85" s="456">
        <f t="shared" si="8"/>
        <v>36397</v>
      </c>
      <c r="G85" s="452">
        <f t="shared" si="7"/>
        <v>26563</v>
      </c>
      <c r="H85" s="457">
        <v>362</v>
      </c>
    </row>
    <row r="86" spans="1:8" x14ac:dyDescent="0.2">
      <c r="A86" s="453">
        <v>82</v>
      </c>
      <c r="B86" s="454">
        <f t="shared" si="6"/>
        <v>12.87</v>
      </c>
      <c r="C86" s="465">
        <f t="shared" si="9"/>
        <v>40.68</v>
      </c>
      <c r="D86" s="456">
        <v>24380</v>
      </c>
      <c r="E86" s="472">
        <v>12917</v>
      </c>
      <c r="F86" s="456">
        <f t="shared" si="8"/>
        <v>36369</v>
      </c>
      <c r="G86" s="452">
        <f t="shared" si="7"/>
        <v>26542</v>
      </c>
      <c r="H86" s="457">
        <v>362</v>
      </c>
    </row>
    <row r="87" spans="1:8" x14ac:dyDescent="0.2">
      <c r="A87" s="453">
        <v>83</v>
      </c>
      <c r="B87" s="454">
        <f t="shared" si="6"/>
        <v>12.87</v>
      </c>
      <c r="C87" s="465">
        <f t="shared" si="9"/>
        <v>40.71</v>
      </c>
      <c r="D87" s="456">
        <v>24380</v>
      </c>
      <c r="E87" s="472">
        <v>12917</v>
      </c>
      <c r="F87" s="456">
        <f t="shared" si="8"/>
        <v>36365</v>
      </c>
      <c r="G87" s="452">
        <f t="shared" si="7"/>
        <v>26539</v>
      </c>
      <c r="H87" s="457">
        <v>362</v>
      </c>
    </row>
    <row r="88" spans="1:8" x14ac:dyDescent="0.2">
      <c r="A88" s="453">
        <v>84</v>
      </c>
      <c r="B88" s="454">
        <f t="shared" si="6"/>
        <v>12.87</v>
      </c>
      <c r="C88" s="465">
        <f t="shared" si="9"/>
        <v>40.74</v>
      </c>
      <c r="D88" s="456">
        <v>24380</v>
      </c>
      <c r="E88" s="472">
        <v>12917</v>
      </c>
      <c r="F88" s="456">
        <f t="shared" si="8"/>
        <v>36362</v>
      </c>
      <c r="G88" s="452">
        <f t="shared" si="7"/>
        <v>26537</v>
      </c>
      <c r="H88" s="457">
        <v>362</v>
      </c>
    </row>
    <row r="89" spans="1:8" x14ac:dyDescent="0.2">
      <c r="A89" s="453">
        <v>85</v>
      </c>
      <c r="B89" s="454">
        <f t="shared" si="6"/>
        <v>12.87</v>
      </c>
      <c r="C89" s="465">
        <f t="shared" si="9"/>
        <v>40.76</v>
      </c>
      <c r="D89" s="456">
        <v>24380</v>
      </c>
      <c r="E89" s="472">
        <v>12917</v>
      </c>
      <c r="F89" s="456">
        <f t="shared" si="8"/>
        <v>36359</v>
      </c>
      <c r="G89" s="452">
        <f t="shared" si="7"/>
        <v>26535</v>
      </c>
      <c r="H89" s="457">
        <v>362</v>
      </c>
    </row>
    <row r="90" spans="1:8" x14ac:dyDescent="0.2">
      <c r="A90" s="453">
        <v>86</v>
      </c>
      <c r="B90" s="454">
        <f t="shared" si="6"/>
        <v>12.87</v>
      </c>
      <c r="C90" s="465">
        <f t="shared" si="9"/>
        <v>40.79</v>
      </c>
      <c r="D90" s="456">
        <v>24380</v>
      </c>
      <c r="E90" s="472">
        <v>12917</v>
      </c>
      <c r="F90" s="456">
        <f t="shared" si="8"/>
        <v>36355</v>
      </c>
      <c r="G90" s="452">
        <f t="shared" si="7"/>
        <v>26532</v>
      </c>
      <c r="H90" s="457">
        <v>362</v>
      </c>
    </row>
    <row r="91" spans="1:8" x14ac:dyDescent="0.2">
      <c r="A91" s="453">
        <v>87</v>
      </c>
      <c r="B91" s="454">
        <f t="shared" si="6"/>
        <v>12.87</v>
      </c>
      <c r="C91" s="465">
        <f t="shared" si="9"/>
        <v>40.81</v>
      </c>
      <c r="D91" s="456">
        <v>24380</v>
      </c>
      <c r="E91" s="472">
        <v>12917</v>
      </c>
      <c r="F91" s="456">
        <f t="shared" si="8"/>
        <v>36353</v>
      </c>
      <c r="G91" s="452">
        <f t="shared" si="7"/>
        <v>26530</v>
      </c>
      <c r="H91" s="457">
        <v>362</v>
      </c>
    </row>
    <row r="92" spans="1:8" x14ac:dyDescent="0.2">
      <c r="A92" s="453">
        <v>88</v>
      </c>
      <c r="B92" s="454">
        <f t="shared" si="6"/>
        <v>12.87</v>
      </c>
      <c r="C92" s="465">
        <f t="shared" si="9"/>
        <v>40.83</v>
      </c>
      <c r="D92" s="456">
        <v>24380</v>
      </c>
      <c r="E92" s="472">
        <v>12917</v>
      </c>
      <c r="F92" s="456">
        <f t="shared" si="8"/>
        <v>36350</v>
      </c>
      <c r="G92" s="452">
        <f t="shared" si="7"/>
        <v>26528</v>
      </c>
      <c r="H92" s="457">
        <v>362</v>
      </c>
    </row>
    <row r="93" spans="1:8" x14ac:dyDescent="0.2">
      <c r="A93" s="453">
        <v>89</v>
      </c>
      <c r="B93" s="454">
        <f t="shared" si="6"/>
        <v>12.88</v>
      </c>
      <c r="C93" s="465">
        <f t="shared" si="9"/>
        <v>40.86</v>
      </c>
      <c r="D93" s="456">
        <v>24380</v>
      </c>
      <c r="E93" s="472">
        <v>12917</v>
      </c>
      <c r="F93" s="456">
        <f t="shared" si="8"/>
        <v>36323</v>
      </c>
      <c r="G93" s="452">
        <f t="shared" si="7"/>
        <v>26508</v>
      </c>
      <c r="H93" s="457">
        <v>362</v>
      </c>
    </row>
    <row r="94" spans="1:8" x14ac:dyDescent="0.2">
      <c r="A94" s="453">
        <v>90</v>
      </c>
      <c r="B94" s="454">
        <f t="shared" si="6"/>
        <v>12.88</v>
      </c>
      <c r="C94" s="465">
        <f t="shared" si="9"/>
        <v>40.880000000000003</v>
      </c>
      <c r="D94" s="456">
        <v>24380</v>
      </c>
      <c r="E94" s="472">
        <v>12917</v>
      </c>
      <c r="F94" s="456">
        <f t="shared" si="8"/>
        <v>36320</v>
      </c>
      <c r="G94" s="452">
        <f t="shared" si="7"/>
        <v>26506</v>
      </c>
      <c r="H94" s="457">
        <v>362</v>
      </c>
    </row>
    <row r="95" spans="1:8" x14ac:dyDescent="0.2">
      <c r="A95" s="453">
        <v>91</v>
      </c>
      <c r="B95" s="454">
        <f t="shared" si="6"/>
        <v>12.88</v>
      </c>
      <c r="C95" s="465">
        <f t="shared" si="9"/>
        <v>40.9</v>
      </c>
      <c r="D95" s="456">
        <v>24380</v>
      </c>
      <c r="E95" s="472">
        <v>12917</v>
      </c>
      <c r="F95" s="456">
        <f t="shared" si="8"/>
        <v>36317</v>
      </c>
      <c r="G95" s="452">
        <f t="shared" si="7"/>
        <v>26504</v>
      </c>
      <c r="H95" s="457">
        <v>362</v>
      </c>
    </row>
    <row r="96" spans="1:8" x14ac:dyDescent="0.2">
      <c r="A96" s="453">
        <v>92</v>
      </c>
      <c r="B96" s="454">
        <f t="shared" si="6"/>
        <v>12.88</v>
      </c>
      <c r="C96" s="465">
        <f t="shared" si="9"/>
        <v>40.92</v>
      </c>
      <c r="D96" s="456">
        <v>24380</v>
      </c>
      <c r="E96" s="472">
        <v>12917</v>
      </c>
      <c r="F96" s="456">
        <f t="shared" si="8"/>
        <v>36315</v>
      </c>
      <c r="G96" s="452">
        <f t="shared" si="7"/>
        <v>26502</v>
      </c>
      <c r="H96" s="457">
        <v>362</v>
      </c>
    </row>
    <row r="97" spans="1:8" x14ac:dyDescent="0.2">
      <c r="A97" s="453">
        <v>93</v>
      </c>
      <c r="B97" s="454">
        <f t="shared" si="6"/>
        <v>12.88</v>
      </c>
      <c r="C97" s="465">
        <f t="shared" si="9"/>
        <v>40.93</v>
      </c>
      <c r="D97" s="456">
        <v>24380</v>
      </c>
      <c r="E97" s="472">
        <v>12917</v>
      </c>
      <c r="F97" s="456">
        <f t="shared" si="8"/>
        <v>36314</v>
      </c>
      <c r="G97" s="452">
        <f t="shared" si="7"/>
        <v>26501</v>
      </c>
      <c r="H97" s="457">
        <v>362</v>
      </c>
    </row>
    <row r="98" spans="1:8" x14ac:dyDescent="0.2">
      <c r="A98" s="453">
        <v>94</v>
      </c>
      <c r="B98" s="454">
        <f t="shared" si="6"/>
        <v>12.88</v>
      </c>
      <c r="C98" s="465">
        <f t="shared" si="9"/>
        <v>40.950000000000003</v>
      </c>
      <c r="D98" s="456">
        <v>24380</v>
      </c>
      <c r="E98" s="472">
        <v>12917</v>
      </c>
      <c r="F98" s="456">
        <f t="shared" si="8"/>
        <v>36311</v>
      </c>
      <c r="G98" s="452">
        <f t="shared" si="7"/>
        <v>26499</v>
      </c>
      <c r="H98" s="457">
        <v>362</v>
      </c>
    </row>
    <row r="99" spans="1:8" x14ac:dyDescent="0.2">
      <c r="A99" s="453">
        <v>95</v>
      </c>
      <c r="B99" s="454">
        <f t="shared" si="6"/>
        <v>12.89</v>
      </c>
      <c r="C99" s="465">
        <f t="shared" si="9"/>
        <v>40.97</v>
      </c>
      <c r="D99" s="456">
        <v>24380</v>
      </c>
      <c r="E99" s="472">
        <v>12917</v>
      </c>
      <c r="F99" s="456">
        <f t="shared" si="8"/>
        <v>36285</v>
      </c>
      <c r="G99" s="452">
        <f t="shared" si="7"/>
        <v>26480</v>
      </c>
      <c r="H99" s="457">
        <v>362</v>
      </c>
    </row>
    <row r="100" spans="1:8" x14ac:dyDescent="0.2">
      <c r="A100" s="453">
        <v>96</v>
      </c>
      <c r="B100" s="454">
        <f t="shared" si="6"/>
        <v>12.89</v>
      </c>
      <c r="C100" s="465">
        <f t="shared" si="9"/>
        <v>40.98</v>
      </c>
      <c r="D100" s="456">
        <v>24380</v>
      </c>
      <c r="E100" s="472">
        <v>12917</v>
      </c>
      <c r="F100" s="456">
        <f t="shared" si="8"/>
        <v>36284</v>
      </c>
      <c r="G100" s="452">
        <f t="shared" si="7"/>
        <v>26479</v>
      </c>
      <c r="H100" s="457">
        <v>362</v>
      </c>
    </row>
    <row r="101" spans="1:8" x14ac:dyDescent="0.2">
      <c r="A101" s="453">
        <v>97</v>
      </c>
      <c r="B101" s="454">
        <f t="shared" si="6"/>
        <v>12.89</v>
      </c>
      <c r="C101" s="465">
        <f t="shared" si="9"/>
        <v>40.99</v>
      </c>
      <c r="D101" s="456">
        <v>24380</v>
      </c>
      <c r="E101" s="472">
        <v>12917</v>
      </c>
      <c r="F101" s="456">
        <f t="shared" si="8"/>
        <v>36282</v>
      </c>
      <c r="G101" s="452">
        <f t="shared" si="7"/>
        <v>26478</v>
      </c>
      <c r="H101" s="457">
        <v>362</v>
      </c>
    </row>
    <row r="102" spans="1:8" x14ac:dyDescent="0.2">
      <c r="A102" s="453">
        <v>98</v>
      </c>
      <c r="B102" s="454">
        <f t="shared" si="6"/>
        <v>12.89</v>
      </c>
      <c r="C102" s="465">
        <f t="shared" si="9"/>
        <v>41.01</v>
      </c>
      <c r="D102" s="456">
        <v>24380</v>
      </c>
      <c r="E102" s="472">
        <v>12917</v>
      </c>
      <c r="F102" s="456">
        <f t="shared" si="8"/>
        <v>36280</v>
      </c>
      <c r="G102" s="452">
        <f t="shared" si="7"/>
        <v>26476</v>
      </c>
      <c r="H102" s="457">
        <v>362</v>
      </c>
    </row>
    <row r="103" spans="1:8" x14ac:dyDescent="0.2">
      <c r="A103" s="453">
        <v>99</v>
      </c>
      <c r="B103" s="454">
        <f t="shared" si="6"/>
        <v>12.89</v>
      </c>
      <c r="C103" s="465">
        <f t="shared" si="9"/>
        <v>41.02</v>
      </c>
      <c r="D103" s="456">
        <v>24380</v>
      </c>
      <c r="E103" s="472">
        <v>12917</v>
      </c>
      <c r="F103" s="456">
        <f t="shared" si="8"/>
        <v>36279</v>
      </c>
      <c r="G103" s="452">
        <f t="shared" si="7"/>
        <v>26475</v>
      </c>
      <c r="H103" s="457">
        <v>362</v>
      </c>
    </row>
    <row r="104" spans="1:8" x14ac:dyDescent="0.2">
      <c r="A104" s="453">
        <v>100</v>
      </c>
      <c r="B104" s="454">
        <f t="shared" si="6"/>
        <v>12.89</v>
      </c>
      <c r="C104" s="465">
        <f t="shared" si="9"/>
        <v>41.03</v>
      </c>
      <c r="D104" s="456">
        <v>24380</v>
      </c>
      <c r="E104" s="472">
        <v>12917</v>
      </c>
      <c r="F104" s="456">
        <f t="shared" si="8"/>
        <v>36277</v>
      </c>
      <c r="G104" s="452">
        <f t="shared" si="7"/>
        <v>26474</v>
      </c>
      <c r="H104" s="457">
        <v>362</v>
      </c>
    </row>
    <row r="105" spans="1:8" x14ac:dyDescent="0.2">
      <c r="A105" s="453">
        <v>101</v>
      </c>
      <c r="B105" s="454">
        <f t="shared" si="6"/>
        <v>12.89</v>
      </c>
      <c r="C105" s="465">
        <f t="shared" si="9"/>
        <v>41.04</v>
      </c>
      <c r="D105" s="456">
        <v>24380</v>
      </c>
      <c r="E105" s="472">
        <v>12917</v>
      </c>
      <c r="F105" s="456">
        <f t="shared" si="8"/>
        <v>36276</v>
      </c>
      <c r="G105" s="452">
        <f t="shared" si="7"/>
        <v>26474</v>
      </c>
      <c r="H105" s="457">
        <v>362</v>
      </c>
    </row>
    <row r="106" spans="1:8" x14ac:dyDescent="0.2">
      <c r="A106" s="453">
        <v>102</v>
      </c>
      <c r="B106" s="454">
        <f t="shared" si="6"/>
        <v>12.9</v>
      </c>
      <c r="C106" s="465">
        <f t="shared" si="9"/>
        <v>41.05</v>
      </c>
      <c r="D106" s="456">
        <v>24380</v>
      </c>
      <c r="E106" s="472">
        <v>12917</v>
      </c>
      <c r="F106" s="456">
        <f t="shared" si="8"/>
        <v>36251</v>
      </c>
      <c r="G106" s="452">
        <f t="shared" si="7"/>
        <v>26455</v>
      </c>
      <c r="H106" s="457">
        <v>362</v>
      </c>
    </row>
    <row r="107" spans="1:8" x14ac:dyDescent="0.2">
      <c r="A107" s="453">
        <v>103</v>
      </c>
      <c r="B107" s="454">
        <f t="shared" si="6"/>
        <v>12.9</v>
      </c>
      <c r="C107" s="465">
        <f t="shared" si="9"/>
        <v>41.06</v>
      </c>
      <c r="D107" s="456">
        <v>24380</v>
      </c>
      <c r="E107" s="472">
        <v>12917</v>
      </c>
      <c r="F107" s="456">
        <f t="shared" si="8"/>
        <v>36250</v>
      </c>
      <c r="G107" s="452">
        <f t="shared" si="7"/>
        <v>26454</v>
      </c>
      <c r="H107" s="457">
        <v>362</v>
      </c>
    </row>
    <row r="108" spans="1:8" x14ac:dyDescent="0.2">
      <c r="A108" s="453">
        <v>104</v>
      </c>
      <c r="B108" s="454">
        <f t="shared" si="6"/>
        <v>12.9</v>
      </c>
      <c r="C108" s="465">
        <f t="shared" si="9"/>
        <v>41.06</v>
      </c>
      <c r="D108" s="456">
        <v>24380</v>
      </c>
      <c r="E108" s="472">
        <v>12917</v>
      </c>
      <c r="F108" s="456">
        <f t="shared" si="8"/>
        <v>36250</v>
      </c>
      <c r="G108" s="452">
        <f t="shared" si="7"/>
        <v>26454</v>
      </c>
      <c r="H108" s="457">
        <v>362</v>
      </c>
    </row>
    <row r="109" spans="1:8" x14ac:dyDescent="0.2">
      <c r="A109" s="453">
        <v>105</v>
      </c>
      <c r="B109" s="454">
        <f t="shared" si="6"/>
        <v>12.9</v>
      </c>
      <c r="C109" s="465">
        <f t="shared" si="9"/>
        <v>41.07</v>
      </c>
      <c r="D109" s="456">
        <v>24380</v>
      </c>
      <c r="E109" s="472">
        <v>12917</v>
      </c>
      <c r="F109" s="456">
        <f t="shared" si="8"/>
        <v>36248</v>
      </c>
      <c r="G109" s="452">
        <f t="shared" si="7"/>
        <v>26453</v>
      </c>
      <c r="H109" s="457">
        <v>362</v>
      </c>
    </row>
    <row r="110" spans="1:8" x14ac:dyDescent="0.2">
      <c r="A110" s="453">
        <v>106</v>
      </c>
      <c r="B110" s="454">
        <f t="shared" si="6"/>
        <v>12.9</v>
      </c>
      <c r="C110" s="465">
        <f t="shared" si="9"/>
        <v>41.07</v>
      </c>
      <c r="D110" s="456">
        <v>24380</v>
      </c>
      <c r="E110" s="472">
        <v>12917</v>
      </c>
      <c r="F110" s="456">
        <f t="shared" si="8"/>
        <v>36248</v>
      </c>
      <c r="G110" s="452">
        <f t="shared" si="7"/>
        <v>26453</v>
      </c>
      <c r="H110" s="457">
        <v>362</v>
      </c>
    </row>
    <row r="111" spans="1:8" x14ac:dyDescent="0.2">
      <c r="A111" s="453">
        <v>107</v>
      </c>
      <c r="B111" s="454">
        <f t="shared" si="6"/>
        <v>12.9</v>
      </c>
      <c r="C111" s="465">
        <v>41.1</v>
      </c>
      <c r="D111" s="456">
        <v>24380</v>
      </c>
      <c r="E111" s="472">
        <v>12917</v>
      </c>
      <c r="F111" s="456">
        <f t="shared" si="8"/>
        <v>36245</v>
      </c>
      <c r="G111" s="452">
        <f t="shared" si="7"/>
        <v>26450</v>
      </c>
      <c r="H111" s="457">
        <v>362</v>
      </c>
    </row>
    <row r="112" spans="1:8" x14ac:dyDescent="0.2">
      <c r="A112" s="453">
        <v>108</v>
      </c>
      <c r="B112" s="454">
        <f t="shared" si="6"/>
        <v>12.9</v>
      </c>
      <c r="C112" s="465">
        <v>41.1</v>
      </c>
      <c r="D112" s="456">
        <v>24380</v>
      </c>
      <c r="E112" s="472">
        <v>12917</v>
      </c>
      <c r="F112" s="456">
        <f t="shared" si="8"/>
        <v>36245</v>
      </c>
      <c r="G112" s="452">
        <f t="shared" si="7"/>
        <v>26450</v>
      </c>
      <c r="H112" s="457">
        <v>362</v>
      </c>
    </row>
    <row r="113" spans="1:8" x14ac:dyDescent="0.2">
      <c r="A113" s="453">
        <v>109</v>
      </c>
      <c r="B113" s="454">
        <f t="shared" si="6"/>
        <v>12.91</v>
      </c>
      <c r="C113" s="465">
        <v>41.1</v>
      </c>
      <c r="D113" s="456">
        <v>24380</v>
      </c>
      <c r="E113" s="472">
        <v>12917</v>
      </c>
      <c r="F113" s="456">
        <f t="shared" si="8"/>
        <v>36221</v>
      </c>
      <c r="G113" s="452">
        <f t="shared" si="7"/>
        <v>26433</v>
      </c>
      <c r="H113" s="457">
        <v>362</v>
      </c>
    </row>
    <row r="114" spans="1:8" x14ac:dyDescent="0.2">
      <c r="A114" s="453">
        <v>110</v>
      </c>
      <c r="B114" s="454">
        <f t="shared" si="6"/>
        <v>12.91</v>
      </c>
      <c r="C114" s="465">
        <v>41.1</v>
      </c>
      <c r="D114" s="456">
        <v>24380</v>
      </c>
      <c r="E114" s="472">
        <v>12917</v>
      </c>
      <c r="F114" s="456">
        <f t="shared" si="8"/>
        <v>36221</v>
      </c>
      <c r="G114" s="452">
        <f t="shared" si="7"/>
        <v>26433</v>
      </c>
      <c r="H114" s="457">
        <v>362</v>
      </c>
    </row>
    <row r="115" spans="1:8" x14ac:dyDescent="0.2">
      <c r="A115" s="453">
        <v>111</v>
      </c>
      <c r="B115" s="454">
        <f t="shared" si="6"/>
        <v>12.91</v>
      </c>
      <c r="C115" s="465">
        <v>41.1</v>
      </c>
      <c r="D115" s="456">
        <v>24380</v>
      </c>
      <c r="E115" s="472">
        <v>12917</v>
      </c>
      <c r="F115" s="456">
        <f t="shared" si="8"/>
        <v>36221</v>
      </c>
      <c r="G115" s="452">
        <f t="shared" si="7"/>
        <v>26433</v>
      </c>
      <c r="H115" s="457">
        <v>362</v>
      </c>
    </row>
    <row r="116" spans="1:8" x14ac:dyDescent="0.2">
      <c r="A116" s="453">
        <v>112</v>
      </c>
      <c r="B116" s="454">
        <f t="shared" si="6"/>
        <v>12.91</v>
      </c>
      <c r="C116" s="465">
        <v>41.1</v>
      </c>
      <c r="D116" s="456">
        <v>24380</v>
      </c>
      <c r="E116" s="472">
        <v>12917</v>
      </c>
      <c r="F116" s="456">
        <f t="shared" si="8"/>
        <v>36221</v>
      </c>
      <c r="G116" s="452">
        <f t="shared" si="7"/>
        <v>26433</v>
      </c>
      <c r="H116" s="457">
        <v>362</v>
      </c>
    </row>
    <row r="117" spans="1:8" x14ac:dyDescent="0.2">
      <c r="A117" s="453">
        <v>113</v>
      </c>
      <c r="B117" s="454">
        <f t="shared" si="6"/>
        <v>12.91</v>
      </c>
      <c r="C117" s="465">
        <v>41.1</v>
      </c>
      <c r="D117" s="456">
        <v>24380</v>
      </c>
      <c r="E117" s="472">
        <v>12917</v>
      </c>
      <c r="F117" s="456">
        <f t="shared" si="8"/>
        <v>36221</v>
      </c>
      <c r="G117" s="452">
        <f t="shared" si="7"/>
        <v>26433</v>
      </c>
      <c r="H117" s="457">
        <v>362</v>
      </c>
    </row>
    <row r="118" spans="1:8" x14ac:dyDescent="0.2">
      <c r="A118" s="453">
        <v>114</v>
      </c>
      <c r="B118" s="454">
        <f t="shared" si="6"/>
        <v>12.91</v>
      </c>
      <c r="C118" s="465">
        <v>41.1</v>
      </c>
      <c r="D118" s="456">
        <v>24380</v>
      </c>
      <c r="E118" s="472">
        <v>12917</v>
      </c>
      <c r="F118" s="456">
        <f t="shared" si="8"/>
        <v>36221</v>
      </c>
      <c r="G118" s="452">
        <f t="shared" si="7"/>
        <v>26433</v>
      </c>
      <c r="H118" s="457">
        <v>362</v>
      </c>
    </row>
    <row r="119" spans="1:8" x14ac:dyDescent="0.2">
      <c r="A119" s="453">
        <v>115</v>
      </c>
      <c r="B119" s="454">
        <f t="shared" si="6"/>
        <v>12.92</v>
      </c>
      <c r="C119" s="465">
        <v>41.1</v>
      </c>
      <c r="D119" s="456">
        <v>24380</v>
      </c>
      <c r="E119" s="472">
        <v>12917</v>
      </c>
      <c r="F119" s="456">
        <f t="shared" si="8"/>
        <v>36197</v>
      </c>
      <c r="G119" s="452">
        <f t="shared" si="7"/>
        <v>26415</v>
      </c>
      <c r="H119" s="457">
        <v>362</v>
      </c>
    </row>
    <row r="120" spans="1:8" x14ac:dyDescent="0.2">
      <c r="A120" s="453">
        <v>116</v>
      </c>
      <c r="B120" s="454">
        <f t="shared" si="6"/>
        <v>12.92</v>
      </c>
      <c r="C120" s="465">
        <v>41.1</v>
      </c>
      <c r="D120" s="456">
        <v>24380</v>
      </c>
      <c r="E120" s="472">
        <v>12917</v>
      </c>
      <c r="F120" s="456">
        <f t="shared" si="8"/>
        <v>36197</v>
      </c>
      <c r="G120" s="452">
        <f t="shared" si="7"/>
        <v>26415</v>
      </c>
      <c r="H120" s="457">
        <v>362</v>
      </c>
    </row>
    <row r="121" spans="1:8" x14ac:dyDescent="0.2">
      <c r="A121" s="453">
        <v>117</v>
      </c>
      <c r="B121" s="454">
        <f t="shared" si="6"/>
        <v>12.92</v>
      </c>
      <c r="C121" s="465">
        <v>41.1</v>
      </c>
      <c r="D121" s="456">
        <v>24380</v>
      </c>
      <c r="E121" s="472">
        <v>12917</v>
      </c>
      <c r="F121" s="456">
        <f t="shared" si="8"/>
        <v>36197</v>
      </c>
      <c r="G121" s="452">
        <f t="shared" si="7"/>
        <v>26415</v>
      </c>
      <c r="H121" s="457">
        <v>362</v>
      </c>
    </row>
    <row r="122" spans="1:8" x14ac:dyDescent="0.2">
      <c r="A122" s="453">
        <v>118</v>
      </c>
      <c r="B122" s="454">
        <f t="shared" si="6"/>
        <v>12.92</v>
      </c>
      <c r="C122" s="465">
        <v>41.1</v>
      </c>
      <c r="D122" s="456">
        <v>24380</v>
      </c>
      <c r="E122" s="472">
        <v>12917</v>
      </c>
      <c r="F122" s="456">
        <f t="shared" si="8"/>
        <v>36197</v>
      </c>
      <c r="G122" s="452">
        <f t="shared" si="7"/>
        <v>26415</v>
      </c>
      <c r="H122" s="457">
        <v>362</v>
      </c>
    </row>
    <row r="123" spans="1:8" x14ac:dyDescent="0.2">
      <c r="A123" s="453">
        <v>119</v>
      </c>
      <c r="B123" s="454">
        <f t="shared" si="6"/>
        <v>12.92</v>
      </c>
      <c r="C123" s="465">
        <v>41.1</v>
      </c>
      <c r="D123" s="456">
        <v>24380</v>
      </c>
      <c r="E123" s="472">
        <v>12917</v>
      </c>
      <c r="F123" s="456">
        <f t="shared" si="8"/>
        <v>36197</v>
      </c>
      <c r="G123" s="452">
        <f t="shared" si="7"/>
        <v>26415</v>
      </c>
      <c r="H123" s="457">
        <v>362</v>
      </c>
    </row>
    <row r="124" spans="1:8" x14ac:dyDescent="0.2">
      <c r="A124" s="453">
        <v>120</v>
      </c>
      <c r="B124" s="454">
        <f t="shared" si="6"/>
        <v>12.92</v>
      </c>
      <c r="C124" s="465">
        <v>41.1</v>
      </c>
      <c r="D124" s="456">
        <v>24380</v>
      </c>
      <c r="E124" s="472">
        <v>12917</v>
      </c>
      <c r="F124" s="456">
        <f t="shared" si="8"/>
        <v>36197</v>
      </c>
      <c r="G124" s="452">
        <f t="shared" si="7"/>
        <v>26415</v>
      </c>
      <c r="H124" s="457">
        <v>362</v>
      </c>
    </row>
    <row r="125" spans="1:8" x14ac:dyDescent="0.2">
      <c r="A125" s="453">
        <v>121</v>
      </c>
      <c r="B125" s="454">
        <f t="shared" ref="B125:B187" si="10">ROUND(0.0015*A125+12.74285,2)</f>
        <v>12.92</v>
      </c>
      <c r="C125" s="465">
        <v>41.1</v>
      </c>
      <c r="D125" s="456">
        <v>24380</v>
      </c>
      <c r="E125" s="472">
        <v>12917</v>
      </c>
      <c r="F125" s="456">
        <f t="shared" si="8"/>
        <v>36197</v>
      </c>
      <c r="G125" s="452">
        <f t="shared" si="7"/>
        <v>26415</v>
      </c>
      <c r="H125" s="457">
        <v>362</v>
      </c>
    </row>
    <row r="126" spans="1:8" x14ac:dyDescent="0.2">
      <c r="A126" s="453">
        <v>122</v>
      </c>
      <c r="B126" s="454">
        <f t="shared" si="10"/>
        <v>12.93</v>
      </c>
      <c r="C126" s="465">
        <v>41.1</v>
      </c>
      <c r="D126" s="456">
        <v>24380</v>
      </c>
      <c r="E126" s="472">
        <v>12917</v>
      </c>
      <c r="F126" s="456">
        <f t="shared" si="8"/>
        <v>36173</v>
      </c>
      <c r="G126" s="452">
        <f t="shared" si="7"/>
        <v>26398</v>
      </c>
      <c r="H126" s="457">
        <v>362</v>
      </c>
    </row>
    <row r="127" spans="1:8" x14ac:dyDescent="0.2">
      <c r="A127" s="453">
        <v>123</v>
      </c>
      <c r="B127" s="454">
        <f t="shared" si="10"/>
        <v>12.93</v>
      </c>
      <c r="C127" s="465">
        <v>41.1</v>
      </c>
      <c r="D127" s="456">
        <v>24380</v>
      </c>
      <c r="E127" s="472">
        <v>12917</v>
      </c>
      <c r="F127" s="456">
        <f t="shared" si="8"/>
        <v>36173</v>
      </c>
      <c r="G127" s="452">
        <f t="shared" si="7"/>
        <v>26398</v>
      </c>
      <c r="H127" s="457">
        <v>362</v>
      </c>
    </row>
    <row r="128" spans="1:8" x14ac:dyDescent="0.2">
      <c r="A128" s="453">
        <v>124</v>
      </c>
      <c r="B128" s="454">
        <f t="shared" si="10"/>
        <v>12.93</v>
      </c>
      <c r="C128" s="465">
        <v>41.1</v>
      </c>
      <c r="D128" s="456">
        <v>24380</v>
      </c>
      <c r="E128" s="472">
        <v>12917</v>
      </c>
      <c r="F128" s="456">
        <f t="shared" si="8"/>
        <v>36173</v>
      </c>
      <c r="G128" s="452">
        <f t="shared" si="7"/>
        <v>26398</v>
      </c>
      <c r="H128" s="457">
        <v>362</v>
      </c>
    </row>
    <row r="129" spans="1:8" x14ac:dyDescent="0.2">
      <c r="A129" s="453">
        <v>125</v>
      </c>
      <c r="B129" s="454">
        <f t="shared" si="10"/>
        <v>12.93</v>
      </c>
      <c r="C129" s="465">
        <v>41.1</v>
      </c>
      <c r="D129" s="456">
        <v>24380</v>
      </c>
      <c r="E129" s="472">
        <v>12917</v>
      </c>
      <c r="F129" s="456">
        <f t="shared" si="8"/>
        <v>36173</v>
      </c>
      <c r="G129" s="452">
        <f t="shared" si="7"/>
        <v>26398</v>
      </c>
      <c r="H129" s="457">
        <v>362</v>
      </c>
    </row>
    <row r="130" spans="1:8" x14ac:dyDescent="0.2">
      <c r="A130" s="453">
        <v>126</v>
      </c>
      <c r="B130" s="454">
        <f t="shared" si="10"/>
        <v>12.93</v>
      </c>
      <c r="C130" s="465">
        <v>41.1</v>
      </c>
      <c r="D130" s="456">
        <v>24380</v>
      </c>
      <c r="E130" s="472">
        <v>12917</v>
      </c>
      <c r="F130" s="456">
        <f t="shared" si="8"/>
        <v>36173</v>
      </c>
      <c r="G130" s="452">
        <f t="shared" si="7"/>
        <v>26398</v>
      </c>
      <c r="H130" s="457">
        <v>362</v>
      </c>
    </row>
    <row r="131" spans="1:8" x14ac:dyDescent="0.2">
      <c r="A131" s="453">
        <v>127</v>
      </c>
      <c r="B131" s="454">
        <f t="shared" si="10"/>
        <v>12.93</v>
      </c>
      <c r="C131" s="465">
        <v>41.1</v>
      </c>
      <c r="D131" s="456">
        <v>24380</v>
      </c>
      <c r="E131" s="472">
        <v>12917</v>
      </c>
      <c r="F131" s="456">
        <f t="shared" si="8"/>
        <v>36173</v>
      </c>
      <c r="G131" s="452">
        <f t="shared" si="7"/>
        <v>26398</v>
      </c>
      <c r="H131" s="457">
        <v>362</v>
      </c>
    </row>
    <row r="132" spans="1:8" x14ac:dyDescent="0.2">
      <c r="A132" s="453">
        <v>128</v>
      </c>
      <c r="B132" s="454">
        <f t="shared" si="10"/>
        <v>12.93</v>
      </c>
      <c r="C132" s="465">
        <v>41.1</v>
      </c>
      <c r="D132" s="456">
        <v>24380</v>
      </c>
      <c r="E132" s="472">
        <v>12917</v>
      </c>
      <c r="F132" s="456">
        <f t="shared" si="8"/>
        <v>36173</v>
      </c>
      <c r="G132" s="452">
        <f t="shared" si="7"/>
        <v>26398</v>
      </c>
      <c r="H132" s="457">
        <v>362</v>
      </c>
    </row>
    <row r="133" spans="1:8" x14ac:dyDescent="0.2">
      <c r="A133" s="453">
        <v>129</v>
      </c>
      <c r="B133" s="454">
        <f t="shared" si="10"/>
        <v>12.94</v>
      </c>
      <c r="C133" s="465">
        <v>41.1</v>
      </c>
      <c r="D133" s="456">
        <v>24380</v>
      </c>
      <c r="E133" s="472">
        <v>12917</v>
      </c>
      <c r="F133" s="456">
        <f t="shared" si="8"/>
        <v>36150</v>
      </c>
      <c r="G133" s="452">
        <f t="shared" si="7"/>
        <v>26380</v>
      </c>
      <c r="H133" s="457">
        <v>362</v>
      </c>
    </row>
    <row r="134" spans="1:8" x14ac:dyDescent="0.2">
      <c r="A134" s="453">
        <v>130</v>
      </c>
      <c r="B134" s="454">
        <f t="shared" si="10"/>
        <v>12.94</v>
      </c>
      <c r="C134" s="465">
        <v>41.1</v>
      </c>
      <c r="D134" s="456">
        <v>24380</v>
      </c>
      <c r="E134" s="472">
        <v>12917</v>
      </c>
      <c r="F134" s="456">
        <f t="shared" si="8"/>
        <v>36150</v>
      </c>
      <c r="G134" s="452">
        <f t="shared" si="7"/>
        <v>26380</v>
      </c>
      <c r="H134" s="457">
        <v>362</v>
      </c>
    </row>
    <row r="135" spans="1:8" x14ac:dyDescent="0.2">
      <c r="A135" s="453">
        <v>131</v>
      </c>
      <c r="B135" s="454">
        <f t="shared" si="10"/>
        <v>12.94</v>
      </c>
      <c r="C135" s="465">
        <v>41.1</v>
      </c>
      <c r="D135" s="456">
        <v>24380</v>
      </c>
      <c r="E135" s="472">
        <v>12917</v>
      </c>
      <c r="F135" s="456">
        <f t="shared" si="8"/>
        <v>36150</v>
      </c>
      <c r="G135" s="452">
        <f t="shared" si="7"/>
        <v>26380</v>
      </c>
      <c r="H135" s="457">
        <v>362</v>
      </c>
    </row>
    <row r="136" spans="1:8" x14ac:dyDescent="0.2">
      <c r="A136" s="453">
        <v>132</v>
      </c>
      <c r="B136" s="454">
        <f t="shared" si="10"/>
        <v>12.94</v>
      </c>
      <c r="C136" s="465">
        <v>41.1</v>
      </c>
      <c r="D136" s="456">
        <v>24380</v>
      </c>
      <c r="E136" s="472">
        <v>12917</v>
      </c>
      <c r="F136" s="456">
        <f t="shared" si="8"/>
        <v>36150</v>
      </c>
      <c r="G136" s="452">
        <f t="shared" si="7"/>
        <v>26380</v>
      </c>
      <c r="H136" s="457">
        <v>362</v>
      </c>
    </row>
    <row r="137" spans="1:8" x14ac:dyDescent="0.2">
      <c r="A137" s="453">
        <v>133</v>
      </c>
      <c r="B137" s="454">
        <f t="shared" si="10"/>
        <v>12.94</v>
      </c>
      <c r="C137" s="465">
        <v>41.1</v>
      </c>
      <c r="D137" s="456">
        <v>24380</v>
      </c>
      <c r="E137" s="472">
        <v>12917</v>
      </c>
      <c r="F137" s="456">
        <f t="shared" si="8"/>
        <v>36150</v>
      </c>
      <c r="G137" s="452">
        <f t="shared" si="7"/>
        <v>26380</v>
      </c>
      <c r="H137" s="457">
        <v>362</v>
      </c>
    </row>
    <row r="138" spans="1:8" x14ac:dyDescent="0.2">
      <c r="A138" s="453">
        <v>134</v>
      </c>
      <c r="B138" s="454">
        <f t="shared" si="10"/>
        <v>12.94</v>
      </c>
      <c r="C138" s="465">
        <v>41.1</v>
      </c>
      <c r="D138" s="456">
        <v>24380</v>
      </c>
      <c r="E138" s="472">
        <v>12917</v>
      </c>
      <c r="F138" s="456">
        <f t="shared" si="8"/>
        <v>36150</v>
      </c>
      <c r="G138" s="452">
        <f t="shared" si="7"/>
        <v>26380</v>
      </c>
      <c r="H138" s="457">
        <v>362</v>
      </c>
    </row>
    <row r="139" spans="1:8" x14ac:dyDescent="0.2">
      <c r="A139" s="453">
        <v>135</v>
      </c>
      <c r="B139" s="454">
        <f t="shared" si="10"/>
        <v>12.95</v>
      </c>
      <c r="C139" s="465">
        <v>41.1</v>
      </c>
      <c r="D139" s="456">
        <v>24380</v>
      </c>
      <c r="E139" s="472">
        <v>12917</v>
      </c>
      <c r="F139" s="456">
        <f t="shared" si="8"/>
        <v>36126</v>
      </c>
      <c r="G139" s="452">
        <f t="shared" si="7"/>
        <v>26363</v>
      </c>
      <c r="H139" s="457">
        <v>362</v>
      </c>
    </row>
    <row r="140" spans="1:8" x14ac:dyDescent="0.2">
      <c r="A140" s="453">
        <v>136</v>
      </c>
      <c r="B140" s="454">
        <f t="shared" si="10"/>
        <v>12.95</v>
      </c>
      <c r="C140" s="465">
        <v>41.1</v>
      </c>
      <c r="D140" s="456">
        <v>24380</v>
      </c>
      <c r="E140" s="472">
        <v>12917</v>
      </c>
      <c r="F140" s="456">
        <f t="shared" si="8"/>
        <v>36126</v>
      </c>
      <c r="G140" s="452">
        <f t="shared" si="7"/>
        <v>26363</v>
      </c>
      <c r="H140" s="457">
        <v>362</v>
      </c>
    </row>
    <row r="141" spans="1:8" x14ac:dyDescent="0.2">
      <c r="A141" s="453">
        <v>137</v>
      </c>
      <c r="B141" s="454">
        <f t="shared" si="10"/>
        <v>12.95</v>
      </c>
      <c r="C141" s="465">
        <v>41.1</v>
      </c>
      <c r="D141" s="456">
        <v>24380</v>
      </c>
      <c r="E141" s="472">
        <v>12917</v>
      </c>
      <c r="F141" s="456">
        <f t="shared" si="8"/>
        <v>36126</v>
      </c>
      <c r="G141" s="452">
        <f t="shared" si="7"/>
        <v>26363</v>
      </c>
      <c r="H141" s="457">
        <v>362</v>
      </c>
    </row>
    <row r="142" spans="1:8" x14ac:dyDescent="0.2">
      <c r="A142" s="453">
        <v>138</v>
      </c>
      <c r="B142" s="454">
        <f t="shared" si="10"/>
        <v>12.95</v>
      </c>
      <c r="C142" s="465">
        <v>41.1</v>
      </c>
      <c r="D142" s="456">
        <v>24380</v>
      </c>
      <c r="E142" s="472">
        <v>12917</v>
      </c>
      <c r="F142" s="456">
        <f t="shared" si="8"/>
        <v>36126</v>
      </c>
      <c r="G142" s="452">
        <f t="shared" si="7"/>
        <v>26363</v>
      </c>
      <c r="H142" s="457">
        <v>362</v>
      </c>
    </row>
    <row r="143" spans="1:8" x14ac:dyDescent="0.2">
      <c r="A143" s="453">
        <v>139</v>
      </c>
      <c r="B143" s="454">
        <f t="shared" si="10"/>
        <v>12.95</v>
      </c>
      <c r="C143" s="465">
        <v>41.1</v>
      </c>
      <c r="D143" s="456">
        <v>24380</v>
      </c>
      <c r="E143" s="472">
        <v>12917</v>
      </c>
      <c r="F143" s="456">
        <f t="shared" si="8"/>
        <v>36126</v>
      </c>
      <c r="G143" s="452">
        <f t="shared" si="7"/>
        <v>26363</v>
      </c>
      <c r="H143" s="457">
        <v>362</v>
      </c>
    </row>
    <row r="144" spans="1:8" x14ac:dyDescent="0.2">
      <c r="A144" s="453">
        <v>140</v>
      </c>
      <c r="B144" s="454">
        <f t="shared" si="10"/>
        <v>12.95</v>
      </c>
      <c r="C144" s="465">
        <v>41.1</v>
      </c>
      <c r="D144" s="456">
        <v>24380</v>
      </c>
      <c r="E144" s="472">
        <v>12917</v>
      </c>
      <c r="F144" s="456">
        <f t="shared" si="8"/>
        <v>36126</v>
      </c>
      <c r="G144" s="452">
        <f t="shared" ref="G144:G187" si="11">ROUND(12*(1/B144*D144+1/C144*E144),0)</f>
        <v>26363</v>
      </c>
      <c r="H144" s="457">
        <v>362</v>
      </c>
    </row>
    <row r="145" spans="1:8" x14ac:dyDescent="0.2">
      <c r="A145" s="453">
        <v>141</v>
      </c>
      <c r="B145" s="454">
        <f t="shared" si="10"/>
        <v>12.95</v>
      </c>
      <c r="C145" s="465">
        <v>41.1</v>
      </c>
      <c r="D145" s="456">
        <v>24380</v>
      </c>
      <c r="E145" s="472">
        <v>12917</v>
      </c>
      <c r="F145" s="456">
        <f t="shared" ref="F145:F187" si="12">ROUND(12*1.3566*(1/B145*D145+1/C145*E145)+H145,0)</f>
        <v>36126</v>
      </c>
      <c r="G145" s="452">
        <f t="shared" si="11"/>
        <v>26363</v>
      </c>
      <c r="H145" s="457">
        <v>362</v>
      </c>
    </row>
    <row r="146" spans="1:8" x14ac:dyDescent="0.2">
      <c r="A146" s="453">
        <v>142</v>
      </c>
      <c r="B146" s="454">
        <f t="shared" si="10"/>
        <v>12.96</v>
      </c>
      <c r="C146" s="465">
        <v>41.1</v>
      </c>
      <c r="D146" s="456">
        <v>24380</v>
      </c>
      <c r="E146" s="472">
        <v>12917</v>
      </c>
      <c r="F146" s="456">
        <f t="shared" si="12"/>
        <v>36102</v>
      </c>
      <c r="G146" s="452">
        <f t="shared" si="11"/>
        <v>26345</v>
      </c>
      <c r="H146" s="457">
        <v>362</v>
      </c>
    </row>
    <row r="147" spans="1:8" x14ac:dyDescent="0.2">
      <c r="A147" s="453">
        <v>143</v>
      </c>
      <c r="B147" s="454">
        <f t="shared" si="10"/>
        <v>12.96</v>
      </c>
      <c r="C147" s="465">
        <v>41.1</v>
      </c>
      <c r="D147" s="456">
        <v>24380</v>
      </c>
      <c r="E147" s="472">
        <v>12917</v>
      </c>
      <c r="F147" s="456">
        <f t="shared" si="12"/>
        <v>36102</v>
      </c>
      <c r="G147" s="452">
        <f t="shared" si="11"/>
        <v>26345</v>
      </c>
      <c r="H147" s="457">
        <v>362</v>
      </c>
    </row>
    <row r="148" spans="1:8" x14ac:dyDescent="0.2">
      <c r="A148" s="453">
        <v>144</v>
      </c>
      <c r="B148" s="454">
        <f t="shared" si="10"/>
        <v>12.96</v>
      </c>
      <c r="C148" s="465">
        <v>41.1</v>
      </c>
      <c r="D148" s="456">
        <v>24380</v>
      </c>
      <c r="E148" s="472">
        <v>12917</v>
      </c>
      <c r="F148" s="456">
        <f t="shared" si="12"/>
        <v>36102</v>
      </c>
      <c r="G148" s="452">
        <f t="shared" si="11"/>
        <v>26345</v>
      </c>
      <c r="H148" s="457">
        <v>362</v>
      </c>
    </row>
    <row r="149" spans="1:8" x14ac:dyDescent="0.2">
      <c r="A149" s="453">
        <v>145</v>
      </c>
      <c r="B149" s="454">
        <f t="shared" si="10"/>
        <v>12.96</v>
      </c>
      <c r="C149" s="465">
        <v>41.1</v>
      </c>
      <c r="D149" s="456">
        <v>24380</v>
      </c>
      <c r="E149" s="472">
        <v>12917</v>
      </c>
      <c r="F149" s="456">
        <f t="shared" si="12"/>
        <v>36102</v>
      </c>
      <c r="G149" s="452">
        <f t="shared" si="11"/>
        <v>26345</v>
      </c>
      <c r="H149" s="457">
        <v>362</v>
      </c>
    </row>
    <row r="150" spans="1:8" x14ac:dyDescent="0.2">
      <c r="A150" s="453">
        <v>146</v>
      </c>
      <c r="B150" s="454">
        <f t="shared" si="10"/>
        <v>12.96</v>
      </c>
      <c r="C150" s="465">
        <v>41.1</v>
      </c>
      <c r="D150" s="456">
        <v>24380</v>
      </c>
      <c r="E150" s="472">
        <v>12917</v>
      </c>
      <c r="F150" s="456">
        <f t="shared" si="12"/>
        <v>36102</v>
      </c>
      <c r="G150" s="452">
        <f t="shared" si="11"/>
        <v>26345</v>
      </c>
      <c r="H150" s="457">
        <v>362</v>
      </c>
    </row>
    <row r="151" spans="1:8" x14ac:dyDescent="0.2">
      <c r="A151" s="453">
        <v>147</v>
      </c>
      <c r="B151" s="454">
        <f t="shared" si="10"/>
        <v>12.96</v>
      </c>
      <c r="C151" s="465">
        <v>41.1</v>
      </c>
      <c r="D151" s="456">
        <v>24380</v>
      </c>
      <c r="E151" s="472">
        <v>12917</v>
      </c>
      <c r="F151" s="456">
        <f t="shared" si="12"/>
        <v>36102</v>
      </c>
      <c r="G151" s="452">
        <f t="shared" si="11"/>
        <v>26345</v>
      </c>
      <c r="H151" s="457">
        <v>362</v>
      </c>
    </row>
    <row r="152" spans="1:8" x14ac:dyDescent="0.2">
      <c r="A152" s="453">
        <v>148</v>
      </c>
      <c r="B152" s="454">
        <f t="shared" si="10"/>
        <v>12.96</v>
      </c>
      <c r="C152" s="465">
        <v>41.1</v>
      </c>
      <c r="D152" s="456">
        <v>24380</v>
      </c>
      <c r="E152" s="472">
        <v>12917</v>
      </c>
      <c r="F152" s="456">
        <f t="shared" si="12"/>
        <v>36102</v>
      </c>
      <c r="G152" s="452">
        <f t="shared" si="11"/>
        <v>26345</v>
      </c>
      <c r="H152" s="457">
        <v>362</v>
      </c>
    </row>
    <row r="153" spans="1:8" x14ac:dyDescent="0.2">
      <c r="A153" s="453">
        <v>149</v>
      </c>
      <c r="B153" s="454">
        <f t="shared" si="10"/>
        <v>12.97</v>
      </c>
      <c r="C153" s="465">
        <v>41.1</v>
      </c>
      <c r="D153" s="456">
        <v>24380</v>
      </c>
      <c r="E153" s="472">
        <v>12917</v>
      </c>
      <c r="F153" s="456">
        <f t="shared" si="12"/>
        <v>36079</v>
      </c>
      <c r="G153" s="452">
        <f t="shared" si="11"/>
        <v>26328</v>
      </c>
      <c r="H153" s="457">
        <v>362</v>
      </c>
    </row>
    <row r="154" spans="1:8" x14ac:dyDescent="0.2">
      <c r="A154" s="453">
        <v>150</v>
      </c>
      <c r="B154" s="454">
        <f t="shared" si="10"/>
        <v>12.97</v>
      </c>
      <c r="C154" s="465">
        <v>41.1</v>
      </c>
      <c r="D154" s="456">
        <v>24380</v>
      </c>
      <c r="E154" s="472">
        <v>12917</v>
      </c>
      <c r="F154" s="456">
        <f t="shared" si="12"/>
        <v>36079</v>
      </c>
      <c r="G154" s="452">
        <f t="shared" si="11"/>
        <v>26328</v>
      </c>
      <c r="H154" s="457">
        <v>362</v>
      </c>
    </row>
    <row r="155" spans="1:8" x14ac:dyDescent="0.2">
      <c r="A155" s="453">
        <v>151</v>
      </c>
      <c r="B155" s="454">
        <f t="shared" si="10"/>
        <v>12.97</v>
      </c>
      <c r="C155" s="465">
        <v>41.1</v>
      </c>
      <c r="D155" s="456">
        <v>24380</v>
      </c>
      <c r="E155" s="472">
        <v>12917</v>
      </c>
      <c r="F155" s="456">
        <f t="shared" si="12"/>
        <v>36079</v>
      </c>
      <c r="G155" s="452">
        <f t="shared" si="11"/>
        <v>26328</v>
      </c>
      <c r="H155" s="457">
        <v>362</v>
      </c>
    </row>
    <row r="156" spans="1:8" x14ac:dyDescent="0.2">
      <c r="A156" s="453">
        <v>152</v>
      </c>
      <c r="B156" s="454">
        <f t="shared" si="10"/>
        <v>12.97</v>
      </c>
      <c r="C156" s="465">
        <v>41.1</v>
      </c>
      <c r="D156" s="456">
        <v>24380</v>
      </c>
      <c r="E156" s="472">
        <v>12917</v>
      </c>
      <c r="F156" s="456">
        <f t="shared" si="12"/>
        <v>36079</v>
      </c>
      <c r="G156" s="452">
        <f t="shared" si="11"/>
        <v>26328</v>
      </c>
      <c r="H156" s="457">
        <v>362</v>
      </c>
    </row>
    <row r="157" spans="1:8" x14ac:dyDescent="0.2">
      <c r="A157" s="453">
        <v>153</v>
      </c>
      <c r="B157" s="454">
        <f t="shared" si="10"/>
        <v>12.97</v>
      </c>
      <c r="C157" s="465">
        <v>41.1</v>
      </c>
      <c r="D157" s="456">
        <v>24380</v>
      </c>
      <c r="E157" s="472">
        <v>12917</v>
      </c>
      <c r="F157" s="456">
        <f t="shared" si="12"/>
        <v>36079</v>
      </c>
      <c r="G157" s="452">
        <f t="shared" si="11"/>
        <v>26328</v>
      </c>
      <c r="H157" s="457">
        <v>362</v>
      </c>
    </row>
    <row r="158" spans="1:8" x14ac:dyDescent="0.2">
      <c r="A158" s="453">
        <v>154</v>
      </c>
      <c r="B158" s="454">
        <f t="shared" si="10"/>
        <v>12.97</v>
      </c>
      <c r="C158" s="465">
        <v>41.1</v>
      </c>
      <c r="D158" s="456">
        <v>24380</v>
      </c>
      <c r="E158" s="472">
        <v>12917</v>
      </c>
      <c r="F158" s="456">
        <f t="shared" si="12"/>
        <v>36079</v>
      </c>
      <c r="G158" s="452">
        <f t="shared" si="11"/>
        <v>26328</v>
      </c>
      <c r="H158" s="457">
        <v>362</v>
      </c>
    </row>
    <row r="159" spans="1:8" x14ac:dyDescent="0.2">
      <c r="A159" s="453">
        <v>155</v>
      </c>
      <c r="B159" s="454">
        <f t="shared" si="10"/>
        <v>12.98</v>
      </c>
      <c r="C159" s="465">
        <v>41.1</v>
      </c>
      <c r="D159" s="456">
        <v>24380</v>
      </c>
      <c r="E159" s="472">
        <v>12917</v>
      </c>
      <c r="F159" s="456">
        <f t="shared" si="12"/>
        <v>36055</v>
      </c>
      <c r="G159" s="452">
        <f t="shared" si="11"/>
        <v>26311</v>
      </c>
      <c r="H159" s="457">
        <v>362</v>
      </c>
    </row>
    <row r="160" spans="1:8" x14ac:dyDescent="0.2">
      <c r="A160" s="453">
        <v>156</v>
      </c>
      <c r="B160" s="454">
        <f t="shared" si="10"/>
        <v>12.98</v>
      </c>
      <c r="C160" s="465">
        <v>41.1</v>
      </c>
      <c r="D160" s="456">
        <v>24380</v>
      </c>
      <c r="E160" s="472">
        <v>12917</v>
      </c>
      <c r="F160" s="456">
        <f t="shared" si="12"/>
        <v>36055</v>
      </c>
      <c r="G160" s="452">
        <f t="shared" si="11"/>
        <v>26311</v>
      </c>
      <c r="H160" s="457">
        <v>362</v>
      </c>
    </row>
    <row r="161" spans="1:8" x14ac:dyDescent="0.2">
      <c r="A161" s="453">
        <v>157</v>
      </c>
      <c r="B161" s="454">
        <f t="shared" si="10"/>
        <v>12.98</v>
      </c>
      <c r="C161" s="465">
        <v>41.1</v>
      </c>
      <c r="D161" s="456">
        <v>24380</v>
      </c>
      <c r="E161" s="472">
        <v>12917</v>
      </c>
      <c r="F161" s="456">
        <f t="shared" si="12"/>
        <v>36055</v>
      </c>
      <c r="G161" s="452">
        <f t="shared" si="11"/>
        <v>26311</v>
      </c>
      <c r="H161" s="457">
        <v>362</v>
      </c>
    </row>
    <row r="162" spans="1:8" x14ac:dyDescent="0.2">
      <c r="A162" s="453">
        <v>158</v>
      </c>
      <c r="B162" s="454">
        <f t="shared" si="10"/>
        <v>12.98</v>
      </c>
      <c r="C162" s="465">
        <v>41.1</v>
      </c>
      <c r="D162" s="456">
        <v>24380</v>
      </c>
      <c r="E162" s="472">
        <v>12917</v>
      </c>
      <c r="F162" s="456">
        <f t="shared" si="12"/>
        <v>36055</v>
      </c>
      <c r="G162" s="452">
        <f t="shared" si="11"/>
        <v>26311</v>
      </c>
      <c r="H162" s="457">
        <v>362</v>
      </c>
    </row>
    <row r="163" spans="1:8" x14ac:dyDescent="0.2">
      <c r="A163" s="453">
        <v>159</v>
      </c>
      <c r="B163" s="454">
        <f t="shared" si="10"/>
        <v>12.98</v>
      </c>
      <c r="C163" s="465">
        <v>41.1</v>
      </c>
      <c r="D163" s="456">
        <v>24380</v>
      </c>
      <c r="E163" s="472">
        <v>12917</v>
      </c>
      <c r="F163" s="456">
        <f t="shared" si="12"/>
        <v>36055</v>
      </c>
      <c r="G163" s="452">
        <f t="shared" si="11"/>
        <v>26311</v>
      </c>
      <c r="H163" s="457">
        <v>362</v>
      </c>
    </row>
    <row r="164" spans="1:8" x14ac:dyDescent="0.2">
      <c r="A164" s="453">
        <v>160</v>
      </c>
      <c r="B164" s="454">
        <f t="shared" si="10"/>
        <v>12.98</v>
      </c>
      <c r="C164" s="465">
        <v>41.1</v>
      </c>
      <c r="D164" s="456">
        <v>24380</v>
      </c>
      <c r="E164" s="472">
        <v>12917</v>
      </c>
      <c r="F164" s="456">
        <f t="shared" si="12"/>
        <v>36055</v>
      </c>
      <c r="G164" s="452">
        <f t="shared" si="11"/>
        <v>26311</v>
      </c>
      <c r="H164" s="457">
        <v>362</v>
      </c>
    </row>
    <row r="165" spans="1:8" x14ac:dyDescent="0.2">
      <c r="A165" s="453">
        <v>161</v>
      </c>
      <c r="B165" s="454">
        <f t="shared" si="10"/>
        <v>12.98</v>
      </c>
      <c r="C165" s="465">
        <v>41.1</v>
      </c>
      <c r="D165" s="456">
        <v>24380</v>
      </c>
      <c r="E165" s="472">
        <v>12917</v>
      </c>
      <c r="F165" s="456">
        <f t="shared" si="12"/>
        <v>36055</v>
      </c>
      <c r="G165" s="452">
        <f t="shared" si="11"/>
        <v>26311</v>
      </c>
      <c r="H165" s="457">
        <v>362</v>
      </c>
    </row>
    <row r="166" spans="1:8" x14ac:dyDescent="0.2">
      <c r="A166" s="453">
        <v>162</v>
      </c>
      <c r="B166" s="454">
        <f t="shared" si="10"/>
        <v>12.99</v>
      </c>
      <c r="C166" s="465">
        <v>41.1</v>
      </c>
      <c r="D166" s="456">
        <v>24380</v>
      </c>
      <c r="E166" s="472">
        <v>12917</v>
      </c>
      <c r="F166" s="456">
        <f t="shared" si="12"/>
        <v>36032</v>
      </c>
      <c r="G166" s="452">
        <f t="shared" si="11"/>
        <v>26293</v>
      </c>
      <c r="H166" s="457">
        <v>362</v>
      </c>
    </row>
    <row r="167" spans="1:8" x14ac:dyDescent="0.2">
      <c r="A167" s="453">
        <v>163</v>
      </c>
      <c r="B167" s="454">
        <f t="shared" si="10"/>
        <v>12.99</v>
      </c>
      <c r="C167" s="465">
        <v>41.1</v>
      </c>
      <c r="D167" s="456">
        <v>24380</v>
      </c>
      <c r="E167" s="472">
        <v>12917</v>
      </c>
      <c r="F167" s="456">
        <f t="shared" si="12"/>
        <v>36032</v>
      </c>
      <c r="G167" s="452">
        <f t="shared" si="11"/>
        <v>26293</v>
      </c>
      <c r="H167" s="457">
        <v>362</v>
      </c>
    </row>
    <row r="168" spans="1:8" x14ac:dyDescent="0.2">
      <c r="A168" s="453">
        <v>164</v>
      </c>
      <c r="B168" s="454">
        <f t="shared" si="10"/>
        <v>12.99</v>
      </c>
      <c r="C168" s="465">
        <v>41.1</v>
      </c>
      <c r="D168" s="456">
        <v>24380</v>
      </c>
      <c r="E168" s="472">
        <v>12917</v>
      </c>
      <c r="F168" s="456">
        <f t="shared" si="12"/>
        <v>36032</v>
      </c>
      <c r="G168" s="452">
        <f t="shared" si="11"/>
        <v>26293</v>
      </c>
      <c r="H168" s="457">
        <v>362</v>
      </c>
    </row>
    <row r="169" spans="1:8" x14ac:dyDescent="0.2">
      <c r="A169" s="453">
        <v>165</v>
      </c>
      <c r="B169" s="454">
        <f t="shared" si="10"/>
        <v>12.99</v>
      </c>
      <c r="C169" s="465">
        <v>41.1</v>
      </c>
      <c r="D169" s="456">
        <v>24380</v>
      </c>
      <c r="E169" s="472">
        <v>12917</v>
      </c>
      <c r="F169" s="456">
        <f t="shared" si="12"/>
        <v>36032</v>
      </c>
      <c r="G169" s="452">
        <f t="shared" si="11"/>
        <v>26293</v>
      </c>
      <c r="H169" s="457">
        <v>362</v>
      </c>
    </row>
    <row r="170" spans="1:8" x14ac:dyDescent="0.2">
      <c r="A170" s="453">
        <v>166</v>
      </c>
      <c r="B170" s="454">
        <f t="shared" si="10"/>
        <v>12.99</v>
      </c>
      <c r="C170" s="465">
        <v>41.1</v>
      </c>
      <c r="D170" s="456">
        <v>24380</v>
      </c>
      <c r="E170" s="472">
        <v>12917</v>
      </c>
      <c r="F170" s="456">
        <f t="shared" si="12"/>
        <v>36032</v>
      </c>
      <c r="G170" s="452">
        <f t="shared" si="11"/>
        <v>26293</v>
      </c>
      <c r="H170" s="457">
        <v>362</v>
      </c>
    </row>
    <row r="171" spans="1:8" x14ac:dyDescent="0.2">
      <c r="A171" s="453">
        <v>167</v>
      </c>
      <c r="B171" s="454">
        <f t="shared" si="10"/>
        <v>12.99</v>
      </c>
      <c r="C171" s="465">
        <v>41.1</v>
      </c>
      <c r="D171" s="456">
        <v>24380</v>
      </c>
      <c r="E171" s="472">
        <v>12917</v>
      </c>
      <c r="F171" s="456">
        <f t="shared" si="12"/>
        <v>36032</v>
      </c>
      <c r="G171" s="452">
        <f t="shared" si="11"/>
        <v>26293</v>
      </c>
      <c r="H171" s="457">
        <v>362</v>
      </c>
    </row>
    <row r="172" spans="1:8" x14ac:dyDescent="0.2">
      <c r="A172" s="453">
        <v>168</v>
      </c>
      <c r="B172" s="454">
        <f t="shared" si="10"/>
        <v>12.99</v>
      </c>
      <c r="C172" s="465">
        <v>41.1</v>
      </c>
      <c r="D172" s="456">
        <v>24380</v>
      </c>
      <c r="E172" s="472">
        <v>12917</v>
      </c>
      <c r="F172" s="456">
        <f t="shared" si="12"/>
        <v>36032</v>
      </c>
      <c r="G172" s="452">
        <f t="shared" si="11"/>
        <v>26293</v>
      </c>
      <c r="H172" s="457">
        <v>362</v>
      </c>
    </row>
    <row r="173" spans="1:8" x14ac:dyDescent="0.2">
      <c r="A173" s="453">
        <v>169</v>
      </c>
      <c r="B173" s="454">
        <f t="shared" si="10"/>
        <v>13</v>
      </c>
      <c r="C173" s="465">
        <v>41.1</v>
      </c>
      <c r="D173" s="456">
        <v>24380</v>
      </c>
      <c r="E173" s="472">
        <v>12917</v>
      </c>
      <c r="F173" s="456">
        <f t="shared" si="12"/>
        <v>36008</v>
      </c>
      <c r="G173" s="452">
        <f t="shared" si="11"/>
        <v>26276</v>
      </c>
      <c r="H173" s="457">
        <v>362</v>
      </c>
    </row>
    <row r="174" spans="1:8" x14ac:dyDescent="0.2">
      <c r="A174" s="453">
        <v>170</v>
      </c>
      <c r="B174" s="454">
        <f t="shared" si="10"/>
        <v>13</v>
      </c>
      <c r="C174" s="465">
        <v>41.1</v>
      </c>
      <c r="D174" s="456">
        <v>24380</v>
      </c>
      <c r="E174" s="472">
        <v>12917</v>
      </c>
      <c r="F174" s="456">
        <f t="shared" si="12"/>
        <v>36008</v>
      </c>
      <c r="G174" s="452">
        <f t="shared" si="11"/>
        <v>26276</v>
      </c>
      <c r="H174" s="457">
        <v>362</v>
      </c>
    </row>
    <row r="175" spans="1:8" x14ac:dyDescent="0.2">
      <c r="A175" s="453">
        <v>171</v>
      </c>
      <c r="B175" s="454">
        <f t="shared" si="10"/>
        <v>13</v>
      </c>
      <c r="C175" s="465">
        <v>41.1</v>
      </c>
      <c r="D175" s="456">
        <v>24380</v>
      </c>
      <c r="E175" s="472">
        <v>12917</v>
      </c>
      <c r="F175" s="456">
        <f t="shared" si="12"/>
        <v>36008</v>
      </c>
      <c r="G175" s="452">
        <f t="shared" si="11"/>
        <v>26276</v>
      </c>
      <c r="H175" s="457">
        <v>362</v>
      </c>
    </row>
    <row r="176" spans="1:8" x14ac:dyDescent="0.2">
      <c r="A176" s="453">
        <v>172</v>
      </c>
      <c r="B176" s="454">
        <f t="shared" si="10"/>
        <v>13</v>
      </c>
      <c r="C176" s="465">
        <v>41.1</v>
      </c>
      <c r="D176" s="456">
        <v>24380</v>
      </c>
      <c r="E176" s="472">
        <v>12917</v>
      </c>
      <c r="F176" s="456">
        <f t="shared" si="12"/>
        <v>36008</v>
      </c>
      <c r="G176" s="452">
        <f t="shared" si="11"/>
        <v>26276</v>
      </c>
      <c r="H176" s="457">
        <v>362</v>
      </c>
    </row>
    <row r="177" spans="1:8" x14ac:dyDescent="0.2">
      <c r="A177" s="453">
        <v>173</v>
      </c>
      <c r="B177" s="454">
        <f t="shared" si="10"/>
        <v>13</v>
      </c>
      <c r="C177" s="465">
        <v>41.1</v>
      </c>
      <c r="D177" s="456">
        <v>24380</v>
      </c>
      <c r="E177" s="472">
        <v>12917</v>
      </c>
      <c r="F177" s="456">
        <f t="shared" si="12"/>
        <v>36008</v>
      </c>
      <c r="G177" s="452">
        <f t="shared" si="11"/>
        <v>26276</v>
      </c>
      <c r="H177" s="457">
        <v>362</v>
      </c>
    </row>
    <row r="178" spans="1:8" x14ac:dyDescent="0.2">
      <c r="A178" s="453">
        <v>174</v>
      </c>
      <c r="B178" s="454">
        <f t="shared" si="10"/>
        <v>13</v>
      </c>
      <c r="C178" s="465">
        <v>41.1</v>
      </c>
      <c r="D178" s="456">
        <v>24380</v>
      </c>
      <c r="E178" s="472">
        <v>12917</v>
      </c>
      <c r="F178" s="456">
        <f t="shared" si="12"/>
        <v>36008</v>
      </c>
      <c r="G178" s="452">
        <f t="shared" si="11"/>
        <v>26276</v>
      </c>
      <c r="H178" s="457">
        <v>362</v>
      </c>
    </row>
    <row r="179" spans="1:8" x14ac:dyDescent="0.2">
      <c r="A179" s="453">
        <v>175</v>
      </c>
      <c r="B179" s="454">
        <f t="shared" si="10"/>
        <v>13.01</v>
      </c>
      <c r="C179" s="465">
        <v>41.1</v>
      </c>
      <c r="D179" s="456">
        <v>24380</v>
      </c>
      <c r="E179" s="472">
        <v>12917</v>
      </c>
      <c r="F179" s="456">
        <f t="shared" si="12"/>
        <v>35985</v>
      </c>
      <c r="G179" s="452">
        <f t="shared" si="11"/>
        <v>26259</v>
      </c>
      <c r="H179" s="457">
        <v>362</v>
      </c>
    </row>
    <row r="180" spans="1:8" x14ac:dyDescent="0.2">
      <c r="A180" s="453">
        <v>176</v>
      </c>
      <c r="B180" s="454">
        <f t="shared" si="10"/>
        <v>13.01</v>
      </c>
      <c r="C180" s="465">
        <v>41.1</v>
      </c>
      <c r="D180" s="456">
        <v>24380</v>
      </c>
      <c r="E180" s="472">
        <v>12917</v>
      </c>
      <c r="F180" s="456">
        <f t="shared" si="12"/>
        <v>35985</v>
      </c>
      <c r="G180" s="452">
        <f t="shared" si="11"/>
        <v>26259</v>
      </c>
      <c r="H180" s="457">
        <v>362</v>
      </c>
    </row>
    <row r="181" spans="1:8" x14ac:dyDescent="0.2">
      <c r="A181" s="453">
        <v>177</v>
      </c>
      <c r="B181" s="454">
        <f t="shared" si="10"/>
        <v>13.01</v>
      </c>
      <c r="C181" s="465">
        <v>41.1</v>
      </c>
      <c r="D181" s="456">
        <v>24380</v>
      </c>
      <c r="E181" s="472">
        <v>12917</v>
      </c>
      <c r="F181" s="456">
        <f t="shared" si="12"/>
        <v>35985</v>
      </c>
      <c r="G181" s="452">
        <f t="shared" si="11"/>
        <v>26259</v>
      </c>
      <c r="H181" s="457">
        <v>362</v>
      </c>
    </row>
    <row r="182" spans="1:8" x14ac:dyDescent="0.2">
      <c r="A182" s="453">
        <v>178</v>
      </c>
      <c r="B182" s="454">
        <f t="shared" si="10"/>
        <v>13.01</v>
      </c>
      <c r="C182" s="465">
        <v>41.1</v>
      </c>
      <c r="D182" s="456">
        <v>24380</v>
      </c>
      <c r="E182" s="472">
        <v>12917</v>
      </c>
      <c r="F182" s="456">
        <f t="shared" si="12"/>
        <v>35985</v>
      </c>
      <c r="G182" s="452">
        <f t="shared" si="11"/>
        <v>26259</v>
      </c>
      <c r="H182" s="457">
        <v>362</v>
      </c>
    </row>
    <row r="183" spans="1:8" x14ac:dyDescent="0.2">
      <c r="A183" s="453">
        <v>179</v>
      </c>
      <c r="B183" s="454">
        <f t="shared" si="10"/>
        <v>13.01</v>
      </c>
      <c r="C183" s="465">
        <v>41.1</v>
      </c>
      <c r="D183" s="456">
        <v>24380</v>
      </c>
      <c r="E183" s="472">
        <v>12917</v>
      </c>
      <c r="F183" s="456">
        <f t="shared" si="12"/>
        <v>35985</v>
      </c>
      <c r="G183" s="452">
        <f t="shared" si="11"/>
        <v>26259</v>
      </c>
      <c r="H183" s="457">
        <v>362</v>
      </c>
    </row>
    <row r="184" spans="1:8" x14ac:dyDescent="0.2">
      <c r="A184" s="453">
        <v>180</v>
      </c>
      <c r="B184" s="454">
        <f t="shared" si="10"/>
        <v>13.01</v>
      </c>
      <c r="C184" s="465">
        <v>41.1</v>
      </c>
      <c r="D184" s="456">
        <v>24380</v>
      </c>
      <c r="E184" s="472">
        <v>12917</v>
      </c>
      <c r="F184" s="456">
        <f t="shared" si="12"/>
        <v>35985</v>
      </c>
      <c r="G184" s="452">
        <f t="shared" si="11"/>
        <v>26259</v>
      </c>
      <c r="H184" s="457">
        <v>362</v>
      </c>
    </row>
    <row r="185" spans="1:8" x14ac:dyDescent="0.2">
      <c r="A185" s="453">
        <v>181</v>
      </c>
      <c r="B185" s="454">
        <f t="shared" si="10"/>
        <v>13.01</v>
      </c>
      <c r="C185" s="465">
        <v>41.1</v>
      </c>
      <c r="D185" s="456">
        <v>24380</v>
      </c>
      <c r="E185" s="472">
        <v>12917</v>
      </c>
      <c r="F185" s="456">
        <f t="shared" si="12"/>
        <v>35985</v>
      </c>
      <c r="G185" s="452">
        <f t="shared" si="11"/>
        <v>26259</v>
      </c>
      <c r="H185" s="457">
        <v>362</v>
      </c>
    </row>
    <row r="186" spans="1:8" x14ac:dyDescent="0.2">
      <c r="A186" s="453">
        <v>182</v>
      </c>
      <c r="B186" s="454">
        <f t="shared" si="10"/>
        <v>13.02</v>
      </c>
      <c r="C186" s="465">
        <v>41.1</v>
      </c>
      <c r="D186" s="456">
        <v>24380</v>
      </c>
      <c r="E186" s="472">
        <v>12917</v>
      </c>
      <c r="F186" s="456">
        <f t="shared" si="12"/>
        <v>35961</v>
      </c>
      <c r="G186" s="452">
        <f t="shared" si="11"/>
        <v>26241</v>
      </c>
      <c r="H186" s="457">
        <v>362</v>
      </c>
    </row>
    <row r="187" spans="1:8" ht="13.5" thickBot="1" x14ac:dyDescent="0.25">
      <c r="A187" s="458">
        <v>183</v>
      </c>
      <c r="B187" s="459">
        <f t="shared" si="10"/>
        <v>13.02</v>
      </c>
      <c r="C187" s="466">
        <v>41.1</v>
      </c>
      <c r="D187" s="461">
        <v>24380</v>
      </c>
      <c r="E187" s="473">
        <v>12917</v>
      </c>
      <c r="F187" s="461">
        <f t="shared" si="12"/>
        <v>35961</v>
      </c>
      <c r="G187" s="463">
        <f t="shared" si="11"/>
        <v>26241</v>
      </c>
      <c r="H187" s="475">
        <v>362</v>
      </c>
    </row>
  </sheetData>
  <mergeCells count="2">
    <mergeCell ref="A13:B13"/>
    <mergeCell ref="G14:H14"/>
  </mergeCells>
  <pageMargins left="0.39370078740157483" right="0.19685039370078741" top="0.98425196850393704" bottom="0.98425196850393704" header="0.51181102362204722" footer="0.51181102362204722"/>
  <pageSetup paperSize="9" fitToHeight="12" orientation="portrait" r:id="rId1"/>
  <headerFooter alignWithMargins="0">
    <oddHeader>&amp;LKrajský úřad Plzeňského kraje&amp;R22. 2. 2016</oddHeader>
    <oddFooter>Stránka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7"/>
  <sheetViews>
    <sheetView workbookViewId="0">
      <pane ySplit="15" topLeftCell="A16" activePane="bottomLeft" state="frozenSplit"/>
      <selection activeCell="J36" sqref="J36"/>
      <selection pane="bottomLeft" activeCell="A4" sqref="A4"/>
    </sheetView>
  </sheetViews>
  <sheetFormatPr defaultRowHeight="12.75" x14ac:dyDescent="0.2"/>
  <cols>
    <col min="1" max="1" width="10" style="412" customWidth="1"/>
    <col min="2" max="2" width="9.5703125" style="412" customWidth="1"/>
    <col min="3" max="3" width="10.85546875" style="412" customWidth="1"/>
    <col min="4" max="4" width="14.7109375" style="412" customWidth="1"/>
    <col min="5" max="5" width="14.140625" style="412" customWidth="1"/>
    <col min="6" max="6" width="11.5703125" style="412" customWidth="1"/>
    <col min="7" max="7" width="11.42578125" style="412" customWidth="1"/>
    <col min="8" max="8" width="9.28515625" style="412" bestFit="1" customWidth="1"/>
    <col min="9" max="9" width="16.140625" style="412" customWidth="1"/>
    <col min="10" max="16384" width="9.140625" style="412"/>
  </cols>
  <sheetData>
    <row r="1" spans="1:9" x14ac:dyDescent="0.2">
      <c r="H1" s="412" t="s">
        <v>692</v>
      </c>
    </row>
    <row r="2" spans="1:9" ht="4.5" customHeight="1" x14ac:dyDescent="0.2"/>
    <row r="3" spans="1:9" ht="20.25" x14ac:dyDescent="0.3">
      <c r="A3" s="413" t="s">
        <v>702</v>
      </c>
      <c r="C3" s="414"/>
      <c r="D3" s="415"/>
      <c r="E3" s="415"/>
      <c r="F3" s="415"/>
      <c r="G3" s="415"/>
      <c r="H3" s="416"/>
      <c r="I3" s="416"/>
    </row>
    <row r="4" spans="1:9" ht="15" x14ac:dyDescent="0.25">
      <c r="A4" s="476" t="s">
        <v>693</v>
      </c>
      <c r="B4" s="418"/>
      <c r="C4" s="418"/>
      <c r="D4" s="418"/>
      <c r="E4" s="418"/>
      <c r="F4" s="418"/>
      <c r="G4" s="418"/>
      <c r="I4" s="416"/>
    </row>
    <row r="5" spans="1:9" ht="6.75" customHeight="1" x14ac:dyDescent="0.25">
      <c r="A5" s="476"/>
      <c r="B5" s="418"/>
      <c r="C5" s="418"/>
      <c r="D5" s="418"/>
      <c r="E5" s="418"/>
      <c r="F5" s="418"/>
      <c r="G5" s="418"/>
      <c r="I5" s="416"/>
    </row>
    <row r="6" spans="1:9" ht="15.75" x14ac:dyDescent="0.25">
      <c r="A6" s="419"/>
      <c r="B6" s="420"/>
      <c r="C6" s="421" t="s">
        <v>10</v>
      </c>
      <c r="D6" s="422"/>
      <c r="E6" s="422"/>
      <c r="F6" s="422" t="s">
        <v>11</v>
      </c>
      <c r="G6" s="422"/>
      <c r="I6" s="416"/>
    </row>
    <row r="7" spans="1:9" ht="15.75" x14ac:dyDescent="0.25">
      <c r="A7" s="423" t="s">
        <v>680</v>
      </c>
      <c r="B7" s="420"/>
      <c r="C7" s="424">
        <v>18</v>
      </c>
      <c r="D7" s="424"/>
      <c r="E7" s="424"/>
      <c r="F7" s="424">
        <v>64.7</v>
      </c>
      <c r="G7" s="426"/>
      <c r="I7" s="416"/>
    </row>
    <row r="8" spans="1:9" ht="15.75" x14ac:dyDescent="0.25">
      <c r="A8" s="423" t="s">
        <v>681</v>
      </c>
      <c r="B8" s="420"/>
      <c r="C8" s="424" t="s">
        <v>694</v>
      </c>
      <c r="D8" s="426"/>
      <c r="E8" s="426"/>
      <c r="F8" s="426" t="s">
        <v>695</v>
      </c>
      <c r="G8" s="426"/>
      <c r="I8" s="416"/>
    </row>
    <row r="9" spans="1:9" ht="15.75" x14ac:dyDescent="0.25">
      <c r="A9" s="423" t="s">
        <v>684</v>
      </c>
      <c r="B9" s="420"/>
      <c r="C9" s="424" t="s">
        <v>696</v>
      </c>
      <c r="D9" s="426"/>
      <c r="E9" s="426"/>
      <c r="F9" s="426" t="s">
        <v>695</v>
      </c>
      <c r="G9" s="426"/>
      <c r="I9" s="416"/>
    </row>
    <row r="10" spans="1:9" ht="15.75" x14ac:dyDescent="0.25">
      <c r="A10" s="423" t="s">
        <v>686</v>
      </c>
      <c r="B10" s="420"/>
      <c r="C10" s="424" t="s">
        <v>57</v>
      </c>
      <c r="D10" s="426"/>
      <c r="E10" s="426"/>
      <c r="F10" s="426" t="s">
        <v>695</v>
      </c>
      <c r="G10" s="426"/>
      <c r="I10" s="416"/>
    </row>
    <row r="11" spans="1:9" ht="15.75" x14ac:dyDescent="0.25">
      <c r="A11" s="423" t="s">
        <v>687</v>
      </c>
      <c r="B11" s="420"/>
      <c r="C11" s="424" t="s">
        <v>60</v>
      </c>
      <c r="D11" s="426"/>
      <c r="E11" s="426"/>
      <c r="F11" s="426" t="s">
        <v>695</v>
      </c>
      <c r="G11" s="426"/>
      <c r="I11" s="416"/>
    </row>
    <row r="12" spans="1:9" ht="15.75" x14ac:dyDescent="0.25">
      <c r="A12" s="423" t="s">
        <v>688</v>
      </c>
      <c r="B12" s="420"/>
      <c r="C12" s="424" t="s">
        <v>60</v>
      </c>
      <c r="D12" s="424"/>
      <c r="E12" s="424"/>
      <c r="F12" s="424">
        <v>74.16</v>
      </c>
      <c r="G12" s="426"/>
      <c r="I12" s="416"/>
    </row>
    <row r="13" spans="1:9" ht="6" customHeight="1" thickBot="1" x14ac:dyDescent="0.25">
      <c r="A13" s="609"/>
      <c r="B13" s="609"/>
      <c r="C13" s="434"/>
      <c r="D13" s="436"/>
      <c r="E13" s="436"/>
      <c r="F13" s="436"/>
      <c r="G13" s="436"/>
      <c r="I13" s="416"/>
    </row>
    <row r="14" spans="1:9" ht="15.75" x14ac:dyDescent="0.2">
      <c r="A14" s="437"/>
      <c r="B14" s="438" t="s">
        <v>2</v>
      </c>
      <c r="C14" s="439"/>
      <c r="D14" s="477" t="s">
        <v>3</v>
      </c>
      <c r="E14" s="440"/>
      <c r="F14" s="440" t="s">
        <v>4</v>
      </c>
      <c r="G14" s="610" t="s">
        <v>5</v>
      </c>
      <c r="H14" s="611"/>
    </row>
    <row r="15" spans="1:9" ht="45.75" thickBot="1" x14ac:dyDescent="0.25">
      <c r="A15" s="441" t="s">
        <v>689</v>
      </c>
      <c r="B15" s="442" t="s">
        <v>10</v>
      </c>
      <c r="C15" s="443" t="s">
        <v>11</v>
      </c>
      <c r="D15" s="444" t="s">
        <v>12</v>
      </c>
      <c r="E15" s="444" t="s">
        <v>690</v>
      </c>
      <c r="F15" s="467" t="s">
        <v>4</v>
      </c>
      <c r="G15" s="490" t="s">
        <v>15</v>
      </c>
      <c r="H15" s="468" t="s">
        <v>16</v>
      </c>
    </row>
    <row r="16" spans="1:9" x14ac:dyDescent="0.2">
      <c r="A16" s="478" t="s">
        <v>691</v>
      </c>
      <c r="B16" s="479">
        <v>18</v>
      </c>
      <c r="C16" s="464">
        <v>64.7</v>
      </c>
      <c r="D16" s="450">
        <v>24380</v>
      </c>
      <c r="E16" s="451">
        <v>12917</v>
      </c>
      <c r="F16" s="450">
        <f>ROUND(12*1.3566*(1/B16*D16+1/C16*E16)+H16,0)</f>
        <v>25481</v>
      </c>
      <c r="G16" s="491">
        <f>ROUND(12*(1/B16*D16+1/C16*E16),0)</f>
        <v>18649</v>
      </c>
      <c r="H16" s="481">
        <v>182</v>
      </c>
    </row>
    <row r="17" spans="1:8" x14ac:dyDescent="0.2">
      <c r="A17" s="482">
        <v>13</v>
      </c>
      <c r="B17" s="483">
        <f t="shared" ref="B17:B22" si="0">ROUND(2*(2.4962*POWER(A17,0.5)),2)</f>
        <v>18</v>
      </c>
      <c r="C17" s="465">
        <f t="shared" ref="C17:C60" si="1">ROUND(2*(-0.0005*POWER(A17,2)+0.1103*A17+31),2)</f>
        <v>64.7</v>
      </c>
      <c r="D17" s="456">
        <v>24380</v>
      </c>
      <c r="E17" s="470">
        <v>12917</v>
      </c>
      <c r="F17" s="456">
        <f t="shared" ref="F17:F80" si="2">ROUND(12*1.3566*(1/B17*D17+1/C17*E17)+H17,0)</f>
        <v>25481</v>
      </c>
      <c r="G17" s="480">
        <f t="shared" ref="G17:G80" si="3">ROUND(12*(1/B17*D17+1/C17*E17),0)</f>
        <v>18649</v>
      </c>
      <c r="H17" s="484">
        <v>182</v>
      </c>
    </row>
    <row r="18" spans="1:8" x14ac:dyDescent="0.2">
      <c r="A18" s="453">
        <v>14</v>
      </c>
      <c r="B18" s="454">
        <f t="shared" si="0"/>
        <v>18.68</v>
      </c>
      <c r="C18" s="455">
        <f t="shared" si="1"/>
        <v>64.89</v>
      </c>
      <c r="D18" s="456">
        <v>24380</v>
      </c>
      <c r="E18" s="470">
        <v>12917</v>
      </c>
      <c r="F18" s="456">
        <f t="shared" si="2"/>
        <v>24669</v>
      </c>
      <c r="G18" s="480">
        <f t="shared" si="3"/>
        <v>18050</v>
      </c>
      <c r="H18" s="484">
        <v>182</v>
      </c>
    </row>
    <row r="19" spans="1:8" x14ac:dyDescent="0.2">
      <c r="A19" s="453">
        <v>15</v>
      </c>
      <c r="B19" s="454">
        <f t="shared" si="0"/>
        <v>19.34</v>
      </c>
      <c r="C19" s="455">
        <f t="shared" si="1"/>
        <v>65.08</v>
      </c>
      <c r="D19" s="456">
        <v>24380</v>
      </c>
      <c r="E19" s="470">
        <v>12917</v>
      </c>
      <c r="F19" s="456">
        <f t="shared" si="2"/>
        <v>23935</v>
      </c>
      <c r="G19" s="480">
        <f t="shared" si="3"/>
        <v>17509</v>
      </c>
      <c r="H19" s="484">
        <v>182</v>
      </c>
    </row>
    <row r="20" spans="1:8" x14ac:dyDescent="0.2">
      <c r="A20" s="453">
        <v>16</v>
      </c>
      <c r="B20" s="454">
        <f t="shared" si="0"/>
        <v>19.97</v>
      </c>
      <c r="C20" s="455">
        <f t="shared" si="1"/>
        <v>65.27</v>
      </c>
      <c r="D20" s="456">
        <v>24380</v>
      </c>
      <c r="E20" s="470">
        <v>12917</v>
      </c>
      <c r="F20" s="456">
        <f t="shared" si="2"/>
        <v>23278</v>
      </c>
      <c r="G20" s="480">
        <f t="shared" si="3"/>
        <v>17025</v>
      </c>
      <c r="H20" s="484">
        <v>182</v>
      </c>
    </row>
    <row r="21" spans="1:8" x14ac:dyDescent="0.2">
      <c r="A21" s="453">
        <v>17</v>
      </c>
      <c r="B21" s="454">
        <f t="shared" si="0"/>
        <v>20.58</v>
      </c>
      <c r="C21" s="455">
        <f t="shared" si="1"/>
        <v>65.459999999999994</v>
      </c>
      <c r="D21" s="456">
        <v>24380</v>
      </c>
      <c r="E21" s="470">
        <v>12917</v>
      </c>
      <c r="F21" s="456">
        <f t="shared" si="2"/>
        <v>22679</v>
      </c>
      <c r="G21" s="480">
        <f t="shared" si="3"/>
        <v>16584</v>
      </c>
      <c r="H21" s="484">
        <v>182</v>
      </c>
    </row>
    <row r="22" spans="1:8" x14ac:dyDescent="0.2">
      <c r="A22" s="453">
        <v>18</v>
      </c>
      <c r="B22" s="454">
        <f t="shared" si="0"/>
        <v>21.18</v>
      </c>
      <c r="C22" s="455">
        <f t="shared" si="1"/>
        <v>65.650000000000006</v>
      </c>
      <c r="D22" s="456">
        <v>24380</v>
      </c>
      <c r="E22" s="470">
        <v>12917</v>
      </c>
      <c r="F22" s="456">
        <f t="shared" si="2"/>
        <v>22124</v>
      </c>
      <c r="G22" s="480">
        <f t="shared" si="3"/>
        <v>16174</v>
      </c>
      <c r="H22" s="484">
        <v>182</v>
      </c>
    </row>
    <row r="23" spans="1:8" x14ac:dyDescent="0.2">
      <c r="A23" s="453">
        <v>19</v>
      </c>
      <c r="B23" s="454">
        <f t="shared" ref="B23:B28" si="4">ROUND(2*(3.89*POWER(A23,0.355)),2)</f>
        <v>22.13</v>
      </c>
      <c r="C23" s="455">
        <f t="shared" si="1"/>
        <v>65.83</v>
      </c>
      <c r="D23" s="456">
        <v>24380</v>
      </c>
      <c r="E23" s="470">
        <v>12917</v>
      </c>
      <c r="F23" s="456">
        <f t="shared" si="2"/>
        <v>21311</v>
      </c>
      <c r="G23" s="480">
        <f t="shared" si="3"/>
        <v>15575</v>
      </c>
      <c r="H23" s="484">
        <v>182</v>
      </c>
    </row>
    <row r="24" spans="1:8" x14ac:dyDescent="0.2">
      <c r="A24" s="453">
        <v>20</v>
      </c>
      <c r="B24" s="454">
        <f t="shared" si="4"/>
        <v>22.53</v>
      </c>
      <c r="C24" s="455">
        <f t="shared" si="1"/>
        <v>66.010000000000005</v>
      </c>
      <c r="D24" s="456">
        <v>24380</v>
      </c>
      <c r="E24" s="470">
        <v>12917</v>
      </c>
      <c r="F24" s="456">
        <f t="shared" si="2"/>
        <v>20983</v>
      </c>
      <c r="G24" s="480">
        <f t="shared" si="3"/>
        <v>15334</v>
      </c>
      <c r="H24" s="484">
        <v>182</v>
      </c>
    </row>
    <row r="25" spans="1:8" x14ac:dyDescent="0.2">
      <c r="A25" s="453">
        <v>21</v>
      </c>
      <c r="B25" s="454">
        <f t="shared" si="4"/>
        <v>22.93</v>
      </c>
      <c r="C25" s="455">
        <f t="shared" si="1"/>
        <v>66.19</v>
      </c>
      <c r="D25" s="456">
        <v>24380</v>
      </c>
      <c r="E25" s="470">
        <v>12917</v>
      </c>
      <c r="F25" s="456">
        <f t="shared" si="2"/>
        <v>20668</v>
      </c>
      <c r="G25" s="480">
        <f t="shared" si="3"/>
        <v>15101</v>
      </c>
      <c r="H25" s="484">
        <v>182</v>
      </c>
    </row>
    <row r="26" spans="1:8" x14ac:dyDescent="0.2">
      <c r="A26" s="453">
        <v>22</v>
      </c>
      <c r="B26" s="454">
        <f t="shared" si="4"/>
        <v>23.31</v>
      </c>
      <c r="C26" s="455">
        <f t="shared" si="1"/>
        <v>66.37</v>
      </c>
      <c r="D26" s="456">
        <v>24380</v>
      </c>
      <c r="E26" s="470">
        <v>12917</v>
      </c>
      <c r="F26" s="456">
        <f t="shared" si="2"/>
        <v>20377</v>
      </c>
      <c r="G26" s="480">
        <f t="shared" si="3"/>
        <v>14886</v>
      </c>
      <c r="H26" s="484">
        <v>182</v>
      </c>
    </row>
    <row r="27" spans="1:8" x14ac:dyDescent="0.2">
      <c r="A27" s="453">
        <v>23</v>
      </c>
      <c r="B27" s="454">
        <f t="shared" si="4"/>
        <v>23.68</v>
      </c>
      <c r="C27" s="455">
        <f t="shared" si="1"/>
        <v>66.540000000000006</v>
      </c>
      <c r="D27" s="456">
        <v>24380</v>
      </c>
      <c r="E27" s="470">
        <v>12917</v>
      </c>
      <c r="F27" s="456">
        <f t="shared" si="2"/>
        <v>20103</v>
      </c>
      <c r="G27" s="480">
        <f t="shared" si="3"/>
        <v>14684</v>
      </c>
      <c r="H27" s="484">
        <v>182</v>
      </c>
    </row>
    <row r="28" spans="1:8" x14ac:dyDescent="0.2">
      <c r="A28" s="453">
        <v>24</v>
      </c>
      <c r="B28" s="454">
        <f t="shared" si="4"/>
        <v>24.04</v>
      </c>
      <c r="C28" s="455">
        <f t="shared" si="1"/>
        <v>66.72</v>
      </c>
      <c r="D28" s="456">
        <v>24380</v>
      </c>
      <c r="E28" s="470">
        <v>12917</v>
      </c>
      <c r="F28" s="456">
        <f t="shared" si="2"/>
        <v>19843</v>
      </c>
      <c r="G28" s="480">
        <f t="shared" si="3"/>
        <v>14493</v>
      </c>
      <c r="H28" s="484">
        <v>182</v>
      </c>
    </row>
    <row r="29" spans="1:8" x14ac:dyDescent="0.2">
      <c r="A29" s="453">
        <v>25</v>
      </c>
      <c r="B29" s="454">
        <f>ROUND(2*(LN(A29)+8.803),2)</f>
        <v>24.04</v>
      </c>
      <c r="C29" s="455">
        <f t="shared" si="1"/>
        <v>66.89</v>
      </c>
      <c r="D29" s="456">
        <v>24380</v>
      </c>
      <c r="E29" s="470">
        <v>12917</v>
      </c>
      <c r="F29" s="456">
        <f t="shared" si="2"/>
        <v>19835</v>
      </c>
      <c r="G29" s="480">
        <f t="shared" si="3"/>
        <v>14487</v>
      </c>
      <c r="H29" s="484">
        <v>182</v>
      </c>
    </row>
    <row r="30" spans="1:8" x14ac:dyDescent="0.2">
      <c r="A30" s="453">
        <v>26</v>
      </c>
      <c r="B30" s="454">
        <f t="shared" ref="B30:B60" si="5">ROUND(2*(LN(A30)+8.803),2)</f>
        <v>24.12</v>
      </c>
      <c r="C30" s="455">
        <f t="shared" si="1"/>
        <v>67.06</v>
      </c>
      <c r="D30" s="456">
        <v>24380</v>
      </c>
      <c r="E30" s="470">
        <v>12917</v>
      </c>
      <c r="F30" s="456">
        <f t="shared" si="2"/>
        <v>19772</v>
      </c>
      <c r="G30" s="480">
        <f t="shared" si="3"/>
        <v>14441</v>
      </c>
      <c r="H30" s="484">
        <v>182</v>
      </c>
    </row>
    <row r="31" spans="1:8" x14ac:dyDescent="0.2">
      <c r="A31" s="453">
        <v>27</v>
      </c>
      <c r="B31" s="454">
        <f t="shared" si="5"/>
        <v>24.2</v>
      </c>
      <c r="C31" s="455">
        <f t="shared" si="1"/>
        <v>67.23</v>
      </c>
      <c r="D31" s="456">
        <v>24380</v>
      </c>
      <c r="E31" s="470">
        <v>12917</v>
      </c>
      <c r="F31" s="456">
        <f t="shared" si="2"/>
        <v>19710</v>
      </c>
      <c r="G31" s="480">
        <f t="shared" si="3"/>
        <v>14395</v>
      </c>
      <c r="H31" s="484">
        <v>182</v>
      </c>
    </row>
    <row r="32" spans="1:8" x14ac:dyDescent="0.2">
      <c r="A32" s="453">
        <v>28</v>
      </c>
      <c r="B32" s="454">
        <f t="shared" si="5"/>
        <v>24.27</v>
      </c>
      <c r="C32" s="455">
        <f t="shared" si="1"/>
        <v>67.39</v>
      </c>
      <c r="D32" s="456">
        <v>24380</v>
      </c>
      <c r="E32" s="470">
        <v>12917</v>
      </c>
      <c r="F32" s="456">
        <f t="shared" si="2"/>
        <v>19655</v>
      </c>
      <c r="G32" s="480">
        <f t="shared" si="3"/>
        <v>14354</v>
      </c>
      <c r="H32" s="484">
        <v>182</v>
      </c>
    </row>
    <row r="33" spans="1:8" x14ac:dyDescent="0.2">
      <c r="A33" s="453">
        <v>29</v>
      </c>
      <c r="B33" s="454">
        <f t="shared" si="5"/>
        <v>24.34</v>
      </c>
      <c r="C33" s="455">
        <f t="shared" si="1"/>
        <v>67.56</v>
      </c>
      <c r="D33" s="456">
        <v>24380</v>
      </c>
      <c r="E33" s="470">
        <v>12917</v>
      </c>
      <c r="F33" s="456">
        <f t="shared" si="2"/>
        <v>19600</v>
      </c>
      <c r="G33" s="480">
        <f t="shared" si="3"/>
        <v>14314</v>
      </c>
      <c r="H33" s="484">
        <v>182</v>
      </c>
    </row>
    <row r="34" spans="1:8" x14ac:dyDescent="0.2">
      <c r="A34" s="453">
        <v>30</v>
      </c>
      <c r="B34" s="454">
        <f t="shared" si="5"/>
        <v>24.41</v>
      </c>
      <c r="C34" s="455">
        <f t="shared" si="1"/>
        <v>67.72</v>
      </c>
      <c r="D34" s="456">
        <v>24380</v>
      </c>
      <c r="E34" s="470">
        <v>12917</v>
      </c>
      <c r="F34" s="456">
        <f t="shared" si="2"/>
        <v>19546</v>
      </c>
      <c r="G34" s="480">
        <f t="shared" si="3"/>
        <v>14274</v>
      </c>
      <c r="H34" s="484">
        <v>182</v>
      </c>
    </row>
    <row r="35" spans="1:8" x14ac:dyDescent="0.2">
      <c r="A35" s="453">
        <v>31</v>
      </c>
      <c r="B35" s="454">
        <f t="shared" si="5"/>
        <v>24.47</v>
      </c>
      <c r="C35" s="455">
        <f t="shared" si="1"/>
        <v>67.88</v>
      </c>
      <c r="D35" s="456">
        <v>24380</v>
      </c>
      <c r="E35" s="470">
        <v>12917</v>
      </c>
      <c r="F35" s="456">
        <f t="shared" si="2"/>
        <v>19499</v>
      </c>
      <c r="G35" s="480">
        <f t="shared" si="3"/>
        <v>14239</v>
      </c>
      <c r="H35" s="484">
        <v>182</v>
      </c>
    </row>
    <row r="36" spans="1:8" x14ac:dyDescent="0.2">
      <c r="A36" s="453">
        <v>32</v>
      </c>
      <c r="B36" s="454">
        <f t="shared" si="5"/>
        <v>24.54</v>
      </c>
      <c r="C36" s="455">
        <f t="shared" si="1"/>
        <v>68.040000000000006</v>
      </c>
      <c r="D36" s="456">
        <v>24380</v>
      </c>
      <c r="E36" s="470">
        <v>12917</v>
      </c>
      <c r="F36" s="456">
        <f t="shared" si="2"/>
        <v>19446</v>
      </c>
      <c r="G36" s="480">
        <f t="shared" si="3"/>
        <v>14200</v>
      </c>
      <c r="H36" s="484">
        <v>182</v>
      </c>
    </row>
    <row r="37" spans="1:8" x14ac:dyDescent="0.2">
      <c r="A37" s="453">
        <v>33</v>
      </c>
      <c r="B37" s="454">
        <f t="shared" si="5"/>
        <v>24.6</v>
      </c>
      <c r="C37" s="455">
        <f t="shared" si="1"/>
        <v>68.19</v>
      </c>
      <c r="D37" s="456">
        <v>24380</v>
      </c>
      <c r="E37" s="470">
        <v>12917</v>
      </c>
      <c r="F37" s="456">
        <f t="shared" si="2"/>
        <v>19399</v>
      </c>
      <c r="G37" s="480">
        <f t="shared" si="3"/>
        <v>14166</v>
      </c>
      <c r="H37" s="484">
        <v>182</v>
      </c>
    </row>
    <row r="38" spans="1:8" x14ac:dyDescent="0.2">
      <c r="A38" s="453">
        <v>34</v>
      </c>
      <c r="B38" s="454">
        <f t="shared" si="5"/>
        <v>24.66</v>
      </c>
      <c r="C38" s="455">
        <f t="shared" si="1"/>
        <v>68.34</v>
      </c>
      <c r="D38" s="456">
        <v>24380</v>
      </c>
      <c r="E38" s="470">
        <v>12917</v>
      </c>
      <c r="F38" s="456">
        <f t="shared" si="2"/>
        <v>19353</v>
      </c>
      <c r="G38" s="480">
        <f t="shared" si="3"/>
        <v>14132</v>
      </c>
      <c r="H38" s="484">
        <v>182</v>
      </c>
    </row>
    <row r="39" spans="1:8" x14ac:dyDescent="0.2">
      <c r="A39" s="453">
        <v>35</v>
      </c>
      <c r="B39" s="454">
        <f t="shared" si="5"/>
        <v>24.72</v>
      </c>
      <c r="C39" s="455">
        <f t="shared" si="1"/>
        <v>68.5</v>
      </c>
      <c r="D39" s="456">
        <v>24380</v>
      </c>
      <c r="E39" s="470">
        <v>12917</v>
      </c>
      <c r="F39" s="456">
        <f t="shared" si="2"/>
        <v>19307</v>
      </c>
      <c r="G39" s="480">
        <f t="shared" si="3"/>
        <v>14098</v>
      </c>
      <c r="H39" s="484">
        <v>182</v>
      </c>
    </row>
    <row r="40" spans="1:8" x14ac:dyDescent="0.2">
      <c r="A40" s="453">
        <v>36</v>
      </c>
      <c r="B40" s="454">
        <f t="shared" si="5"/>
        <v>24.77</v>
      </c>
      <c r="C40" s="455">
        <f t="shared" si="1"/>
        <v>68.650000000000006</v>
      </c>
      <c r="D40" s="456">
        <v>24380</v>
      </c>
      <c r="E40" s="470">
        <v>12917</v>
      </c>
      <c r="F40" s="456">
        <f t="shared" si="2"/>
        <v>19268</v>
      </c>
      <c r="G40" s="480">
        <f t="shared" si="3"/>
        <v>14069</v>
      </c>
      <c r="H40" s="484">
        <v>182</v>
      </c>
    </row>
    <row r="41" spans="1:8" x14ac:dyDescent="0.2">
      <c r="A41" s="453">
        <v>37</v>
      </c>
      <c r="B41" s="454">
        <f t="shared" si="5"/>
        <v>24.83</v>
      </c>
      <c r="C41" s="455">
        <f t="shared" si="1"/>
        <v>68.790000000000006</v>
      </c>
      <c r="D41" s="456">
        <v>24380</v>
      </c>
      <c r="E41" s="470">
        <v>12917</v>
      </c>
      <c r="F41" s="456">
        <f t="shared" si="2"/>
        <v>19223</v>
      </c>
      <c r="G41" s="480">
        <f t="shared" si="3"/>
        <v>14036</v>
      </c>
      <c r="H41" s="484">
        <v>182</v>
      </c>
    </row>
    <row r="42" spans="1:8" x14ac:dyDescent="0.2">
      <c r="A42" s="453">
        <v>38</v>
      </c>
      <c r="B42" s="454">
        <f t="shared" si="5"/>
        <v>24.88</v>
      </c>
      <c r="C42" s="455">
        <f t="shared" si="1"/>
        <v>68.94</v>
      </c>
      <c r="D42" s="456">
        <v>24380</v>
      </c>
      <c r="E42" s="470">
        <v>12917</v>
      </c>
      <c r="F42" s="456">
        <f t="shared" si="2"/>
        <v>19184</v>
      </c>
      <c r="G42" s="480">
        <f t="shared" si="3"/>
        <v>14007</v>
      </c>
      <c r="H42" s="484">
        <v>182</v>
      </c>
    </row>
    <row r="43" spans="1:8" x14ac:dyDescent="0.2">
      <c r="A43" s="453">
        <v>39</v>
      </c>
      <c r="B43" s="454">
        <f t="shared" si="5"/>
        <v>24.93</v>
      </c>
      <c r="C43" s="455">
        <f t="shared" si="1"/>
        <v>69.08</v>
      </c>
      <c r="D43" s="456">
        <v>24380</v>
      </c>
      <c r="E43" s="470">
        <v>12917</v>
      </c>
      <c r="F43" s="456">
        <f t="shared" si="2"/>
        <v>19146</v>
      </c>
      <c r="G43" s="480">
        <f t="shared" si="3"/>
        <v>13979</v>
      </c>
      <c r="H43" s="484">
        <v>182</v>
      </c>
    </row>
    <row r="44" spans="1:8" x14ac:dyDescent="0.2">
      <c r="A44" s="453">
        <v>40</v>
      </c>
      <c r="B44" s="454">
        <f t="shared" si="5"/>
        <v>24.98</v>
      </c>
      <c r="C44" s="455">
        <f t="shared" si="1"/>
        <v>69.22</v>
      </c>
      <c r="D44" s="456">
        <v>24380</v>
      </c>
      <c r="E44" s="470">
        <v>12917</v>
      </c>
      <c r="F44" s="456">
        <f t="shared" si="2"/>
        <v>19108</v>
      </c>
      <c r="G44" s="480">
        <f t="shared" si="3"/>
        <v>13951</v>
      </c>
      <c r="H44" s="484">
        <v>182</v>
      </c>
    </row>
    <row r="45" spans="1:8" x14ac:dyDescent="0.2">
      <c r="A45" s="453">
        <v>41</v>
      </c>
      <c r="B45" s="454">
        <f t="shared" si="5"/>
        <v>25.03</v>
      </c>
      <c r="C45" s="455">
        <f t="shared" si="1"/>
        <v>69.36</v>
      </c>
      <c r="D45" s="456">
        <v>24380</v>
      </c>
      <c r="E45" s="470">
        <v>12917</v>
      </c>
      <c r="F45" s="456">
        <f t="shared" si="2"/>
        <v>19070</v>
      </c>
      <c r="G45" s="480">
        <f t="shared" si="3"/>
        <v>13923</v>
      </c>
      <c r="H45" s="484">
        <v>182</v>
      </c>
    </row>
    <row r="46" spans="1:8" x14ac:dyDescent="0.2">
      <c r="A46" s="453">
        <v>42</v>
      </c>
      <c r="B46" s="454">
        <f t="shared" si="5"/>
        <v>25.08</v>
      </c>
      <c r="C46" s="455">
        <f t="shared" si="1"/>
        <v>69.5</v>
      </c>
      <c r="D46" s="456">
        <v>24380</v>
      </c>
      <c r="E46" s="470">
        <v>12917</v>
      </c>
      <c r="F46" s="456">
        <f t="shared" si="2"/>
        <v>19032</v>
      </c>
      <c r="G46" s="480">
        <f t="shared" si="3"/>
        <v>13895</v>
      </c>
      <c r="H46" s="484">
        <v>182</v>
      </c>
    </row>
    <row r="47" spans="1:8" x14ac:dyDescent="0.2">
      <c r="A47" s="453">
        <v>43</v>
      </c>
      <c r="B47" s="454">
        <f t="shared" si="5"/>
        <v>25.13</v>
      </c>
      <c r="C47" s="455">
        <f t="shared" si="1"/>
        <v>69.64</v>
      </c>
      <c r="D47" s="456">
        <v>24380</v>
      </c>
      <c r="E47" s="470">
        <v>12917</v>
      </c>
      <c r="F47" s="456">
        <f t="shared" si="2"/>
        <v>18995</v>
      </c>
      <c r="G47" s="480">
        <f t="shared" si="3"/>
        <v>13868</v>
      </c>
      <c r="H47" s="484">
        <v>182</v>
      </c>
    </row>
    <row r="48" spans="1:8" x14ac:dyDescent="0.2">
      <c r="A48" s="453">
        <v>44</v>
      </c>
      <c r="B48" s="454">
        <f t="shared" si="5"/>
        <v>25.17</v>
      </c>
      <c r="C48" s="455">
        <f t="shared" si="1"/>
        <v>69.77</v>
      </c>
      <c r="D48" s="456">
        <v>24380</v>
      </c>
      <c r="E48" s="470">
        <v>12917</v>
      </c>
      <c r="F48" s="456">
        <f t="shared" si="2"/>
        <v>18964</v>
      </c>
      <c r="G48" s="480">
        <f t="shared" si="3"/>
        <v>13845</v>
      </c>
      <c r="H48" s="484">
        <v>182</v>
      </c>
    </row>
    <row r="49" spans="1:8" x14ac:dyDescent="0.2">
      <c r="A49" s="453">
        <v>45</v>
      </c>
      <c r="B49" s="454">
        <f t="shared" si="5"/>
        <v>25.22</v>
      </c>
      <c r="C49" s="455">
        <f t="shared" si="1"/>
        <v>69.900000000000006</v>
      </c>
      <c r="D49" s="456">
        <v>24380</v>
      </c>
      <c r="E49" s="470">
        <v>12917</v>
      </c>
      <c r="F49" s="456">
        <f t="shared" si="2"/>
        <v>18927</v>
      </c>
      <c r="G49" s="480">
        <f t="shared" si="3"/>
        <v>13818</v>
      </c>
      <c r="H49" s="484">
        <v>182</v>
      </c>
    </row>
    <row r="50" spans="1:8" x14ac:dyDescent="0.2">
      <c r="A50" s="453">
        <v>46</v>
      </c>
      <c r="B50" s="454">
        <f t="shared" si="5"/>
        <v>25.26</v>
      </c>
      <c r="C50" s="455">
        <f t="shared" si="1"/>
        <v>70.03</v>
      </c>
      <c r="D50" s="456">
        <v>24380</v>
      </c>
      <c r="E50" s="470">
        <v>12917</v>
      </c>
      <c r="F50" s="456">
        <f t="shared" si="2"/>
        <v>18897</v>
      </c>
      <c r="G50" s="480">
        <f t="shared" si="3"/>
        <v>13795</v>
      </c>
      <c r="H50" s="484">
        <v>182</v>
      </c>
    </row>
    <row r="51" spans="1:8" x14ac:dyDescent="0.2">
      <c r="A51" s="453">
        <v>47</v>
      </c>
      <c r="B51" s="454">
        <f t="shared" si="5"/>
        <v>25.31</v>
      </c>
      <c r="C51" s="455">
        <f t="shared" si="1"/>
        <v>70.16</v>
      </c>
      <c r="D51" s="456">
        <v>24380</v>
      </c>
      <c r="E51" s="470">
        <v>12917</v>
      </c>
      <c r="F51" s="456">
        <f t="shared" si="2"/>
        <v>18860</v>
      </c>
      <c r="G51" s="480">
        <f t="shared" si="3"/>
        <v>13768</v>
      </c>
      <c r="H51" s="484">
        <v>182</v>
      </c>
    </row>
    <row r="52" spans="1:8" x14ac:dyDescent="0.2">
      <c r="A52" s="453">
        <v>48</v>
      </c>
      <c r="B52" s="454">
        <f t="shared" si="5"/>
        <v>25.35</v>
      </c>
      <c r="C52" s="455">
        <f t="shared" si="1"/>
        <v>70.28</v>
      </c>
      <c r="D52" s="456">
        <v>24380</v>
      </c>
      <c r="E52" s="470">
        <v>12917</v>
      </c>
      <c r="F52" s="456">
        <f t="shared" si="2"/>
        <v>18830</v>
      </c>
      <c r="G52" s="480">
        <f t="shared" si="3"/>
        <v>13746</v>
      </c>
      <c r="H52" s="484">
        <v>182</v>
      </c>
    </row>
    <row r="53" spans="1:8" x14ac:dyDescent="0.2">
      <c r="A53" s="453">
        <v>49</v>
      </c>
      <c r="B53" s="454">
        <f t="shared" si="5"/>
        <v>25.39</v>
      </c>
      <c r="C53" s="455">
        <f t="shared" si="1"/>
        <v>70.41</v>
      </c>
      <c r="D53" s="456">
        <v>24380</v>
      </c>
      <c r="E53" s="470">
        <v>12917</v>
      </c>
      <c r="F53" s="456">
        <f t="shared" si="2"/>
        <v>18800</v>
      </c>
      <c r="G53" s="480">
        <f t="shared" si="3"/>
        <v>13724</v>
      </c>
      <c r="H53" s="484">
        <v>182</v>
      </c>
    </row>
    <row r="54" spans="1:8" x14ac:dyDescent="0.2">
      <c r="A54" s="453">
        <v>50</v>
      </c>
      <c r="B54" s="454">
        <f t="shared" si="5"/>
        <v>25.43</v>
      </c>
      <c r="C54" s="455">
        <f t="shared" si="1"/>
        <v>70.53</v>
      </c>
      <c r="D54" s="456">
        <v>24380</v>
      </c>
      <c r="E54" s="470">
        <v>12917</v>
      </c>
      <c r="F54" s="456">
        <f t="shared" si="2"/>
        <v>18770</v>
      </c>
      <c r="G54" s="480">
        <f t="shared" si="3"/>
        <v>13702</v>
      </c>
      <c r="H54" s="484">
        <v>182</v>
      </c>
    </row>
    <row r="55" spans="1:8" x14ac:dyDescent="0.2">
      <c r="A55" s="453">
        <v>51</v>
      </c>
      <c r="B55" s="454">
        <f t="shared" si="5"/>
        <v>25.47</v>
      </c>
      <c r="C55" s="455">
        <f t="shared" si="1"/>
        <v>70.650000000000006</v>
      </c>
      <c r="D55" s="456">
        <v>24380</v>
      </c>
      <c r="E55" s="470">
        <v>12917</v>
      </c>
      <c r="F55" s="456">
        <f t="shared" si="2"/>
        <v>18741</v>
      </c>
      <c r="G55" s="480">
        <f t="shared" si="3"/>
        <v>13680</v>
      </c>
      <c r="H55" s="484">
        <v>182</v>
      </c>
    </row>
    <row r="56" spans="1:8" x14ac:dyDescent="0.2">
      <c r="A56" s="453">
        <v>52</v>
      </c>
      <c r="B56" s="454">
        <f t="shared" si="5"/>
        <v>25.51</v>
      </c>
      <c r="C56" s="455">
        <f t="shared" si="1"/>
        <v>70.77</v>
      </c>
      <c r="D56" s="456">
        <v>24380</v>
      </c>
      <c r="E56" s="470">
        <v>12917</v>
      </c>
      <c r="F56" s="456">
        <f t="shared" si="2"/>
        <v>18711</v>
      </c>
      <c r="G56" s="480">
        <f t="shared" si="3"/>
        <v>13659</v>
      </c>
      <c r="H56" s="484">
        <v>182</v>
      </c>
    </row>
    <row r="57" spans="1:8" x14ac:dyDescent="0.2">
      <c r="A57" s="453">
        <v>53</v>
      </c>
      <c r="B57" s="454">
        <f t="shared" si="5"/>
        <v>25.55</v>
      </c>
      <c r="C57" s="455">
        <f t="shared" si="1"/>
        <v>70.88</v>
      </c>
      <c r="D57" s="456">
        <v>24380</v>
      </c>
      <c r="E57" s="470">
        <v>12917</v>
      </c>
      <c r="F57" s="456">
        <f t="shared" si="2"/>
        <v>18682</v>
      </c>
      <c r="G57" s="480">
        <f t="shared" si="3"/>
        <v>13637</v>
      </c>
      <c r="H57" s="484">
        <v>182</v>
      </c>
    </row>
    <row r="58" spans="1:8" x14ac:dyDescent="0.2">
      <c r="A58" s="453">
        <v>54</v>
      </c>
      <c r="B58" s="454">
        <f t="shared" si="5"/>
        <v>25.58</v>
      </c>
      <c r="C58" s="455">
        <f t="shared" si="1"/>
        <v>71</v>
      </c>
      <c r="D58" s="456">
        <v>24380</v>
      </c>
      <c r="E58" s="470">
        <v>12917</v>
      </c>
      <c r="F58" s="456">
        <f t="shared" si="2"/>
        <v>18659</v>
      </c>
      <c r="G58" s="480">
        <f t="shared" si="3"/>
        <v>13620</v>
      </c>
      <c r="H58" s="484">
        <v>182</v>
      </c>
    </row>
    <row r="59" spans="1:8" x14ac:dyDescent="0.2">
      <c r="A59" s="453">
        <v>55</v>
      </c>
      <c r="B59" s="454">
        <f t="shared" si="5"/>
        <v>25.62</v>
      </c>
      <c r="C59" s="455">
        <f t="shared" si="1"/>
        <v>71.11</v>
      </c>
      <c r="D59" s="456">
        <v>24380</v>
      </c>
      <c r="E59" s="470">
        <v>12917</v>
      </c>
      <c r="F59" s="456">
        <f t="shared" si="2"/>
        <v>18630</v>
      </c>
      <c r="G59" s="480">
        <f t="shared" si="3"/>
        <v>13599</v>
      </c>
      <c r="H59" s="484">
        <v>182</v>
      </c>
    </row>
    <row r="60" spans="1:8" x14ac:dyDescent="0.2">
      <c r="A60" s="453">
        <v>56</v>
      </c>
      <c r="B60" s="454">
        <f t="shared" si="5"/>
        <v>25.66</v>
      </c>
      <c r="C60" s="455">
        <f t="shared" si="1"/>
        <v>71.22</v>
      </c>
      <c r="D60" s="456">
        <v>24380</v>
      </c>
      <c r="E60" s="470">
        <v>12917</v>
      </c>
      <c r="F60" s="456">
        <f t="shared" si="2"/>
        <v>18602</v>
      </c>
      <c r="G60" s="480">
        <f t="shared" si="3"/>
        <v>13578</v>
      </c>
      <c r="H60" s="484">
        <v>182</v>
      </c>
    </row>
    <row r="61" spans="1:8" x14ac:dyDescent="0.2">
      <c r="A61" s="453">
        <v>57</v>
      </c>
      <c r="B61" s="454">
        <f>ROUND(2*(0.0015*A61+12.74285),2)</f>
        <v>25.66</v>
      </c>
      <c r="C61" s="455">
        <f>ROUND(2*(-0.0005*POWER(A61,2)+0.1103*A61+31),2)</f>
        <v>71.33</v>
      </c>
      <c r="D61" s="456">
        <v>24380</v>
      </c>
      <c r="E61" s="470">
        <v>12917</v>
      </c>
      <c r="F61" s="456">
        <f t="shared" si="2"/>
        <v>18597</v>
      </c>
      <c r="G61" s="480">
        <f t="shared" si="3"/>
        <v>13574</v>
      </c>
      <c r="H61" s="484">
        <v>182</v>
      </c>
    </row>
    <row r="62" spans="1:8" x14ac:dyDescent="0.2">
      <c r="A62" s="453">
        <v>58</v>
      </c>
      <c r="B62" s="454">
        <f t="shared" ref="B62:B110" si="6">ROUND(2*(0.0015*A62+12.74285),2)</f>
        <v>25.66</v>
      </c>
      <c r="C62" s="455">
        <f t="shared" ref="C62:C110" si="7">ROUND(2*(-0.0005*POWER(A62,2)+0.1103*A62+31),2)</f>
        <v>71.430000000000007</v>
      </c>
      <c r="D62" s="456">
        <v>24380</v>
      </c>
      <c r="E62" s="470">
        <v>12917</v>
      </c>
      <c r="F62" s="456">
        <f t="shared" si="2"/>
        <v>18593</v>
      </c>
      <c r="G62" s="480">
        <f t="shared" si="3"/>
        <v>13571</v>
      </c>
      <c r="H62" s="484">
        <v>182</v>
      </c>
    </row>
    <row r="63" spans="1:8" x14ac:dyDescent="0.2">
      <c r="A63" s="453">
        <v>59</v>
      </c>
      <c r="B63" s="454">
        <f t="shared" si="6"/>
        <v>25.66</v>
      </c>
      <c r="C63" s="455">
        <f t="shared" si="7"/>
        <v>71.53</v>
      </c>
      <c r="D63" s="456">
        <v>24380</v>
      </c>
      <c r="E63" s="470">
        <v>12917</v>
      </c>
      <c r="F63" s="456">
        <f t="shared" si="2"/>
        <v>18589</v>
      </c>
      <c r="G63" s="480">
        <f t="shared" si="3"/>
        <v>13568</v>
      </c>
      <c r="H63" s="484">
        <v>182</v>
      </c>
    </row>
    <row r="64" spans="1:8" x14ac:dyDescent="0.2">
      <c r="A64" s="453">
        <v>60</v>
      </c>
      <c r="B64" s="454">
        <f t="shared" si="6"/>
        <v>25.67</v>
      </c>
      <c r="C64" s="455">
        <f t="shared" si="7"/>
        <v>71.64</v>
      </c>
      <c r="D64" s="456">
        <v>24380</v>
      </c>
      <c r="E64" s="470">
        <v>12917</v>
      </c>
      <c r="F64" s="456">
        <f t="shared" si="2"/>
        <v>18578</v>
      </c>
      <c r="G64" s="480">
        <f t="shared" si="3"/>
        <v>13561</v>
      </c>
      <c r="H64" s="484">
        <v>182</v>
      </c>
    </row>
    <row r="65" spans="1:8" x14ac:dyDescent="0.2">
      <c r="A65" s="453">
        <v>61</v>
      </c>
      <c r="B65" s="454">
        <f t="shared" si="6"/>
        <v>25.67</v>
      </c>
      <c r="C65" s="455">
        <f t="shared" si="7"/>
        <v>71.739999999999995</v>
      </c>
      <c r="D65" s="456">
        <v>24380</v>
      </c>
      <c r="E65" s="470">
        <v>12917</v>
      </c>
      <c r="F65" s="456">
        <f t="shared" si="2"/>
        <v>18574</v>
      </c>
      <c r="G65" s="480">
        <f t="shared" si="3"/>
        <v>13558</v>
      </c>
      <c r="H65" s="484">
        <v>182</v>
      </c>
    </row>
    <row r="66" spans="1:8" x14ac:dyDescent="0.2">
      <c r="A66" s="453">
        <v>62</v>
      </c>
      <c r="B66" s="454">
        <f t="shared" si="6"/>
        <v>25.67</v>
      </c>
      <c r="C66" s="455">
        <f t="shared" si="7"/>
        <v>71.83</v>
      </c>
      <c r="D66" s="456">
        <v>24380</v>
      </c>
      <c r="E66" s="470">
        <v>12917</v>
      </c>
      <c r="F66" s="456">
        <f t="shared" si="2"/>
        <v>18571</v>
      </c>
      <c r="G66" s="480">
        <f t="shared" si="3"/>
        <v>13555</v>
      </c>
      <c r="H66" s="484">
        <v>182</v>
      </c>
    </row>
    <row r="67" spans="1:8" x14ac:dyDescent="0.2">
      <c r="A67" s="453">
        <v>63</v>
      </c>
      <c r="B67" s="454">
        <f t="shared" si="6"/>
        <v>25.67</v>
      </c>
      <c r="C67" s="455">
        <f t="shared" si="7"/>
        <v>71.930000000000007</v>
      </c>
      <c r="D67" s="456">
        <v>24380</v>
      </c>
      <c r="E67" s="470">
        <v>12917</v>
      </c>
      <c r="F67" s="456">
        <f t="shared" si="2"/>
        <v>18566</v>
      </c>
      <c r="G67" s="480">
        <f t="shared" si="3"/>
        <v>13552</v>
      </c>
      <c r="H67" s="484">
        <v>182</v>
      </c>
    </row>
    <row r="68" spans="1:8" x14ac:dyDescent="0.2">
      <c r="A68" s="453">
        <v>64</v>
      </c>
      <c r="B68" s="454">
        <f t="shared" si="6"/>
        <v>25.68</v>
      </c>
      <c r="C68" s="455">
        <f t="shared" si="7"/>
        <v>72.02</v>
      </c>
      <c r="D68" s="456">
        <v>24380</v>
      </c>
      <c r="E68" s="470">
        <v>12917</v>
      </c>
      <c r="F68" s="456">
        <f t="shared" si="2"/>
        <v>18557</v>
      </c>
      <c r="G68" s="480">
        <f t="shared" si="3"/>
        <v>13545</v>
      </c>
      <c r="H68" s="484">
        <v>182</v>
      </c>
    </row>
    <row r="69" spans="1:8" x14ac:dyDescent="0.2">
      <c r="A69" s="453">
        <v>65</v>
      </c>
      <c r="B69" s="454">
        <f t="shared" si="6"/>
        <v>25.68</v>
      </c>
      <c r="C69" s="455">
        <f t="shared" si="7"/>
        <v>72.11</v>
      </c>
      <c r="D69" s="456">
        <v>24380</v>
      </c>
      <c r="E69" s="470">
        <v>12917</v>
      </c>
      <c r="F69" s="456">
        <f t="shared" si="2"/>
        <v>18553</v>
      </c>
      <c r="G69" s="480">
        <f t="shared" si="3"/>
        <v>13542</v>
      </c>
      <c r="H69" s="484">
        <v>182</v>
      </c>
    </row>
    <row r="70" spans="1:8" x14ac:dyDescent="0.2">
      <c r="A70" s="453">
        <v>66</v>
      </c>
      <c r="B70" s="454">
        <f t="shared" si="6"/>
        <v>25.68</v>
      </c>
      <c r="C70" s="455">
        <f t="shared" si="7"/>
        <v>72.2</v>
      </c>
      <c r="D70" s="456">
        <v>24380</v>
      </c>
      <c r="E70" s="470">
        <v>12917</v>
      </c>
      <c r="F70" s="456">
        <f t="shared" si="2"/>
        <v>18550</v>
      </c>
      <c r="G70" s="480">
        <f t="shared" si="3"/>
        <v>13539</v>
      </c>
      <c r="H70" s="484">
        <v>182</v>
      </c>
    </row>
    <row r="71" spans="1:8" x14ac:dyDescent="0.2">
      <c r="A71" s="453">
        <v>67</v>
      </c>
      <c r="B71" s="454">
        <f t="shared" si="6"/>
        <v>25.69</v>
      </c>
      <c r="C71" s="455">
        <f t="shared" si="7"/>
        <v>72.290000000000006</v>
      </c>
      <c r="D71" s="456">
        <v>24380</v>
      </c>
      <c r="E71" s="470">
        <v>12917</v>
      </c>
      <c r="F71" s="456">
        <f t="shared" si="2"/>
        <v>18540</v>
      </c>
      <c r="G71" s="480">
        <f t="shared" si="3"/>
        <v>13532</v>
      </c>
      <c r="H71" s="484">
        <v>182</v>
      </c>
    </row>
    <row r="72" spans="1:8" x14ac:dyDescent="0.2">
      <c r="A72" s="453">
        <v>68</v>
      </c>
      <c r="B72" s="454">
        <f t="shared" si="6"/>
        <v>25.69</v>
      </c>
      <c r="C72" s="455">
        <f t="shared" si="7"/>
        <v>72.38</v>
      </c>
      <c r="D72" s="456">
        <v>24380</v>
      </c>
      <c r="E72" s="470">
        <v>12917</v>
      </c>
      <c r="F72" s="456">
        <f t="shared" si="2"/>
        <v>18536</v>
      </c>
      <c r="G72" s="480">
        <f t="shared" si="3"/>
        <v>13530</v>
      </c>
      <c r="H72" s="484">
        <v>182</v>
      </c>
    </row>
    <row r="73" spans="1:8" x14ac:dyDescent="0.2">
      <c r="A73" s="453">
        <v>69</v>
      </c>
      <c r="B73" s="454">
        <f t="shared" si="6"/>
        <v>25.69</v>
      </c>
      <c r="C73" s="455">
        <f t="shared" si="7"/>
        <v>72.459999999999994</v>
      </c>
      <c r="D73" s="456">
        <v>24380</v>
      </c>
      <c r="E73" s="470">
        <v>12917</v>
      </c>
      <c r="F73" s="456">
        <f t="shared" si="2"/>
        <v>18533</v>
      </c>
      <c r="G73" s="480">
        <f t="shared" si="3"/>
        <v>13527</v>
      </c>
      <c r="H73" s="484">
        <v>182</v>
      </c>
    </row>
    <row r="74" spans="1:8" x14ac:dyDescent="0.2">
      <c r="A74" s="453">
        <v>70</v>
      </c>
      <c r="B74" s="454">
        <f t="shared" si="6"/>
        <v>25.7</v>
      </c>
      <c r="C74" s="455">
        <f t="shared" si="7"/>
        <v>72.540000000000006</v>
      </c>
      <c r="D74" s="456">
        <v>24380</v>
      </c>
      <c r="E74" s="470">
        <v>12917</v>
      </c>
      <c r="F74" s="456">
        <f t="shared" si="2"/>
        <v>18524</v>
      </c>
      <c r="G74" s="480">
        <f t="shared" si="3"/>
        <v>13520</v>
      </c>
      <c r="H74" s="484">
        <v>182</v>
      </c>
    </row>
    <row r="75" spans="1:8" x14ac:dyDescent="0.2">
      <c r="A75" s="453">
        <v>71</v>
      </c>
      <c r="B75" s="454">
        <f t="shared" si="6"/>
        <v>25.7</v>
      </c>
      <c r="C75" s="455">
        <f t="shared" si="7"/>
        <v>72.62</v>
      </c>
      <c r="D75" s="456">
        <v>24380</v>
      </c>
      <c r="E75" s="470">
        <v>12917</v>
      </c>
      <c r="F75" s="456">
        <f t="shared" si="2"/>
        <v>18521</v>
      </c>
      <c r="G75" s="480">
        <f t="shared" si="3"/>
        <v>13518</v>
      </c>
      <c r="H75" s="484">
        <v>182</v>
      </c>
    </row>
    <row r="76" spans="1:8" x14ac:dyDescent="0.2">
      <c r="A76" s="453">
        <v>72</v>
      </c>
      <c r="B76" s="454">
        <f t="shared" si="6"/>
        <v>25.7</v>
      </c>
      <c r="C76" s="455">
        <f t="shared" si="7"/>
        <v>72.7</v>
      </c>
      <c r="D76" s="456">
        <v>24380</v>
      </c>
      <c r="E76" s="470">
        <v>12917</v>
      </c>
      <c r="F76" s="456">
        <f t="shared" si="2"/>
        <v>18517</v>
      </c>
      <c r="G76" s="480">
        <f t="shared" si="3"/>
        <v>13516</v>
      </c>
      <c r="H76" s="484">
        <v>182</v>
      </c>
    </row>
    <row r="77" spans="1:8" x14ac:dyDescent="0.2">
      <c r="A77" s="453">
        <v>73</v>
      </c>
      <c r="B77" s="454">
        <f t="shared" si="6"/>
        <v>25.7</v>
      </c>
      <c r="C77" s="455">
        <f t="shared" si="7"/>
        <v>72.77</v>
      </c>
      <c r="D77" s="456">
        <v>24380</v>
      </c>
      <c r="E77" s="470">
        <v>12917</v>
      </c>
      <c r="F77" s="456">
        <f t="shared" si="2"/>
        <v>18515</v>
      </c>
      <c r="G77" s="480">
        <f t="shared" si="3"/>
        <v>13514</v>
      </c>
      <c r="H77" s="484">
        <v>182</v>
      </c>
    </row>
    <row r="78" spans="1:8" x14ac:dyDescent="0.2">
      <c r="A78" s="453">
        <v>74</v>
      </c>
      <c r="B78" s="454">
        <f t="shared" si="6"/>
        <v>25.71</v>
      </c>
      <c r="C78" s="455">
        <f t="shared" si="7"/>
        <v>72.849999999999994</v>
      </c>
      <c r="D78" s="456">
        <v>24380</v>
      </c>
      <c r="E78" s="470">
        <v>12917</v>
      </c>
      <c r="F78" s="456">
        <f t="shared" si="2"/>
        <v>18506</v>
      </c>
      <c r="G78" s="480">
        <f t="shared" si="3"/>
        <v>13507</v>
      </c>
      <c r="H78" s="484">
        <v>182</v>
      </c>
    </row>
    <row r="79" spans="1:8" x14ac:dyDescent="0.2">
      <c r="A79" s="453">
        <v>75</v>
      </c>
      <c r="B79" s="454">
        <f t="shared" si="6"/>
        <v>25.71</v>
      </c>
      <c r="C79" s="455">
        <f t="shared" si="7"/>
        <v>72.92</v>
      </c>
      <c r="D79" s="456">
        <v>24380</v>
      </c>
      <c r="E79" s="470">
        <v>12917</v>
      </c>
      <c r="F79" s="456">
        <f t="shared" si="2"/>
        <v>18503</v>
      </c>
      <c r="G79" s="480">
        <f t="shared" si="3"/>
        <v>13505</v>
      </c>
      <c r="H79" s="484">
        <v>182</v>
      </c>
    </row>
    <row r="80" spans="1:8" x14ac:dyDescent="0.2">
      <c r="A80" s="453">
        <v>76</v>
      </c>
      <c r="B80" s="454">
        <f t="shared" si="6"/>
        <v>25.71</v>
      </c>
      <c r="C80" s="455">
        <f t="shared" si="7"/>
        <v>72.989999999999995</v>
      </c>
      <c r="D80" s="456">
        <v>24380</v>
      </c>
      <c r="E80" s="470">
        <v>12917</v>
      </c>
      <c r="F80" s="456">
        <f t="shared" si="2"/>
        <v>18500</v>
      </c>
      <c r="G80" s="480">
        <f t="shared" si="3"/>
        <v>13503</v>
      </c>
      <c r="H80" s="484">
        <v>182</v>
      </c>
    </row>
    <row r="81" spans="1:8" x14ac:dyDescent="0.2">
      <c r="A81" s="453">
        <v>77</v>
      </c>
      <c r="B81" s="454">
        <f t="shared" si="6"/>
        <v>25.72</v>
      </c>
      <c r="C81" s="455">
        <f t="shared" si="7"/>
        <v>73.06</v>
      </c>
      <c r="D81" s="456">
        <v>24380</v>
      </c>
      <c r="E81" s="470">
        <v>12917</v>
      </c>
      <c r="F81" s="456">
        <f t="shared" ref="F81:F144" si="8">ROUND(12*1.3566*(1/B81*D81+1/C81*E81)+H81,0)</f>
        <v>18491</v>
      </c>
      <c r="G81" s="480">
        <f t="shared" ref="G81:G144" si="9">ROUND(12*(1/B81*D81+1/C81*E81),0)</f>
        <v>13496</v>
      </c>
      <c r="H81" s="484">
        <v>182</v>
      </c>
    </row>
    <row r="82" spans="1:8" x14ac:dyDescent="0.2">
      <c r="A82" s="453">
        <v>78</v>
      </c>
      <c r="B82" s="454">
        <f t="shared" si="6"/>
        <v>25.72</v>
      </c>
      <c r="C82" s="455">
        <f t="shared" si="7"/>
        <v>73.12</v>
      </c>
      <c r="D82" s="456">
        <v>24380</v>
      </c>
      <c r="E82" s="470">
        <v>12917</v>
      </c>
      <c r="F82" s="456">
        <f t="shared" si="8"/>
        <v>18489</v>
      </c>
      <c r="G82" s="480">
        <f t="shared" si="9"/>
        <v>13495</v>
      </c>
      <c r="H82" s="484">
        <v>182</v>
      </c>
    </row>
    <row r="83" spans="1:8" x14ac:dyDescent="0.2">
      <c r="A83" s="453">
        <v>79</v>
      </c>
      <c r="B83" s="454">
        <f t="shared" si="6"/>
        <v>25.72</v>
      </c>
      <c r="C83" s="455">
        <f t="shared" si="7"/>
        <v>73.19</v>
      </c>
      <c r="D83" s="456">
        <v>24380</v>
      </c>
      <c r="E83" s="470">
        <v>12917</v>
      </c>
      <c r="F83" s="456">
        <f t="shared" si="8"/>
        <v>18486</v>
      </c>
      <c r="G83" s="480">
        <f t="shared" si="9"/>
        <v>13493</v>
      </c>
      <c r="H83" s="484">
        <v>182</v>
      </c>
    </row>
    <row r="84" spans="1:8" x14ac:dyDescent="0.2">
      <c r="A84" s="453">
        <v>80</v>
      </c>
      <c r="B84" s="454">
        <f t="shared" si="6"/>
        <v>25.73</v>
      </c>
      <c r="C84" s="455">
        <f t="shared" si="7"/>
        <v>73.25</v>
      </c>
      <c r="D84" s="456">
        <v>24380</v>
      </c>
      <c r="E84" s="470">
        <v>12917</v>
      </c>
      <c r="F84" s="456">
        <f t="shared" si="8"/>
        <v>18478</v>
      </c>
      <c r="G84" s="480">
        <f t="shared" si="9"/>
        <v>13486</v>
      </c>
      <c r="H84" s="484">
        <v>182</v>
      </c>
    </row>
    <row r="85" spans="1:8" x14ac:dyDescent="0.2">
      <c r="A85" s="453">
        <v>81</v>
      </c>
      <c r="B85" s="454">
        <f t="shared" si="6"/>
        <v>25.73</v>
      </c>
      <c r="C85" s="455">
        <f t="shared" si="7"/>
        <v>73.31</v>
      </c>
      <c r="D85" s="456">
        <v>24380</v>
      </c>
      <c r="E85" s="470">
        <v>12917</v>
      </c>
      <c r="F85" s="456">
        <f t="shared" si="8"/>
        <v>18475</v>
      </c>
      <c r="G85" s="480">
        <f t="shared" si="9"/>
        <v>13485</v>
      </c>
      <c r="H85" s="484">
        <v>182</v>
      </c>
    </row>
    <row r="86" spans="1:8" x14ac:dyDescent="0.2">
      <c r="A86" s="453">
        <v>82</v>
      </c>
      <c r="B86" s="454">
        <f t="shared" si="6"/>
        <v>25.73</v>
      </c>
      <c r="C86" s="455">
        <f t="shared" si="7"/>
        <v>73.37</v>
      </c>
      <c r="D86" s="456">
        <v>24380</v>
      </c>
      <c r="E86" s="470">
        <v>12917</v>
      </c>
      <c r="F86" s="456">
        <f t="shared" si="8"/>
        <v>18473</v>
      </c>
      <c r="G86" s="480">
        <f t="shared" si="9"/>
        <v>13483</v>
      </c>
      <c r="H86" s="484">
        <v>182</v>
      </c>
    </row>
    <row r="87" spans="1:8" x14ac:dyDescent="0.2">
      <c r="A87" s="453">
        <v>83</v>
      </c>
      <c r="B87" s="454">
        <f t="shared" si="6"/>
        <v>25.73</v>
      </c>
      <c r="C87" s="455">
        <f t="shared" si="7"/>
        <v>73.42</v>
      </c>
      <c r="D87" s="456">
        <v>24380</v>
      </c>
      <c r="E87" s="470">
        <v>12917</v>
      </c>
      <c r="F87" s="456">
        <f t="shared" si="8"/>
        <v>18471</v>
      </c>
      <c r="G87" s="480">
        <f t="shared" si="9"/>
        <v>13482</v>
      </c>
      <c r="H87" s="484">
        <v>182</v>
      </c>
    </row>
    <row r="88" spans="1:8" x14ac:dyDescent="0.2">
      <c r="A88" s="453">
        <v>84</v>
      </c>
      <c r="B88" s="454">
        <f t="shared" si="6"/>
        <v>25.74</v>
      </c>
      <c r="C88" s="455">
        <f t="shared" si="7"/>
        <v>73.47</v>
      </c>
      <c r="D88" s="456">
        <v>24380</v>
      </c>
      <c r="E88" s="470">
        <v>12917</v>
      </c>
      <c r="F88" s="456">
        <f t="shared" si="8"/>
        <v>18463</v>
      </c>
      <c r="G88" s="480">
        <f t="shared" si="9"/>
        <v>13476</v>
      </c>
      <c r="H88" s="484">
        <v>182</v>
      </c>
    </row>
    <row r="89" spans="1:8" x14ac:dyDescent="0.2">
      <c r="A89" s="453">
        <v>85</v>
      </c>
      <c r="B89" s="454">
        <f t="shared" si="6"/>
        <v>25.74</v>
      </c>
      <c r="C89" s="455">
        <f t="shared" si="7"/>
        <v>73.53</v>
      </c>
      <c r="D89" s="456">
        <v>24380</v>
      </c>
      <c r="E89" s="470">
        <v>12917</v>
      </c>
      <c r="F89" s="456">
        <f t="shared" si="8"/>
        <v>18461</v>
      </c>
      <c r="G89" s="480">
        <f t="shared" si="9"/>
        <v>13474</v>
      </c>
      <c r="H89" s="484">
        <v>182</v>
      </c>
    </row>
    <row r="90" spans="1:8" x14ac:dyDescent="0.2">
      <c r="A90" s="453">
        <v>86</v>
      </c>
      <c r="B90" s="454">
        <f t="shared" si="6"/>
        <v>25.74</v>
      </c>
      <c r="C90" s="455">
        <f t="shared" si="7"/>
        <v>73.58</v>
      </c>
      <c r="D90" s="456">
        <v>24380</v>
      </c>
      <c r="E90" s="470">
        <v>12917</v>
      </c>
      <c r="F90" s="456">
        <f t="shared" si="8"/>
        <v>18459</v>
      </c>
      <c r="G90" s="480">
        <f t="shared" si="9"/>
        <v>13473</v>
      </c>
      <c r="H90" s="484">
        <v>182</v>
      </c>
    </row>
    <row r="91" spans="1:8" x14ac:dyDescent="0.2">
      <c r="A91" s="453">
        <v>87</v>
      </c>
      <c r="B91" s="454">
        <f t="shared" si="6"/>
        <v>25.75</v>
      </c>
      <c r="C91" s="455">
        <f t="shared" si="7"/>
        <v>73.62</v>
      </c>
      <c r="D91" s="456">
        <v>24380</v>
      </c>
      <c r="E91" s="470">
        <v>12917</v>
      </c>
      <c r="F91" s="456">
        <f t="shared" si="8"/>
        <v>18451</v>
      </c>
      <c r="G91" s="480">
        <f t="shared" si="9"/>
        <v>13467</v>
      </c>
      <c r="H91" s="484">
        <v>182</v>
      </c>
    </row>
    <row r="92" spans="1:8" x14ac:dyDescent="0.2">
      <c r="A92" s="453">
        <v>88</v>
      </c>
      <c r="B92" s="454">
        <f t="shared" si="6"/>
        <v>25.75</v>
      </c>
      <c r="C92" s="455">
        <f t="shared" si="7"/>
        <v>73.67</v>
      </c>
      <c r="D92" s="456">
        <v>24380</v>
      </c>
      <c r="E92" s="470">
        <v>12917</v>
      </c>
      <c r="F92" s="456">
        <f t="shared" si="8"/>
        <v>18449</v>
      </c>
      <c r="G92" s="480">
        <f t="shared" si="9"/>
        <v>13466</v>
      </c>
      <c r="H92" s="484">
        <v>182</v>
      </c>
    </row>
    <row r="93" spans="1:8" x14ac:dyDescent="0.2">
      <c r="A93" s="453">
        <v>89</v>
      </c>
      <c r="B93" s="454">
        <f t="shared" si="6"/>
        <v>25.75</v>
      </c>
      <c r="C93" s="455">
        <f t="shared" si="7"/>
        <v>73.709999999999994</v>
      </c>
      <c r="D93" s="456">
        <v>24380</v>
      </c>
      <c r="E93" s="470">
        <v>12917</v>
      </c>
      <c r="F93" s="456">
        <f t="shared" si="8"/>
        <v>18448</v>
      </c>
      <c r="G93" s="480">
        <f t="shared" si="9"/>
        <v>13464</v>
      </c>
      <c r="H93" s="484">
        <v>182</v>
      </c>
    </row>
    <row r="94" spans="1:8" x14ac:dyDescent="0.2">
      <c r="A94" s="453">
        <v>90</v>
      </c>
      <c r="B94" s="454">
        <f t="shared" si="6"/>
        <v>25.76</v>
      </c>
      <c r="C94" s="455">
        <f t="shared" si="7"/>
        <v>73.75</v>
      </c>
      <c r="D94" s="456">
        <v>24380</v>
      </c>
      <c r="E94" s="470">
        <v>12917</v>
      </c>
      <c r="F94" s="456">
        <f t="shared" si="8"/>
        <v>18440</v>
      </c>
      <c r="G94" s="480">
        <f t="shared" si="9"/>
        <v>13459</v>
      </c>
      <c r="H94" s="484">
        <v>182</v>
      </c>
    </row>
    <row r="95" spans="1:8" x14ac:dyDescent="0.2">
      <c r="A95" s="453">
        <v>91</v>
      </c>
      <c r="B95" s="454">
        <f t="shared" si="6"/>
        <v>25.76</v>
      </c>
      <c r="C95" s="455">
        <f t="shared" si="7"/>
        <v>73.790000000000006</v>
      </c>
      <c r="D95" s="456">
        <v>24380</v>
      </c>
      <c r="E95" s="470">
        <v>12917</v>
      </c>
      <c r="F95" s="456">
        <f t="shared" si="8"/>
        <v>18439</v>
      </c>
      <c r="G95" s="480">
        <f t="shared" si="9"/>
        <v>13458</v>
      </c>
      <c r="H95" s="484">
        <v>182</v>
      </c>
    </row>
    <row r="96" spans="1:8" x14ac:dyDescent="0.2">
      <c r="A96" s="453">
        <v>92</v>
      </c>
      <c r="B96" s="454">
        <f t="shared" si="6"/>
        <v>25.76</v>
      </c>
      <c r="C96" s="455">
        <f t="shared" si="7"/>
        <v>73.83</v>
      </c>
      <c r="D96" s="456">
        <v>24380</v>
      </c>
      <c r="E96" s="470">
        <v>12917</v>
      </c>
      <c r="F96" s="456">
        <f t="shared" si="8"/>
        <v>18437</v>
      </c>
      <c r="G96" s="480">
        <f t="shared" si="9"/>
        <v>13457</v>
      </c>
      <c r="H96" s="484">
        <v>182</v>
      </c>
    </row>
    <row r="97" spans="1:8" x14ac:dyDescent="0.2">
      <c r="A97" s="453">
        <v>93</v>
      </c>
      <c r="B97" s="454">
        <f t="shared" si="6"/>
        <v>25.76</v>
      </c>
      <c r="C97" s="455">
        <f t="shared" si="7"/>
        <v>73.87</v>
      </c>
      <c r="D97" s="456">
        <v>24380</v>
      </c>
      <c r="E97" s="470">
        <v>12917</v>
      </c>
      <c r="F97" s="456">
        <f t="shared" si="8"/>
        <v>18436</v>
      </c>
      <c r="G97" s="480">
        <f t="shared" si="9"/>
        <v>13455</v>
      </c>
      <c r="H97" s="484">
        <v>182</v>
      </c>
    </row>
    <row r="98" spans="1:8" x14ac:dyDescent="0.2">
      <c r="A98" s="453">
        <v>94</v>
      </c>
      <c r="B98" s="454">
        <f t="shared" si="6"/>
        <v>25.77</v>
      </c>
      <c r="C98" s="455">
        <f t="shared" si="7"/>
        <v>73.900000000000006</v>
      </c>
      <c r="D98" s="456">
        <v>24380</v>
      </c>
      <c r="E98" s="470">
        <v>12917</v>
      </c>
      <c r="F98" s="456">
        <f t="shared" si="8"/>
        <v>18429</v>
      </c>
      <c r="G98" s="480">
        <f t="shared" si="9"/>
        <v>13450</v>
      </c>
      <c r="H98" s="484">
        <v>182</v>
      </c>
    </row>
    <row r="99" spans="1:8" x14ac:dyDescent="0.2">
      <c r="A99" s="453">
        <v>95</v>
      </c>
      <c r="B99" s="454">
        <f t="shared" si="6"/>
        <v>25.77</v>
      </c>
      <c r="C99" s="455">
        <f t="shared" si="7"/>
        <v>73.930000000000007</v>
      </c>
      <c r="D99" s="456">
        <v>24380</v>
      </c>
      <c r="E99" s="470">
        <v>12917</v>
      </c>
      <c r="F99" s="456">
        <f t="shared" si="8"/>
        <v>18427</v>
      </c>
      <c r="G99" s="480">
        <f t="shared" si="9"/>
        <v>13449</v>
      </c>
      <c r="H99" s="484">
        <v>182</v>
      </c>
    </row>
    <row r="100" spans="1:8" x14ac:dyDescent="0.2">
      <c r="A100" s="453">
        <v>96</v>
      </c>
      <c r="B100" s="454">
        <f t="shared" si="6"/>
        <v>25.77</v>
      </c>
      <c r="C100" s="455">
        <f t="shared" si="7"/>
        <v>73.959999999999994</v>
      </c>
      <c r="D100" s="456">
        <v>24380</v>
      </c>
      <c r="E100" s="470">
        <v>12917</v>
      </c>
      <c r="F100" s="456">
        <f t="shared" si="8"/>
        <v>18426</v>
      </c>
      <c r="G100" s="480">
        <f t="shared" si="9"/>
        <v>13449</v>
      </c>
      <c r="H100" s="484">
        <v>182</v>
      </c>
    </row>
    <row r="101" spans="1:8" x14ac:dyDescent="0.2">
      <c r="A101" s="453">
        <v>97</v>
      </c>
      <c r="B101" s="454">
        <f t="shared" si="6"/>
        <v>25.78</v>
      </c>
      <c r="C101" s="455">
        <f t="shared" si="7"/>
        <v>73.989999999999995</v>
      </c>
      <c r="D101" s="456">
        <v>24380</v>
      </c>
      <c r="E101" s="470">
        <v>12917</v>
      </c>
      <c r="F101" s="456">
        <f t="shared" si="8"/>
        <v>18419</v>
      </c>
      <c r="G101" s="480">
        <f t="shared" si="9"/>
        <v>13443</v>
      </c>
      <c r="H101" s="484">
        <v>182</v>
      </c>
    </row>
    <row r="102" spans="1:8" x14ac:dyDescent="0.2">
      <c r="A102" s="453">
        <v>98</v>
      </c>
      <c r="B102" s="454">
        <f t="shared" si="6"/>
        <v>25.78</v>
      </c>
      <c r="C102" s="455">
        <f t="shared" si="7"/>
        <v>74.010000000000005</v>
      </c>
      <c r="D102" s="456">
        <v>24380</v>
      </c>
      <c r="E102" s="470">
        <v>12917</v>
      </c>
      <c r="F102" s="456">
        <f t="shared" si="8"/>
        <v>18418</v>
      </c>
      <c r="G102" s="480">
        <f t="shared" si="9"/>
        <v>13443</v>
      </c>
      <c r="H102" s="484">
        <v>182</v>
      </c>
    </row>
    <row r="103" spans="1:8" x14ac:dyDescent="0.2">
      <c r="A103" s="453">
        <v>99</v>
      </c>
      <c r="B103" s="454">
        <f t="shared" si="6"/>
        <v>25.78</v>
      </c>
      <c r="C103" s="455">
        <f t="shared" si="7"/>
        <v>74.040000000000006</v>
      </c>
      <c r="D103" s="456">
        <v>24380</v>
      </c>
      <c r="E103" s="470">
        <v>12917</v>
      </c>
      <c r="F103" s="456">
        <f t="shared" si="8"/>
        <v>18417</v>
      </c>
      <c r="G103" s="480">
        <f t="shared" si="9"/>
        <v>13442</v>
      </c>
      <c r="H103" s="484">
        <v>182</v>
      </c>
    </row>
    <row r="104" spans="1:8" x14ac:dyDescent="0.2">
      <c r="A104" s="453">
        <v>100</v>
      </c>
      <c r="B104" s="454">
        <f t="shared" si="6"/>
        <v>25.79</v>
      </c>
      <c r="C104" s="455">
        <f t="shared" si="7"/>
        <v>74.06</v>
      </c>
      <c r="D104" s="456">
        <v>24380</v>
      </c>
      <c r="E104" s="470">
        <v>12917</v>
      </c>
      <c r="F104" s="456">
        <f t="shared" si="8"/>
        <v>18410</v>
      </c>
      <c r="G104" s="480">
        <f t="shared" si="9"/>
        <v>13437</v>
      </c>
      <c r="H104" s="484">
        <v>182</v>
      </c>
    </row>
    <row r="105" spans="1:8" x14ac:dyDescent="0.2">
      <c r="A105" s="453">
        <v>101</v>
      </c>
      <c r="B105" s="454">
        <f t="shared" si="6"/>
        <v>25.79</v>
      </c>
      <c r="C105" s="455">
        <f t="shared" si="7"/>
        <v>74.08</v>
      </c>
      <c r="D105" s="456">
        <v>24380</v>
      </c>
      <c r="E105" s="470">
        <v>12917</v>
      </c>
      <c r="F105" s="456">
        <f t="shared" si="8"/>
        <v>18410</v>
      </c>
      <c r="G105" s="480">
        <f t="shared" si="9"/>
        <v>13436</v>
      </c>
      <c r="H105" s="484">
        <v>182</v>
      </c>
    </row>
    <row r="106" spans="1:8" x14ac:dyDescent="0.2">
      <c r="A106" s="453">
        <v>102</v>
      </c>
      <c r="B106" s="454">
        <f t="shared" si="6"/>
        <v>25.79</v>
      </c>
      <c r="C106" s="455">
        <f t="shared" si="7"/>
        <v>74.099999999999994</v>
      </c>
      <c r="D106" s="456">
        <v>24380</v>
      </c>
      <c r="E106" s="470">
        <v>12917</v>
      </c>
      <c r="F106" s="456">
        <f t="shared" si="8"/>
        <v>18409</v>
      </c>
      <c r="G106" s="480">
        <f t="shared" si="9"/>
        <v>13436</v>
      </c>
      <c r="H106" s="484">
        <v>182</v>
      </c>
    </row>
    <row r="107" spans="1:8" x14ac:dyDescent="0.2">
      <c r="A107" s="453">
        <v>103</v>
      </c>
      <c r="B107" s="454">
        <f t="shared" si="6"/>
        <v>25.79</v>
      </c>
      <c r="C107" s="455">
        <f t="shared" si="7"/>
        <v>74.11</v>
      </c>
      <c r="D107" s="456">
        <v>24380</v>
      </c>
      <c r="E107" s="470">
        <v>12917</v>
      </c>
      <c r="F107" s="456">
        <f t="shared" si="8"/>
        <v>18409</v>
      </c>
      <c r="G107" s="480">
        <f t="shared" si="9"/>
        <v>13435</v>
      </c>
      <c r="H107" s="484">
        <v>182</v>
      </c>
    </row>
    <row r="108" spans="1:8" x14ac:dyDescent="0.2">
      <c r="A108" s="453">
        <v>104</v>
      </c>
      <c r="B108" s="454">
        <f t="shared" si="6"/>
        <v>25.8</v>
      </c>
      <c r="C108" s="455">
        <f t="shared" si="7"/>
        <v>74.13</v>
      </c>
      <c r="D108" s="456">
        <v>24380</v>
      </c>
      <c r="E108" s="470">
        <v>12917</v>
      </c>
      <c r="F108" s="456">
        <f t="shared" si="8"/>
        <v>18402</v>
      </c>
      <c r="G108" s="480">
        <f t="shared" si="9"/>
        <v>13431</v>
      </c>
      <c r="H108" s="484">
        <v>182</v>
      </c>
    </row>
    <row r="109" spans="1:8" x14ac:dyDescent="0.2">
      <c r="A109" s="453">
        <v>105</v>
      </c>
      <c r="B109" s="454">
        <f t="shared" si="6"/>
        <v>25.8</v>
      </c>
      <c r="C109" s="455">
        <f t="shared" si="7"/>
        <v>74.14</v>
      </c>
      <c r="D109" s="456">
        <v>24380</v>
      </c>
      <c r="E109" s="470">
        <v>12917</v>
      </c>
      <c r="F109" s="456">
        <f t="shared" si="8"/>
        <v>18401</v>
      </c>
      <c r="G109" s="480">
        <f t="shared" si="9"/>
        <v>13430</v>
      </c>
      <c r="H109" s="484">
        <v>182</v>
      </c>
    </row>
    <row r="110" spans="1:8" x14ac:dyDescent="0.2">
      <c r="A110" s="485">
        <v>106</v>
      </c>
      <c r="B110" s="486">
        <f t="shared" si="6"/>
        <v>25.8</v>
      </c>
      <c r="C110" s="487">
        <f t="shared" si="7"/>
        <v>74.150000000000006</v>
      </c>
      <c r="D110" s="456">
        <v>24380</v>
      </c>
      <c r="E110" s="470">
        <v>12917</v>
      </c>
      <c r="F110" s="456">
        <f t="shared" si="8"/>
        <v>18401</v>
      </c>
      <c r="G110" s="480">
        <f t="shared" si="9"/>
        <v>13430</v>
      </c>
      <c r="H110" s="484">
        <v>182</v>
      </c>
    </row>
    <row r="111" spans="1:8" x14ac:dyDescent="0.2">
      <c r="A111" s="453">
        <v>107</v>
      </c>
      <c r="B111" s="454">
        <f>ROUND(2*(0.0015*A111+12.74285),2)</f>
        <v>25.81</v>
      </c>
      <c r="C111" s="455">
        <v>74.16</v>
      </c>
      <c r="D111" s="456">
        <v>24380</v>
      </c>
      <c r="E111" s="470">
        <v>12917</v>
      </c>
      <c r="F111" s="456">
        <f t="shared" si="8"/>
        <v>18395</v>
      </c>
      <c r="G111" s="480">
        <f t="shared" si="9"/>
        <v>13425</v>
      </c>
      <c r="H111" s="484">
        <v>182</v>
      </c>
    </row>
    <row r="112" spans="1:8" x14ac:dyDescent="0.2">
      <c r="A112" s="453">
        <v>108</v>
      </c>
      <c r="B112" s="454">
        <f t="shared" ref="B112:B175" si="10">ROUND(2*(0.0015*A112+12.74285),2)</f>
        <v>25.81</v>
      </c>
      <c r="C112" s="449">
        <v>74.16</v>
      </c>
      <c r="D112" s="456">
        <v>24380</v>
      </c>
      <c r="E112" s="470">
        <v>12917</v>
      </c>
      <c r="F112" s="456">
        <f t="shared" si="8"/>
        <v>18395</v>
      </c>
      <c r="G112" s="480">
        <f t="shared" si="9"/>
        <v>13425</v>
      </c>
      <c r="H112" s="484">
        <v>182</v>
      </c>
    </row>
    <row r="113" spans="1:8" x14ac:dyDescent="0.2">
      <c r="A113" s="453">
        <v>109</v>
      </c>
      <c r="B113" s="454">
        <f t="shared" si="10"/>
        <v>25.81</v>
      </c>
      <c r="C113" s="449">
        <v>74.16</v>
      </c>
      <c r="D113" s="456">
        <v>24380</v>
      </c>
      <c r="E113" s="470">
        <v>12917</v>
      </c>
      <c r="F113" s="456">
        <f t="shared" si="8"/>
        <v>18395</v>
      </c>
      <c r="G113" s="480">
        <f t="shared" si="9"/>
        <v>13425</v>
      </c>
      <c r="H113" s="484">
        <v>182</v>
      </c>
    </row>
    <row r="114" spans="1:8" x14ac:dyDescent="0.2">
      <c r="A114" s="453">
        <v>110</v>
      </c>
      <c r="B114" s="454">
        <f t="shared" si="10"/>
        <v>25.82</v>
      </c>
      <c r="C114" s="449">
        <v>74.16</v>
      </c>
      <c r="D114" s="456">
        <v>24380</v>
      </c>
      <c r="E114" s="470">
        <v>12917</v>
      </c>
      <c r="F114" s="456">
        <f t="shared" si="8"/>
        <v>18389</v>
      </c>
      <c r="G114" s="480">
        <f t="shared" si="9"/>
        <v>13421</v>
      </c>
      <c r="H114" s="484">
        <v>182</v>
      </c>
    </row>
    <row r="115" spans="1:8" x14ac:dyDescent="0.2">
      <c r="A115" s="453">
        <v>111</v>
      </c>
      <c r="B115" s="454">
        <f t="shared" si="10"/>
        <v>25.82</v>
      </c>
      <c r="C115" s="449">
        <v>74.16</v>
      </c>
      <c r="D115" s="456">
        <v>24380</v>
      </c>
      <c r="E115" s="470">
        <v>12917</v>
      </c>
      <c r="F115" s="456">
        <f t="shared" si="8"/>
        <v>18389</v>
      </c>
      <c r="G115" s="480">
        <f t="shared" si="9"/>
        <v>13421</v>
      </c>
      <c r="H115" s="484">
        <v>182</v>
      </c>
    </row>
    <row r="116" spans="1:8" x14ac:dyDescent="0.2">
      <c r="A116" s="453">
        <v>112</v>
      </c>
      <c r="B116" s="454">
        <f t="shared" si="10"/>
        <v>25.82</v>
      </c>
      <c r="C116" s="449">
        <v>74.16</v>
      </c>
      <c r="D116" s="456">
        <v>24380</v>
      </c>
      <c r="E116" s="470">
        <v>12917</v>
      </c>
      <c r="F116" s="456">
        <f t="shared" si="8"/>
        <v>18389</v>
      </c>
      <c r="G116" s="480">
        <f t="shared" si="9"/>
        <v>13421</v>
      </c>
      <c r="H116" s="484">
        <v>182</v>
      </c>
    </row>
    <row r="117" spans="1:8" x14ac:dyDescent="0.2">
      <c r="A117" s="453">
        <v>113</v>
      </c>
      <c r="B117" s="454">
        <f t="shared" si="10"/>
        <v>25.82</v>
      </c>
      <c r="C117" s="449">
        <v>74.16</v>
      </c>
      <c r="D117" s="456">
        <v>24380</v>
      </c>
      <c r="E117" s="470">
        <v>12917</v>
      </c>
      <c r="F117" s="456">
        <f t="shared" si="8"/>
        <v>18389</v>
      </c>
      <c r="G117" s="480">
        <f t="shared" si="9"/>
        <v>13421</v>
      </c>
      <c r="H117" s="484">
        <v>182</v>
      </c>
    </row>
    <row r="118" spans="1:8" x14ac:dyDescent="0.2">
      <c r="A118" s="453">
        <v>114</v>
      </c>
      <c r="B118" s="454">
        <f t="shared" si="10"/>
        <v>25.83</v>
      </c>
      <c r="C118" s="449">
        <v>74.16</v>
      </c>
      <c r="D118" s="456">
        <v>24380</v>
      </c>
      <c r="E118" s="470">
        <v>12917</v>
      </c>
      <c r="F118" s="456">
        <f t="shared" si="8"/>
        <v>18383</v>
      </c>
      <c r="G118" s="480">
        <f t="shared" si="9"/>
        <v>13416</v>
      </c>
      <c r="H118" s="484">
        <v>182</v>
      </c>
    </row>
    <row r="119" spans="1:8" x14ac:dyDescent="0.2">
      <c r="A119" s="453">
        <v>115</v>
      </c>
      <c r="B119" s="454">
        <f t="shared" si="10"/>
        <v>25.83</v>
      </c>
      <c r="C119" s="449">
        <v>74.16</v>
      </c>
      <c r="D119" s="456">
        <v>24380</v>
      </c>
      <c r="E119" s="470">
        <v>12917</v>
      </c>
      <c r="F119" s="456">
        <f t="shared" si="8"/>
        <v>18383</v>
      </c>
      <c r="G119" s="480">
        <f t="shared" si="9"/>
        <v>13416</v>
      </c>
      <c r="H119" s="484">
        <v>182</v>
      </c>
    </row>
    <row r="120" spans="1:8" x14ac:dyDescent="0.2">
      <c r="A120" s="453">
        <v>116</v>
      </c>
      <c r="B120" s="454">
        <f t="shared" si="10"/>
        <v>25.83</v>
      </c>
      <c r="C120" s="449">
        <v>74.16</v>
      </c>
      <c r="D120" s="456">
        <v>24380</v>
      </c>
      <c r="E120" s="470">
        <v>12917</v>
      </c>
      <c r="F120" s="456">
        <f t="shared" si="8"/>
        <v>18383</v>
      </c>
      <c r="G120" s="480">
        <f t="shared" si="9"/>
        <v>13416</v>
      </c>
      <c r="H120" s="484">
        <v>182</v>
      </c>
    </row>
    <row r="121" spans="1:8" x14ac:dyDescent="0.2">
      <c r="A121" s="453">
        <v>117</v>
      </c>
      <c r="B121" s="454">
        <f t="shared" si="10"/>
        <v>25.84</v>
      </c>
      <c r="C121" s="449">
        <v>74.16</v>
      </c>
      <c r="D121" s="456">
        <v>24380</v>
      </c>
      <c r="E121" s="470">
        <v>12917</v>
      </c>
      <c r="F121" s="456">
        <f t="shared" si="8"/>
        <v>18377</v>
      </c>
      <c r="G121" s="480">
        <f t="shared" si="9"/>
        <v>13412</v>
      </c>
      <c r="H121" s="484">
        <v>182</v>
      </c>
    </row>
    <row r="122" spans="1:8" x14ac:dyDescent="0.2">
      <c r="A122" s="453">
        <v>118</v>
      </c>
      <c r="B122" s="454">
        <f t="shared" si="10"/>
        <v>25.84</v>
      </c>
      <c r="C122" s="449">
        <v>74.16</v>
      </c>
      <c r="D122" s="456">
        <v>24380</v>
      </c>
      <c r="E122" s="470">
        <v>12917</v>
      </c>
      <c r="F122" s="456">
        <f t="shared" si="8"/>
        <v>18377</v>
      </c>
      <c r="G122" s="480">
        <f t="shared" si="9"/>
        <v>13412</v>
      </c>
      <c r="H122" s="484">
        <v>182</v>
      </c>
    </row>
    <row r="123" spans="1:8" x14ac:dyDescent="0.2">
      <c r="A123" s="453">
        <v>119</v>
      </c>
      <c r="B123" s="454">
        <f t="shared" si="10"/>
        <v>25.84</v>
      </c>
      <c r="C123" s="449">
        <v>74.16</v>
      </c>
      <c r="D123" s="456">
        <v>24380</v>
      </c>
      <c r="E123" s="470">
        <v>12917</v>
      </c>
      <c r="F123" s="456">
        <f t="shared" si="8"/>
        <v>18377</v>
      </c>
      <c r="G123" s="480">
        <f t="shared" si="9"/>
        <v>13412</v>
      </c>
      <c r="H123" s="484">
        <v>182</v>
      </c>
    </row>
    <row r="124" spans="1:8" x14ac:dyDescent="0.2">
      <c r="A124" s="453">
        <v>120</v>
      </c>
      <c r="B124" s="454">
        <f t="shared" si="10"/>
        <v>25.85</v>
      </c>
      <c r="C124" s="449">
        <v>74.16</v>
      </c>
      <c r="D124" s="456">
        <v>24380</v>
      </c>
      <c r="E124" s="470">
        <v>12917</v>
      </c>
      <c r="F124" s="456">
        <f t="shared" si="8"/>
        <v>18371</v>
      </c>
      <c r="G124" s="480">
        <f t="shared" si="9"/>
        <v>13408</v>
      </c>
      <c r="H124" s="484">
        <v>182</v>
      </c>
    </row>
    <row r="125" spans="1:8" x14ac:dyDescent="0.2">
      <c r="A125" s="453">
        <v>121</v>
      </c>
      <c r="B125" s="454">
        <f t="shared" si="10"/>
        <v>25.85</v>
      </c>
      <c r="C125" s="449">
        <v>74.16</v>
      </c>
      <c r="D125" s="456">
        <v>24380</v>
      </c>
      <c r="E125" s="470">
        <v>12917</v>
      </c>
      <c r="F125" s="456">
        <f t="shared" si="8"/>
        <v>18371</v>
      </c>
      <c r="G125" s="480">
        <f t="shared" si="9"/>
        <v>13408</v>
      </c>
      <c r="H125" s="484">
        <v>182</v>
      </c>
    </row>
    <row r="126" spans="1:8" x14ac:dyDescent="0.2">
      <c r="A126" s="453">
        <v>122</v>
      </c>
      <c r="B126" s="454">
        <f t="shared" si="10"/>
        <v>25.85</v>
      </c>
      <c r="C126" s="449">
        <v>74.16</v>
      </c>
      <c r="D126" s="456">
        <v>24380</v>
      </c>
      <c r="E126" s="470">
        <v>12917</v>
      </c>
      <c r="F126" s="456">
        <f t="shared" si="8"/>
        <v>18371</v>
      </c>
      <c r="G126" s="480">
        <f t="shared" si="9"/>
        <v>13408</v>
      </c>
      <c r="H126" s="484">
        <v>182</v>
      </c>
    </row>
    <row r="127" spans="1:8" x14ac:dyDescent="0.2">
      <c r="A127" s="453">
        <v>123</v>
      </c>
      <c r="B127" s="454">
        <f t="shared" si="10"/>
        <v>25.85</v>
      </c>
      <c r="C127" s="449">
        <v>74.16</v>
      </c>
      <c r="D127" s="456">
        <v>24380</v>
      </c>
      <c r="E127" s="470">
        <v>12917</v>
      </c>
      <c r="F127" s="456">
        <f t="shared" si="8"/>
        <v>18371</v>
      </c>
      <c r="G127" s="480">
        <f t="shared" si="9"/>
        <v>13408</v>
      </c>
      <c r="H127" s="484">
        <v>182</v>
      </c>
    </row>
    <row r="128" spans="1:8" x14ac:dyDescent="0.2">
      <c r="A128" s="453">
        <v>124</v>
      </c>
      <c r="B128" s="454">
        <f t="shared" si="10"/>
        <v>25.86</v>
      </c>
      <c r="C128" s="449">
        <v>74.16</v>
      </c>
      <c r="D128" s="456">
        <v>24380</v>
      </c>
      <c r="E128" s="470">
        <v>12917</v>
      </c>
      <c r="F128" s="456">
        <f t="shared" si="8"/>
        <v>18365</v>
      </c>
      <c r="G128" s="480">
        <f t="shared" si="9"/>
        <v>13403</v>
      </c>
      <c r="H128" s="484">
        <v>182</v>
      </c>
    </row>
    <row r="129" spans="1:8" x14ac:dyDescent="0.2">
      <c r="A129" s="453">
        <v>125</v>
      </c>
      <c r="B129" s="454">
        <f t="shared" si="10"/>
        <v>25.86</v>
      </c>
      <c r="C129" s="449">
        <v>74.16</v>
      </c>
      <c r="D129" s="456">
        <v>24380</v>
      </c>
      <c r="E129" s="470">
        <v>12917</v>
      </c>
      <c r="F129" s="456">
        <f t="shared" si="8"/>
        <v>18365</v>
      </c>
      <c r="G129" s="480">
        <f t="shared" si="9"/>
        <v>13403</v>
      </c>
      <c r="H129" s="484">
        <v>182</v>
      </c>
    </row>
    <row r="130" spans="1:8" x14ac:dyDescent="0.2">
      <c r="A130" s="453">
        <v>126</v>
      </c>
      <c r="B130" s="454">
        <f t="shared" si="10"/>
        <v>25.86</v>
      </c>
      <c r="C130" s="449">
        <v>74.16</v>
      </c>
      <c r="D130" s="456">
        <v>24380</v>
      </c>
      <c r="E130" s="470">
        <v>12917</v>
      </c>
      <c r="F130" s="456">
        <f t="shared" si="8"/>
        <v>18365</v>
      </c>
      <c r="G130" s="480">
        <f t="shared" si="9"/>
        <v>13403</v>
      </c>
      <c r="H130" s="484">
        <v>182</v>
      </c>
    </row>
    <row r="131" spans="1:8" x14ac:dyDescent="0.2">
      <c r="A131" s="453">
        <v>127</v>
      </c>
      <c r="B131" s="454">
        <f t="shared" si="10"/>
        <v>25.87</v>
      </c>
      <c r="C131" s="449">
        <v>74.16</v>
      </c>
      <c r="D131" s="456">
        <v>24380</v>
      </c>
      <c r="E131" s="470">
        <v>12917</v>
      </c>
      <c r="F131" s="456">
        <f t="shared" si="8"/>
        <v>18359</v>
      </c>
      <c r="G131" s="480">
        <f t="shared" si="9"/>
        <v>13399</v>
      </c>
      <c r="H131" s="484">
        <v>182</v>
      </c>
    </row>
    <row r="132" spans="1:8" x14ac:dyDescent="0.2">
      <c r="A132" s="453">
        <v>128</v>
      </c>
      <c r="B132" s="454">
        <f t="shared" si="10"/>
        <v>25.87</v>
      </c>
      <c r="C132" s="449">
        <v>74.16</v>
      </c>
      <c r="D132" s="456">
        <v>24380</v>
      </c>
      <c r="E132" s="470">
        <v>12917</v>
      </c>
      <c r="F132" s="456">
        <f t="shared" si="8"/>
        <v>18359</v>
      </c>
      <c r="G132" s="480">
        <f t="shared" si="9"/>
        <v>13399</v>
      </c>
      <c r="H132" s="484">
        <v>182</v>
      </c>
    </row>
    <row r="133" spans="1:8" x14ac:dyDescent="0.2">
      <c r="A133" s="453">
        <v>129</v>
      </c>
      <c r="B133" s="454">
        <f t="shared" si="10"/>
        <v>25.87</v>
      </c>
      <c r="C133" s="449">
        <v>74.16</v>
      </c>
      <c r="D133" s="456">
        <v>24380</v>
      </c>
      <c r="E133" s="470">
        <v>12917</v>
      </c>
      <c r="F133" s="456">
        <f t="shared" si="8"/>
        <v>18359</v>
      </c>
      <c r="G133" s="480">
        <f t="shared" si="9"/>
        <v>13399</v>
      </c>
      <c r="H133" s="484">
        <v>182</v>
      </c>
    </row>
    <row r="134" spans="1:8" x14ac:dyDescent="0.2">
      <c r="A134" s="453">
        <v>130</v>
      </c>
      <c r="B134" s="454">
        <f t="shared" si="10"/>
        <v>25.88</v>
      </c>
      <c r="C134" s="449">
        <v>74.16</v>
      </c>
      <c r="D134" s="456">
        <v>24380</v>
      </c>
      <c r="E134" s="470">
        <v>12917</v>
      </c>
      <c r="F134" s="456">
        <f t="shared" si="8"/>
        <v>18353</v>
      </c>
      <c r="G134" s="480">
        <f t="shared" si="9"/>
        <v>13395</v>
      </c>
      <c r="H134" s="484">
        <v>182</v>
      </c>
    </row>
    <row r="135" spans="1:8" x14ac:dyDescent="0.2">
      <c r="A135" s="453">
        <v>131</v>
      </c>
      <c r="B135" s="454">
        <f t="shared" si="10"/>
        <v>25.88</v>
      </c>
      <c r="C135" s="449">
        <v>74.16</v>
      </c>
      <c r="D135" s="456">
        <v>24380</v>
      </c>
      <c r="E135" s="470">
        <v>12917</v>
      </c>
      <c r="F135" s="456">
        <f t="shared" si="8"/>
        <v>18353</v>
      </c>
      <c r="G135" s="480">
        <f t="shared" si="9"/>
        <v>13395</v>
      </c>
      <c r="H135" s="484">
        <v>182</v>
      </c>
    </row>
    <row r="136" spans="1:8" x14ac:dyDescent="0.2">
      <c r="A136" s="453">
        <v>132</v>
      </c>
      <c r="B136" s="454">
        <f t="shared" si="10"/>
        <v>25.88</v>
      </c>
      <c r="C136" s="449">
        <v>74.16</v>
      </c>
      <c r="D136" s="456">
        <v>24380</v>
      </c>
      <c r="E136" s="470">
        <v>12917</v>
      </c>
      <c r="F136" s="456">
        <f t="shared" si="8"/>
        <v>18353</v>
      </c>
      <c r="G136" s="480">
        <f t="shared" si="9"/>
        <v>13395</v>
      </c>
      <c r="H136" s="484">
        <v>182</v>
      </c>
    </row>
    <row r="137" spans="1:8" x14ac:dyDescent="0.2">
      <c r="A137" s="453">
        <v>133</v>
      </c>
      <c r="B137" s="454">
        <f t="shared" si="10"/>
        <v>25.88</v>
      </c>
      <c r="C137" s="449">
        <v>74.16</v>
      </c>
      <c r="D137" s="456">
        <v>24380</v>
      </c>
      <c r="E137" s="470">
        <v>12917</v>
      </c>
      <c r="F137" s="456">
        <f t="shared" si="8"/>
        <v>18353</v>
      </c>
      <c r="G137" s="480">
        <f t="shared" si="9"/>
        <v>13395</v>
      </c>
      <c r="H137" s="484">
        <v>182</v>
      </c>
    </row>
    <row r="138" spans="1:8" x14ac:dyDescent="0.2">
      <c r="A138" s="453">
        <v>134</v>
      </c>
      <c r="B138" s="454">
        <f t="shared" si="10"/>
        <v>25.89</v>
      </c>
      <c r="C138" s="449">
        <v>74.16</v>
      </c>
      <c r="D138" s="456">
        <v>24380</v>
      </c>
      <c r="E138" s="470">
        <v>12917</v>
      </c>
      <c r="F138" s="456">
        <f t="shared" si="8"/>
        <v>18347</v>
      </c>
      <c r="G138" s="480">
        <f t="shared" si="9"/>
        <v>13390</v>
      </c>
      <c r="H138" s="484">
        <v>182</v>
      </c>
    </row>
    <row r="139" spans="1:8" x14ac:dyDescent="0.2">
      <c r="A139" s="453">
        <v>135</v>
      </c>
      <c r="B139" s="454">
        <f t="shared" si="10"/>
        <v>25.89</v>
      </c>
      <c r="C139" s="449">
        <v>74.16</v>
      </c>
      <c r="D139" s="456">
        <v>24380</v>
      </c>
      <c r="E139" s="470">
        <v>12917</v>
      </c>
      <c r="F139" s="456">
        <f t="shared" si="8"/>
        <v>18347</v>
      </c>
      <c r="G139" s="480">
        <f t="shared" si="9"/>
        <v>13390</v>
      </c>
      <c r="H139" s="484">
        <v>182</v>
      </c>
    </row>
    <row r="140" spans="1:8" x14ac:dyDescent="0.2">
      <c r="A140" s="453">
        <v>136</v>
      </c>
      <c r="B140" s="454">
        <f t="shared" si="10"/>
        <v>25.89</v>
      </c>
      <c r="C140" s="449">
        <v>74.16</v>
      </c>
      <c r="D140" s="456">
        <v>24380</v>
      </c>
      <c r="E140" s="470">
        <v>12917</v>
      </c>
      <c r="F140" s="456">
        <f t="shared" si="8"/>
        <v>18347</v>
      </c>
      <c r="G140" s="480">
        <f t="shared" si="9"/>
        <v>13390</v>
      </c>
      <c r="H140" s="484">
        <v>182</v>
      </c>
    </row>
    <row r="141" spans="1:8" x14ac:dyDescent="0.2">
      <c r="A141" s="453">
        <v>137</v>
      </c>
      <c r="B141" s="454">
        <f t="shared" si="10"/>
        <v>25.9</v>
      </c>
      <c r="C141" s="449">
        <v>74.16</v>
      </c>
      <c r="D141" s="456">
        <v>24380</v>
      </c>
      <c r="E141" s="470">
        <v>12917</v>
      </c>
      <c r="F141" s="456">
        <f t="shared" si="8"/>
        <v>18341</v>
      </c>
      <c r="G141" s="480">
        <f t="shared" si="9"/>
        <v>13386</v>
      </c>
      <c r="H141" s="484">
        <v>182</v>
      </c>
    </row>
    <row r="142" spans="1:8" x14ac:dyDescent="0.2">
      <c r="A142" s="453">
        <v>138</v>
      </c>
      <c r="B142" s="454">
        <f t="shared" si="10"/>
        <v>25.9</v>
      </c>
      <c r="C142" s="449">
        <v>74.16</v>
      </c>
      <c r="D142" s="456">
        <v>24380</v>
      </c>
      <c r="E142" s="470">
        <v>12917</v>
      </c>
      <c r="F142" s="456">
        <f t="shared" si="8"/>
        <v>18341</v>
      </c>
      <c r="G142" s="480">
        <f t="shared" si="9"/>
        <v>13386</v>
      </c>
      <c r="H142" s="484">
        <v>182</v>
      </c>
    </row>
    <row r="143" spans="1:8" x14ac:dyDescent="0.2">
      <c r="A143" s="453">
        <v>139</v>
      </c>
      <c r="B143" s="454">
        <f t="shared" si="10"/>
        <v>25.9</v>
      </c>
      <c r="C143" s="449">
        <v>74.16</v>
      </c>
      <c r="D143" s="456">
        <v>24380</v>
      </c>
      <c r="E143" s="470">
        <v>12917</v>
      </c>
      <c r="F143" s="456">
        <f t="shared" si="8"/>
        <v>18341</v>
      </c>
      <c r="G143" s="480">
        <f t="shared" si="9"/>
        <v>13386</v>
      </c>
      <c r="H143" s="484">
        <v>182</v>
      </c>
    </row>
    <row r="144" spans="1:8" x14ac:dyDescent="0.2">
      <c r="A144" s="453">
        <v>140</v>
      </c>
      <c r="B144" s="454">
        <f t="shared" si="10"/>
        <v>25.91</v>
      </c>
      <c r="C144" s="449">
        <v>74.16</v>
      </c>
      <c r="D144" s="456">
        <v>24380</v>
      </c>
      <c r="E144" s="470">
        <v>12917</v>
      </c>
      <c r="F144" s="456">
        <f t="shared" si="8"/>
        <v>18335</v>
      </c>
      <c r="G144" s="480">
        <f t="shared" si="9"/>
        <v>13382</v>
      </c>
      <c r="H144" s="484">
        <v>182</v>
      </c>
    </row>
    <row r="145" spans="1:8" x14ac:dyDescent="0.2">
      <c r="A145" s="453">
        <v>141</v>
      </c>
      <c r="B145" s="454">
        <f t="shared" si="10"/>
        <v>25.91</v>
      </c>
      <c r="C145" s="449">
        <v>74.16</v>
      </c>
      <c r="D145" s="456">
        <v>24380</v>
      </c>
      <c r="E145" s="470">
        <v>12917</v>
      </c>
      <c r="F145" s="456">
        <f t="shared" ref="F145:F187" si="11">ROUND(12*1.3566*(1/B145*D145+1/C145*E145)+H145,0)</f>
        <v>18335</v>
      </c>
      <c r="G145" s="480">
        <f t="shared" ref="G145:G187" si="12">ROUND(12*(1/B145*D145+1/C145*E145),0)</f>
        <v>13382</v>
      </c>
      <c r="H145" s="484">
        <v>182</v>
      </c>
    </row>
    <row r="146" spans="1:8" x14ac:dyDescent="0.2">
      <c r="A146" s="453">
        <v>142</v>
      </c>
      <c r="B146" s="454">
        <f t="shared" si="10"/>
        <v>25.91</v>
      </c>
      <c r="C146" s="449">
        <v>74.16</v>
      </c>
      <c r="D146" s="456">
        <v>24380</v>
      </c>
      <c r="E146" s="470">
        <v>12917</v>
      </c>
      <c r="F146" s="456">
        <f t="shared" si="11"/>
        <v>18335</v>
      </c>
      <c r="G146" s="480">
        <f t="shared" si="12"/>
        <v>13382</v>
      </c>
      <c r="H146" s="484">
        <v>182</v>
      </c>
    </row>
    <row r="147" spans="1:8" x14ac:dyDescent="0.2">
      <c r="A147" s="453">
        <v>143</v>
      </c>
      <c r="B147" s="454">
        <f t="shared" si="10"/>
        <v>25.91</v>
      </c>
      <c r="C147" s="449">
        <v>74.16</v>
      </c>
      <c r="D147" s="456">
        <v>24380</v>
      </c>
      <c r="E147" s="470">
        <v>12917</v>
      </c>
      <c r="F147" s="456">
        <f t="shared" si="11"/>
        <v>18335</v>
      </c>
      <c r="G147" s="480">
        <f t="shared" si="12"/>
        <v>13382</v>
      </c>
      <c r="H147" s="484">
        <v>182</v>
      </c>
    </row>
    <row r="148" spans="1:8" x14ac:dyDescent="0.2">
      <c r="A148" s="453">
        <v>144</v>
      </c>
      <c r="B148" s="454">
        <f t="shared" si="10"/>
        <v>25.92</v>
      </c>
      <c r="C148" s="449">
        <v>74.16</v>
      </c>
      <c r="D148" s="456">
        <v>24380</v>
      </c>
      <c r="E148" s="470">
        <v>12917</v>
      </c>
      <c r="F148" s="456">
        <f t="shared" si="11"/>
        <v>18329</v>
      </c>
      <c r="G148" s="480">
        <f t="shared" si="12"/>
        <v>13377</v>
      </c>
      <c r="H148" s="484">
        <v>182</v>
      </c>
    </row>
    <row r="149" spans="1:8" x14ac:dyDescent="0.2">
      <c r="A149" s="453">
        <v>145</v>
      </c>
      <c r="B149" s="454">
        <f t="shared" si="10"/>
        <v>25.92</v>
      </c>
      <c r="C149" s="449">
        <v>74.16</v>
      </c>
      <c r="D149" s="456">
        <v>24380</v>
      </c>
      <c r="E149" s="470">
        <v>12917</v>
      </c>
      <c r="F149" s="456">
        <f t="shared" si="11"/>
        <v>18329</v>
      </c>
      <c r="G149" s="480">
        <f t="shared" si="12"/>
        <v>13377</v>
      </c>
      <c r="H149" s="484">
        <v>182</v>
      </c>
    </row>
    <row r="150" spans="1:8" x14ac:dyDescent="0.2">
      <c r="A150" s="453">
        <v>146</v>
      </c>
      <c r="B150" s="454">
        <f t="shared" si="10"/>
        <v>25.92</v>
      </c>
      <c r="C150" s="449">
        <v>74.16</v>
      </c>
      <c r="D150" s="456">
        <v>24380</v>
      </c>
      <c r="E150" s="470">
        <v>12917</v>
      </c>
      <c r="F150" s="456">
        <f t="shared" si="11"/>
        <v>18329</v>
      </c>
      <c r="G150" s="480">
        <f t="shared" si="12"/>
        <v>13377</v>
      </c>
      <c r="H150" s="484">
        <v>182</v>
      </c>
    </row>
    <row r="151" spans="1:8" x14ac:dyDescent="0.2">
      <c r="A151" s="453">
        <v>147</v>
      </c>
      <c r="B151" s="454">
        <f t="shared" si="10"/>
        <v>25.93</v>
      </c>
      <c r="C151" s="449">
        <v>74.16</v>
      </c>
      <c r="D151" s="456">
        <v>24380</v>
      </c>
      <c r="E151" s="470">
        <v>12917</v>
      </c>
      <c r="F151" s="456">
        <f t="shared" si="11"/>
        <v>18324</v>
      </c>
      <c r="G151" s="480">
        <f t="shared" si="12"/>
        <v>13373</v>
      </c>
      <c r="H151" s="484">
        <v>182</v>
      </c>
    </row>
    <row r="152" spans="1:8" x14ac:dyDescent="0.2">
      <c r="A152" s="453">
        <v>148</v>
      </c>
      <c r="B152" s="454">
        <f t="shared" si="10"/>
        <v>25.93</v>
      </c>
      <c r="C152" s="449">
        <v>74.16</v>
      </c>
      <c r="D152" s="456">
        <v>24380</v>
      </c>
      <c r="E152" s="470">
        <v>12917</v>
      </c>
      <c r="F152" s="456">
        <f t="shared" si="11"/>
        <v>18324</v>
      </c>
      <c r="G152" s="480">
        <f t="shared" si="12"/>
        <v>13373</v>
      </c>
      <c r="H152" s="484">
        <v>182</v>
      </c>
    </row>
    <row r="153" spans="1:8" x14ac:dyDescent="0.2">
      <c r="A153" s="453">
        <v>149</v>
      </c>
      <c r="B153" s="454">
        <f t="shared" si="10"/>
        <v>25.93</v>
      </c>
      <c r="C153" s="449">
        <v>74.16</v>
      </c>
      <c r="D153" s="456">
        <v>24380</v>
      </c>
      <c r="E153" s="470">
        <v>12917</v>
      </c>
      <c r="F153" s="456">
        <f t="shared" si="11"/>
        <v>18324</v>
      </c>
      <c r="G153" s="480">
        <f t="shared" si="12"/>
        <v>13373</v>
      </c>
      <c r="H153" s="484">
        <v>182</v>
      </c>
    </row>
    <row r="154" spans="1:8" x14ac:dyDescent="0.2">
      <c r="A154" s="453">
        <v>150</v>
      </c>
      <c r="B154" s="454">
        <f t="shared" si="10"/>
        <v>25.94</v>
      </c>
      <c r="C154" s="449">
        <v>74.16</v>
      </c>
      <c r="D154" s="456">
        <v>24380</v>
      </c>
      <c r="E154" s="470">
        <v>12917</v>
      </c>
      <c r="F154" s="456">
        <f t="shared" si="11"/>
        <v>18318</v>
      </c>
      <c r="G154" s="480">
        <f t="shared" si="12"/>
        <v>13368</v>
      </c>
      <c r="H154" s="484">
        <v>182</v>
      </c>
    </row>
    <row r="155" spans="1:8" x14ac:dyDescent="0.2">
      <c r="A155" s="453">
        <v>151</v>
      </c>
      <c r="B155" s="454">
        <f t="shared" si="10"/>
        <v>25.94</v>
      </c>
      <c r="C155" s="449">
        <v>74.16</v>
      </c>
      <c r="D155" s="456">
        <v>24380</v>
      </c>
      <c r="E155" s="470">
        <v>12917</v>
      </c>
      <c r="F155" s="456">
        <f t="shared" si="11"/>
        <v>18318</v>
      </c>
      <c r="G155" s="480">
        <f t="shared" si="12"/>
        <v>13368</v>
      </c>
      <c r="H155" s="484">
        <v>182</v>
      </c>
    </row>
    <row r="156" spans="1:8" x14ac:dyDescent="0.2">
      <c r="A156" s="453">
        <v>152</v>
      </c>
      <c r="B156" s="454">
        <f t="shared" si="10"/>
        <v>25.94</v>
      </c>
      <c r="C156" s="449">
        <v>74.16</v>
      </c>
      <c r="D156" s="456">
        <v>24380</v>
      </c>
      <c r="E156" s="470">
        <v>12917</v>
      </c>
      <c r="F156" s="456">
        <f t="shared" si="11"/>
        <v>18318</v>
      </c>
      <c r="G156" s="480">
        <f t="shared" si="12"/>
        <v>13368</v>
      </c>
      <c r="H156" s="484">
        <v>182</v>
      </c>
    </row>
    <row r="157" spans="1:8" x14ac:dyDescent="0.2">
      <c r="A157" s="453">
        <v>153</v>
      </c>
      <c r="B157" s="454">
        <f t="shared" si="10"/>
        <v>25.94</v>
      </c>
      <c r="C157" s="449">
        <v>74.16</v>
      </c>
      <c r="D157" s="456">
        <v>24380</v>
      </c>
      <c r="E157" s="470">
        <v>12917</v>
      </c>
      <c r="F157" s="456">
        <f t="shared" si="11"/>
        <v>18318</v>
      </c>
      <c r="G157" s="480">
        <f t="shared" si="12"/>
        <v>13368</v>
      </c>
      <c r="H157" s="484">
        <v>182</v>
      </c>
    </row>
    <row r="158" spans="1:8" x14ac:dyDescent="0.2">
      <c r="A158" s="453">
        <v>154</v>
      </c>
      <c r="B158" s="454">
        <f t="shared" si="10"/>
        <v>25.95</v>
      </c>
      <c r="C158" s="449">
        <v>74.16</v>
      </c>
      <c r="D158" s="456">
        <v>24380</v>
      </c>
      <c r="E158" s="470">
        <v>12917</v>
      </c>
      <c r="F158" s="456">
        <f t="shared" si="11"/>
        <v>18312</v>
      </c>
      <c r="G158" s="480">
        <f t="shared" si="12"/>
        <v>13364</v>
      </c>
      <c r="H158" s="484">
        <v>182</v>
      </c>
    </row>
    <row r="159" spans="1:8" x14ac:dyDescent="0.2">
      <c r="A159" s="453">
        <v>155</v>
      </c>
      <c r="B159" s="454">
        <f t="shared" si="10"/>
        <v>25.95</v>
      </c>
      <c r="C159" s="449">
        <v>74.16</v>
      </c>
      <c r="D159" s="456">
        <v>24380</v>
      </c>
      <c r="E159" s="470">
        <v>12917</v>
      </c>
      <c r="F159" s="456">
        <f t="shared" si="11"/>
        <v>18312</v>
      </c>
      <c r="G159" s="480">
        <f t="shared" si="12"/>
        <v>13364</v>
      </c>
      <c r="H159" s="484">
        <v>182</v>
      </c>
    </row>
    <row r="160" spans="1:8" x14ac:dyDescent="0.2">
      <c r="A160" s="453">
        <v>156</v>
      </c>
      <c r="B160" s="454">
        <f t="shared" si="10"/>
        <v>25.95</v>
      </c>
      <c r="C160" s="449">
        <v>74.16</v>
      </c>
      <c r="D160" s="456">
        <v>24380</v>
      </c>
      <c r="E160" s="470">
        <v>12917</v>
      </c>
      <c r="F160" s="456">
        <f t="shared" si="11"/>
        <v>18312</v>
      </c>
      <c r="G160" s="480">
        <f t="shared" si="12"/>
        <v>13364</v>
      </c>
      <c r="H160" s="484">
        <v>182</v>
      </c>
    </row>
    <row r="161" spans="1:8" x14ac:dyDescent="0.2">
      <c r="A161" s="453">
        <v>157</v>
      </c>
      <c r="B161" s="454">
        <f t="shared" si="10"/>
        <v>25.96</v>
      </c>
      <c r="C161" s="449">
        <v>74.16</v>
      </c>
      <c r="D161" s="456">
        <v>24380</v>
      </c>
      <c r="E161" s="470">
        <v>12917</v>
      </c>
      <c r="F161" s="456">
        <f t="shared" si="11"/>
        <v>18306</v>
      </c>
      <c r="G161" s="480">
        <f t="shared" si="12"/>
        <v>13360</v>
      </c>
      <c r="H161" s="484">
        <v>182</v>
      </c>
    </row>
    <row r="162" spans="1:8" x14ac:dyDescent="0.2">
      <c r="A162" s="453">
        <v>158</v>
      </c>
      <c r="B162" s="454">
        <f t="shared" si="10"/>
        <v>25.96</v>
      </c>
      <c r="C162" s="449">
        <v>74.16</v>
      </c>
      <c r="D162" s="456">
        <v>24380</v>
      </c>
      <c r="E162" s="470">
        <v>12917</v>
      </c>
      <c r="F162" s="456">
        <f t="shared" si="11"/>
        <v>18306</v>
      </c>
      <c r="G162" s="480">
        <f t="shared" si="12"/>
        <v>13360</v>
      </c>
      <c r="H162" s="484">
        <v>182</v>
      </c>
    </row>
    <row r="163" spans="1:8" x14ac:dyDescent="0.2">
      <c r="A163" s="453">
        <v>159</v>
      </c>
      <c r="B163" s="454">
        <f t="shared" si="10"/>
        <v>25.96</v>
      </c>
      <c r="C163" s="449">
        <v>74.16</v>
      </c>
      <c r="D163" s="456">
        <v>24380</v>
      </c>
      <c r="E163" s="470">
        <v>12917</v>
      </c>
      <c r="F163" s="456">
        <f t="shared" si="11"/>
        <v>18306</v>
      </c>
      <c r="G163" s="480">
        <f t="shared" si="12"/>
        <v>13360</v>
      </c>
      <c r="H163" s="484">
        <v>182</v>
      </c>
    </row>
    <row r="164" spans="1:8" x14ac:dyDescent="0.2">
      <c r="A164" s="453">
        <v>160</v>
      </c>
      <c r="B164" s="454">
        <f t="shared" si="10"/>
        <v>25.97</v>
      </c>
      <c r="C164" s="449">
        <v>74.16</v>
      </c>
      <c r="D164" s="456">
        <v>24380</v>
      </c>
      <c r="E164" s="470">
        <v>12917</v>
      </c>
      <c r="F164" s="456">
        <f t="shared" si="11"/>
        <v>18300</v>
      </c>
      <c r="G164" s="480">
        <f t="shared" si="12"/>
        <v>13355</v>
      </c>
      <c r="H164" s="484">
        <v>182</v>
      </c>
    </row>
    <row r="165" spans="1:8" x14ac:dyDescent="0.2">
      <c r="A165" s="453">
        <v>161</v>
      </c>
      <c r="B165" s="454">
        <f t="shared" si="10"/>
        <v>25.97</v>
      </c>
      <c r="C165" s="449">
        <v>74.16</v>
      </c>
      <c r="D165" s="456">
        <v>24380</v>
      </c>
      <c r="E165" s="470">
        <v>12917</v>
      </c>
      <c r="F165" s="456">
        <f t="shared" si="11"/>
        <v>18300</v>
      </c>
      <c r="G165" s="480">
        <f t="shared" si="12"/>
        <v>13355</v>
      </c>
      <c r="H165" s="484">
        <v>182</v>
      </c>
    </row>
    <row r="166" spans="1:8" x14ac:dyDescent="0.2">
      <c r="A166" s="453">
        <v>162</v>
      </c>
      <c r="B166" s="454">
        <f t="shared" si="10"/>
        <v>25.97</v>
      </c>
      <c r="C166" s="449">
        <v>74.16</v>
      </c>
      <c r="D166" s="456">
        <v>24380</v>
      </c>
      <c r="E166" s="470">
        <v>12917</v>
      </c>
      <c r="F166" s="456">
        <f t="shared" si="11"/>
        <v>18300</v>
      </c>
      <c r="G166" s="480">
        <f t="shared" si="12"/>
        <v>13355</v>
      </c>
      <c r="H166" s="484">
        <v>182</v>
      </c>
    </row>
    <row r="167" spans="1:8" x14ac:dyDescent="0.2">
      <c r="A167" s="453">
        <v>163</v>
      </c>
      <c r="B167" s="454">
        <f t="shared" si="10"/>
        <v>25.97</v>
      </c>
      <c r="C167" s="449">
        <v>74.16</v>
      </c>
      <c r="D167" s="456">
        <v>24380</v>
      </c>
      <c r="E167" s="470">
        <v>12917</v>
      </c>
      <c r="F167" s="456">
        <f t="shared" si="11"/>
        <v>18300</v>
      </c>
      <c r="G167" s="480">
        <f t="shared" si="12"/>
        <v>13355</v>
      </c>
      <c r="H167" s="484">
        <v>182</v>
      </c>
    </row>
    <row r="168" spans="1:8" x14ac:dyDescent="0.2">
      <c r="A168" s="453">
        <v>164</v>
      </c>
      <c r="B168" s="454">
        <f t="shared" si="10"/>
        <v>25.98</v>
      </c>
      <c r="C168" s="449">
        <v>74.16</v>
      </c>
      <c r="D168" s="456">
        <v>24380</v>
      </c>
      <c r="E168" s="470">
        <v>12917</v>
      </c>
      <c r="F168" s="456">
        <f t="shared" si="11"/>
        <v>18294</v>
      </c>
      <c r="G168" s="480">
        <f t="shared" si="12"/>
        <v>13351</v>
      </c>
      <c r="H168" s="484">
        <v>182</v>
      </c>
    </row>
    <row r="169" spans="1:8" x14ac:dyDescent="0.2">
      <c r="A169" s="453">
        <v>165</v>
      </c>
      <c r="B169" s="454">
        <f t="shared" si="10"/>
        <v>25.98</v>
      </c>
      <c r="C169" s="449">
        <v>74.16</v>
      </c>
      <c r="D169" s="456">
        <v>24380</v>
      </c>
      <c r="E169" s="470">
        <v>12917</v>
      </c>
      <c r="F169" s="456">
        <f t="shared" si="11"/>
        <v>18294</v>
      </c>
      <c r="G169" s="480">
        <f t="shared" si="12"/>
        <v>13351</v>
      </c>
      <c r="H169" s="484">
        <v>182</v>
      </c>
    </row>
    <row r="170" spans="1:8" x14ac:dyDescent="0.2">
      <c r="A170" s="453">
        <v>166</v>
      </c>
      <c r="B170" s="454">
        <f t="shared" si="10"/>
        <v>25.98</v>
      </c>
      <c r="C170" s="449">
        <v>74.16</v>
      </c>
      <c r="D170" s="456">
        <v>24380</v>
      </c>
      <c r="E170" s="470">
        <v>12917</v>
      </c>
      <c r="F170" s="456">
        <f t="shared" si="11"/>
        <v>18294</v>
      </c>
      <c r="G170" s="480">
        <f t="shared" si="12"/>
        <v>13351</v>
      </c>
      <c r="H170" s="484">
        <v>182</v>
      </c>
    </row>
    <row r="171" spans="1:8" x14ac:dyDescent="0.2">
      <c r="A171" s="453">
        <v>167</v>
      </c>
      <c r="B171" s="454">
        <f t="shared" si="10"/>
        <v>25.99</v>
      </c>
      <c r="C171" s="449">
        <v>74.16</v>
      </c>
      <c r="D171" s="456">
        <v>24380</v>
      </c>
      <c r="E171" s="470">
        <v>12917</v>
      </c>
      <c r="F171" s="456">
        <f t="shared" si="11"/>
        <v>18288</v>
      </c>
      <c r="G171" s="480">
        <f t="shared" si="12"/>
        <v>13347</v>
      </c>
      <c r="H171" s="484">
        <v>182</v>
      </c>
    </row>
    <row r="172" spans="1:8" x14ac:dyDescent="0.2">
      <c r="A172" s="453">
        <v>168</v>
      </c>
      <c r="B172" s="454">
        <f t="shared" si="10"/>
        <v>25.99</v>
      </c>
      <c r="C172" s="449">
        <v>74.16</v>
      </c>
      <c r="D172" s="456">
        <v>24380</v>
      </c>
      <c r="E172" s="470">
        <v>12917</v>
      </c>
      <c r="F172" s="456">
        <f t="shared" si="11"/>
        <v>18288</v>
      </c>
      <c r="G172" s="480">
        <f t="shared" si="12"/>
        <v>13347</v>
      </c>
      <c r="H172" s="484">
        <v>182</v>
      </c>
    </row>
    <row r="173" spans="1:8" x14ac:dyDescent="0.2">
      <c r="A173" s="453">
        <v>169</v>
      </c>
      <c r="B173" s="454">
        <f t="shared" si="10"/>
        <v>25.99</v>
      </c>
      <c r="C173" s="449">
        <v>74.16</v>
      </c>
      <c r="D173" s="456">
        <v>24380</v>
      </c>
      <c r="E173" s="470">
        <v>12917</v>
      </c>
      <c r="F173" s="456">
        <f t="shared" si="11"/>
        <v>18288</v>
      </c>
      <c r="G173" s="480">
        <f t="shared" si="12"/>
        <v>13347</v>
      </c>
      <c r="H173" s="484">
        <v>182</v>
      </c>
    </row>
    <row r="174" spans="1:8" x14ac:dyDescent="0.2">
      <c r="A174" s="453">
        <v>170</v>
      </c>
      <c r="B174" s="454">
        <f t="shared" si="10"/>
        <v>26</v>
      </c>
      <c r="C174" s="449">
        <v>74.16</v>
      </c>
      <c r="D174" s="456">
        <v>24380</v>
      </c>
      <c r="E174" s="470">
        <v>12917</v>
      </c>
      <c r="F174" s="456">
        <f t="shared" si="11"/>
        <v>18282</v>
      </c>
      <c r="G174" s="480">
        <f t="shared" si="12"/>
        <v>13342</v>
      </c>
      <c r="H174" s="484">
        <v>182</v>
      </c>
    </row>
    <row r="175" spans="1:8" x14ac:dyDescent="0.2">
      <c r="A175" s="453">
        <v>171</v>
      </c>
      <c r="B175" s="454">
        <f t="shared" si="10"/>
        <v>26</v>
      </c>
      <c r="C175" s="449">
        <v>74.16</v>
      </c>
      <c r="D175" s="456">
        <v>24380</v>
      </c>
      <c r="E175" s="470">
        <v>12917</v>
      </c>
      <c r="F175" s="456">
        <f t="shared" si="11"/>
        <v>18282</v>
      </c>
      <c r="G175" s="480">
        <f t="shared" si="12"/>
        <v>13342</v>
      </c>
      <c r="H175" s="484">
        <v>182</v>
      </c>
    </row>
    <row r="176" spans="1:8" x14ac:dyDescent="0.2">
      <c r="A176" s="453">
        <v>172</v>
      </c>
      <c r="B176" s="454">
        <f t="shared" ref="B176:B187" si="13">ROUND(2*(0.0015*A176+12.74285),2)</f>
        <v>26</v>
      </c>
      <c r="C176" s="449">
        <v>74.16</v>
      </c>
      <c r="D176" s="456">
        <v>24380</v>
      </c>
      <c r="E176" s="470">
        <v>12917</v>
      </c>
      <c r="F176" s="456">
        <f t="shared" si="11"/>
        <v>18282</v>
      </c>
      <c r="G176" s="480">
        <f t="shared" si="12"/>
        <v>13342</v>
      </c>
      <c r="H176" s="484">
        <v>182</v>
      </c>
    </row>
    <row r="177" spans="1:8" x14ac:dyDescent="0.2">
      <c r="A177" s="453">
        <v>173</v>
      </c>
      <c r="B177" s="454">
        <f t="shared" si="13"/>
        <v>26</v>
      </c>
      <c r="C177" s="449">
        <v>74.16</v>
      </c>
      <c r="D177" s="456">
        <v>24380</v>
      </c>
      <c r="E177" s="470">
        <v>12917</v>
      </c>
      <c r="F177" s="456">
        <f t="shared" si="11"/>
        <v>18282</v>
      </c>
      <c r="G177" s="480">
        <f t="shared" si="12"/>
        <v>13342</v>
      </c>
      <c r="H177" s="484">
        <v>182</v>
      </c>
    </row>
    <row r="178" spans="1:8" x14ac:dyDescent="0.2">
      <c r="A178" s="453">
        <v>174</v>
      </c>
      <c r="B178" s="454">
        <f t="shared" si="13"/>
        <v>26.01</v>
      </c>
      <c r="C178" s="449">
        <v>74.16</v>
      </c>
      <c r="D178" s="456">
        <v>24380</v>
      </c>
      <c r="E178" s="470">
        <v>12917</v>
      </c>
      <c r="F178" s="456">
        <f t="shared" si="11"/>
        <v>18276</v>
      </c>
      <c r="G178" s="480">
        <f t="shared" si="12"/>
        <v>13338</v>
      </c>
      <c r="H178" s="484">
        <v>182</v>
      </c>
    </row>
    <row r="179" spans="1:8" x14ac:dyDescent="0.2">
      <c r="A179" s="453">
        <v>175</v>
      </c>
      <c r="B179" s="454">
        <f t="shared" si="13"/>
        <v>26.01</v>
      </c>
      <c r="C179" s="449">
        <v>74.16</v>
      </c>
      <c r="D179" s="456">
        <v>24380</v>
      </c>
      <c r="E179" s="470">
        <v>12917</v>
      </c>
      <c r="F179" s="456">
        <f t="shared" si="11"/>
        <v>18276</v>
      </c>
      <c r="G179" s="480">
        <f t="shared" si="12"/>
        <v>13338</v>
      </c>
      <c r="H179" s="484">
        <v>182</v>
      </c>
    </row>
    <row r="180" spans="1:8" x14ac:dyDescent="0.2">
      <c r="A180" s="453">
        <v>176</v>
      </c>
      <c r="B180" s="454">
        <f t="shared" si="13"/>
        <v>26.01</v>
      </c>
      <c r="C180" s="449">
        <v>74.16</v>
      </c>
      <c r="D180" s="456">
        <v>24380</v>
      </c>
      <c r="E180" s="470">
        <v>12917</v>
      </c>
      <c r="F180" s="456">
        <f t="shared" si="11"/>
        <v>18276</v>
      </c>
      <c r="G180" s="480">
        <f t="shared" si="12"/>
        <v>13338</v>
      </c>
      <c r="H180" s="484">
        <v>182</v>
      </c>
    </row>
    <row r="181" spans="1:8" x14ac:dyDescent="0.2">
      <c r="A181" s="453">
        <v>177</v>
      </c>
      <c r="B181" s="454">
        <f t="shared" si="13"/>
        <v>26.02</v>
      </c>
      <c r="C181" s="449">
        <v>74.16</v>
      </c>
      <c r="D181" s="456">
        <v>24380</v>
      </c>
      <c r="E181" s="470">
        <v>12917</v>
      </c>
      <c r="F181" s="456">
        <f t="shared" si="11"/>
        <v>18271</v>
      </c>
      <c r="G181" s="480">
        <f t="shared" si="12"/>
        <v>13334</v>
      </c>
      <c r="H181" s="484">
        <v>182</v>
      </c>
    </row>
    <row r="182" spans="1:8" x14ac:dyDescent="0.2">
      <c r="A182" s="453">
        <v>178</v>
      </c>
      <c r="B182" s="454">
        <f t="shared" si="13"/>
        <v>26.02</v>
      </c>
      <c r="C182" s="449">
        <v>74.16</v>
      </c>
      <c r="D182" s="456">
        <v>24380</v>
      </c>
      <c r="E182" s="470">
        <v>12917</v>
      </c>
      <c r="F182" s="456">
        <f t="shared" si="11"/>
        <v>18271</v>
      </c>
      <c r="G182" s="480">
        <f t="shared" si="12"/>
        <v>13334</v>
      </c>
      <c r="H182" s="484">
        <v>182</v>
      </c>
    </row>
    <row r="183" spans="1:8" x14ac:dyDescent="0.2">
      <c r="A183" s="453">
        <v>179</v>
      </c>
      <c r="B183" s="454">
        <f t="shared" si="13"/>
        <v>26.02</v>
      </c>
      <c r="C183" s="449">
        <v>74.16</v>
      </c>
      <c r="D183" s="456">
        <v>24380</v>
      </c>
      <c r="E183" s="470">
        <v>12917</v>
      </c>
      <c r="F183" s="456">
        <f t="shared" si="11"/>
        <v>18271</v>
      </c>
      <c r="G183" s="480">
        <f t="shared" si="12"/>
        <v>13334</v>
      </c>
      <c r="H183" s="484">
        <v>182</v>
      </c>
    </row>
    <row r="184" spans="1:8" x14ac:dyDescent="0.2">
      <c r="A184" s="453">
        <v>180</v>
      </c>
      <c r="B184" s="454">
        <f t="shared" si="13"/>
        <v>26.03</v>
      </c>
      <c r="C184" s="449">
        <v>74.16</v>
      </c>
      <c r="D184" s="456">
        <v>24380</v>
      </c>
      <c r="E184" s="470">
        <v>12917</v>
      </c>
      <c r="F184" s="456">
        <f t="shared" si="11"/>
        <v>18265</v>
      </c>
      <c r="G184" s="480">
        <f t="shared" si="12"/>
        <v>13329</v>
      </c>
      <c r="H184" s="484">
        <v>182</v>
      </c>
    </row>
    <row r="185" spans="1:8" x14ac:dyDescent="0.2">
      <c r="A185" s="453">
        <v>181</v>
      </c>
      <c r="B185" s="454">
        <f t="shared" si="13"/>
        <v>26.03</v>
      </c>
      <c r="C185" s="449">
        <v>74.16</v>
      </c>
      <c r="D185" s="456">
        <v>24380</v>
      </c>
      <c r="E185" s="470">
        <v>12917</v>
      </c>
      <c r="F185" s="456">
        <f t="shared" si="11"/>
        <v>18265</v>
      </c>
      <c r="G185" s="480">
        <f t="shared" si="12"/>
        <v>13329</v>
      </c>
      <c r="H185" s="484">
        <v>182</v>
      </c>
    </row>
    <row r="186" spans="1:8" x14ac:dyDescent="0.2">
      <c r="A186" s="453">
        <v>182</v>
      </c>
      <c r="B186" s="454">
        <f t="shared" si="13"/>
        <v>26.03</v>
      </c>
      <c r="C186" s="449">
        <v>74.16</v>
      </c>
      <c r="D186" s="456">
        <v>24380</v>
      </c>
      <c r="E186" s="470">
        <v>12917</v>
      </c>
      <c r="F186" s="456">
        <f t="shared" si="11"/>
        <v>18265</v>
      </c>
      <c r="G186" s="480">
        <f t="shared" si="12"/>
        <v>13329</v>
      </c>
      <c r="H186" s="484">
        <v>182</v>
      </c>
    </row>
    <row r="187" spans="1:8" ht="13.5" thickBot="1" x14ac:dyDescent="0.25">
      <c r="A187" s="458">
        <v>183</v>
      </c>
      <c r="B187" s="459">
        <f t="shared" si="13"/>
        <v>26.03</v>
      </c>
      <c r="C187" s="460">
        <v>74.16</v>
      </c>
      <c r="D187" s="461">
        <v>24380</v>
      </c>
      <c r="E187" s="462">
        <v>12917</v>
      </c>
      <c r="F187" s="461">
        <f t="shared" si="11"/>
        <v>18265</v>
      </c>
      <c r="G187" s="488">
        <f t="shared" si="12"/>
        <v>13329</v>
      </c>
      <c r="H187" s="489">
        <v>182</v>
      </c>
    </row>
  </sheetData>
  <mergeCells count="2">
    <mergeCell ref="A13:B13"/>
    <mergeCell ref="G14:H14"/>
  </mergeCells>
  <pageMargins left="0.59055118110236227" right="0.39370078740157483" top="0.98425196850393704" bottom="0.98425196850393704" header="0.51181102362204722" footer="0.51181102362204722"/>
  <pageSetup paperSize="9" fitToHeight="14" orientation="portrait" r:id="rId1"/>
  <headerFooter alignWithMargins="0">
    <oddHeader>&amp;LKrajský úřad Plzeňského kraje&amp;R22. 2. 2016</oddHeader>
    <oddFooter>Stránka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7"/>
  <sheetViews>
    <sheetView workbookViewId="0">
      <pane ySplit="15" topLeftCell="A16" activePane="bottomLeft" state="frozenSplit"/>
      <selection activeCell="J36" sqref="J36"/>
      <selection pane="bottomLeft" activeCell="K177" sqref="K177"/>
    </sheetView>
  </sheetViews>
  <sheetFormatPr defaultRowHeight="12.75" x14ac:dyDescent="0.2"/>
  <cols>
    <col min="1" max="1" width="10" style="412" customWidth="1"/>
    <col min="2" max="2" width="9.5703125" style="412" customWidth="1"/>
    <col min="3" max="3" width="10.85546875" style="412" customWidth="1"/>
    <col min="4" max="4" width="13.42578125" style="412" customWidth="1"/>
    <col min="5" max="5" width="15.140625" style="412" customWidth="1"/>
    <col min="6" max="6" width="12.85546875" style="412" customWidth="1"/>
    <col min="7" max="7" width="11.140625" style="412" customWidth="1"/>
    <col min="8" max="8" width="10.7109375" style="412" customWidth="1"/>
    <col min="9" max="9" width="16.140625" style="412" customWidth="1"/>
    <col min="10" max="16384" width="9.140625" style="412"/>
  </cols>
  <sheetData>
    <row r="1" spans="1:9" x14ac:dyDescent="0.2">
      <c r="H1" s="412" t="s">
        <v>697</v>
      </c>
    </row>
    <row r="2" spans="1:9" ht="4.5" customHeight="1" x14ac:dyDescent="0.2"/>
    <row r="3" spans="1:9" ht="20.25" x14ac:dyDescent="0.3">
      <c r="A3" s="413" t="s">
        <v>702</v>
      </c>
      <c r="C3" s="414"/>
      <c r="D3" s="414"/>
      <c r="E3" s="414"/>
      <c r="F3" s="415"/>
      <c r="G3" s="415"/>
      <c r="H3" s="416"/>
      <c r="I3" s="416"/>
    </row>
    <row r="4" spans="1:9" ht="15" x14ac:dyDescent="0.25">
      <c r="A4" s="476" t="s">
        <v>698</v>
      </c>
      <c r="B4" s="418"/>
      <c r="C4" s="418"/>
      <c r="D4" s="418"/>
      <c r="E4" s="418"/>
      <c r="F4" s="418"/>
      <c r="G4" s="418"/>
      <c r="I4" s="416"/>
    </row>
    <row r="5" spans="1:9" ht="15" x14ac:dyDescent="0.25">
      <c r="A5" s="476" t="s">
        <v>699</v>
      </c>
      <c r="B5" s="418"/>
      <c r="C5" s="418"/>
      <c r="D5" s="418"/>
      <c r="E5" s="418"/>
      <c r="F5" s="418"/>
      <c r="G5" s="418"/>
      <c r="I5" s="416"/>
    </row>
    <row r="6" spans="1:9" ht="15.75" x14ac:dyDescent="0.25">
      <c r="A6" s="419"/>
      <c r="B6" s="420"/>
      <c r="C6" s="421" t="s">
        <v>10</v>
      </c>
      <c r="F6" s="422" t="s">
        <v>11</v>
      </c>
      <c r="G6" s="422"/>
      <c r="I6" s="416"/>
    </row>
    <row r="7" spans="1:9" ht="15.75" x14ac:dyDescent="0.25">
      <c r="A7" s="423" t="s">
        <v>680</v>
      </c>
      <c r="B7" s="420"/>
      <c r="C7" s="424">
        <v>22.5</v>
      </c>
      <c r="D7" s="425"/>
      <c r="E7" s="492"/>
      <c r="F7" s="424"/>
      <c r="G7" s="426"/>
      <c r="I7" s="416"/>
    </row>
    <row r="8" spans="1:9" ht="15.75" x14ac:dyDescent="0.25">
      <c r="A8" s="423" t="s">
        <v>681</v>
      </c>
      <c r="B8" s="420"/>
      <c r="C8" s="424" t="s">
        <v>700</v>
      </c>
      <c r="D8" s="425"/>
      <c r="E8" s="492"/>
      <c r="F8" s="426"/>
      <c r="G8" s="426"/>
      <c r="I8" s="416"/>
    </row>
    <row r="9" spans="1:9" ht="15.75" x14ac:dyDescent="0.25">
      <c r="A9" s="423" t="s">
        <v>684</v>
      </c>
      <c r="B9" s="420"/>
      <c r="C9" s="424" t="s">
        <v>701</v>
      </c>
      <c r="D9" s="425"/>
      <c r="E9" s="492"/>
      <c r="F9" s="426"/>
      <c r="G9" s="426"/>
      <c r="I9" s="416"/>
    </row>
    <row r="10" spans="1:9" ht="15.75" x14ac:dyDescent="0.25">
      <c r="A10" s="423" t="s">
        <v>686</v>
      </c>
      <c r="B10" s="420"/>
      <c r="C10" s="424" t="s">
        <v>74</v>
      </c>
      <c r="D10" s="425"/>
      <c r="E10" s="492"/>
      <c r="F10" s="426"/>
      <c r="G10" s="426"/>
      <c r="I10" s="416"/>
    </row>
    <row r="11" spans="1:9" ht="15.75" x14ac:dyDescent="0.25">
      <c r="A11" s="423" t="s">
        <v>687</v>
      </c>
      <c r="B11" s="420"/>
      <c r="C11" s="424" t="s">
        <v>77</v>
      </c>
      <c r="D11" s="425"/>
      <c r="E11" s="492"/>
      <c r="F11" s="426"/>
      <c r="G11" s="426"/>
      <c r="I11" s="416"/>
    </row>
    <row r="12" spans="1:9" ht="15.75" x14ac:dyDescent="0.25">
      <c r="A12" s="423" t="s">
        <v>688</v>
      </c>
      <c r="B12" s="420"/>
      <c r="C12" s="424" t="s">
        <v>77</v>
      </c>
      <c r="D12" s="425"/>
      <c r="E12" s="492"/>
      <c r="F12" s="424"/>
      <c r="G12" s="426"/>
      <c r="I12" s="416"/>
    </row>
    <row r="13" spans="1:9" ht="6" customHeight="1" thickBot="1" x14ac:dyDescent="0.25">
      <c r="A13" s="609"/>
      <c r="B13" s="609"/>
      <c r="C13" s="434"/>
      <c r="D13" s="435"/>
      <c r="E13" s="436"/>
      <c r="F13" s="436"/>
      <c r="G13" s="436"/>
      <c r="I13" s="416"/>
    </row>
    <row r="14" spans="1:9" ht="15.75" x14ac:dyDescent="0.2">
      <c r="A14" s="437"/>
      <c r="B14" s="438" t="s">
        <v>2</v>
      </c>
      <c r="C14" s="439"/>
      <c r="D14" s="438" t="s">
        <v>3</v>
      </c>
      <c r="E14" s="439"/>
      <c r="F14" s="440" t="s">
        <v>4</v>
      </c>
      <c r="G14" s="610" t="s">
        <v>5</v>
      </c>
      <c r="H14" s="611"/>
    </row>
    <row r="15" spans="1:9" ht="45.75" thickBot="1" x14ac:dyDescent="0.25">
      <c r="A15" s="441" t="s">
        <v>689</v>
      </c>
      <c r="B15" s="442" t="s">
        <v>10</v>
      </c>
      <c r="C15" s="443" t="s">
        <v>11</v>
      </c>
      <c r="D15" s="467" t="s">
        <v>12</v>
      </c>
      <c r="E15" s="445" t="s">
        <v>690</v>
      </c>
      <c r="F15" s="467" t="s">
        <v>4</v>
      </c>
      <c r="G15" s="490" t="s">
        <v>15</v>
      </c>
      <c r="H15" s="468" t="s">
        <v>16</v>
      </c>
    </row>
    <row r="16" spans="1:9" x14ac:dyDescent="0.2">
      <c r="A16" s="447" t="s">
        <v>691</v>
      </c>
      <c r="B16" s="448">
        <v>22.5</v>
      </c>
      <c r="C16" s="464"/>
      <c r="D16" s="450">
        <v>24380</v>
      </c>
      <c r="E16" s="451"/>
      <c r="F16" s="450">
        <f>ROUND(12*1.3566*(1/B16*D16)+H16,0)</f>
        <v>17783</v>
      </c>
      <c r="G16" s="491">
        <f>ROUND(12*(1/B16*D16),0)</f>
        <v>13003</v>
      </c>
      <c r="H16" s="481">
        <v>144</v>
      </c>
    </row>
    <row r="17" spans="1:8" x14ac:dyDescent="0.2">
      <c r="A17" s="453">
        <v>13</v>
      </c>
      <c r="B17" s="454">
        <f t="shared" ref="B17:B22" si="0">ROUND(2.5*(2.4962*POWER(A17,0.5)),2)</f>
        <v>22.5</v>
      </c>
      <c r="C17" s="465"/>
      <c r="D17" s="456">
        <v>24380</v>
      </c>
      <c r="E17" s="470"/>
      <c r="F17" s="456">
        <f t="shared" ref="F17:F80" si="1">ROUND(12*1.3566*(1/B17*D17)+H17,0)</f>
        <v>17783</v>
      </c>
      <c r="G17" s="469">
        <f t="shared" ref="G17:G80" si="2">ROUND(12*(1/B17*D17),0)</f>
        <v>13003</v>
      </c>
      <c r="H17" s="484">
        <v>144</v>
      </c>
    </row>
    <row r="18" spans="1:8" x14ac:dyDescent="0.2">
      <c r="A18" s="453">
        <v>14</v>
      </c>
      <c r="B18" s="454">
        <f t="shared" si="0"/>
        <v>23.35</v>
      </c>
      <c r="C18" s="465"/>
      <c r="D18" s="456">
        <v>24380</v>
      </c>
      <c r="E18" s="470"/>
      <c r="F18" s="456">
        <f t="shared" si="1"/>
        <v>17141</v>
      </c>
      <c r="G18" s="469">
        <f t="shared" si="2"/>
        <v>12529</v>
      </c>
      <c r="H18" s="484">
        <v>144</v>
      </c>
    </row>
    <row r="19" spans="1:8" x14ac:dyDescent="0.2">
      <c r="A19" s="453">
        <v>15</v>
      </c>
      <c r="B19" s="454">
        <f t="shared" si="0"/>
        <v>24.17</v>
      </c>
      <c r="C19" s="465"/>
      <c r="D19" s="456">
        <v>24380</v>
      </c>
      <c r="E19" s="470"/>
      <c r="F19" s="456">
        <f t="shared" si="1"/>
        <v>16565</v>
      </c>
      <c r="G19" s="469">
        <f t="shared" si="2"/>
        <v>12104</v>
      </c>
      <c r="H19" s="484">
        <v>144</v>
      </c>
    </row>
    <row r="20" spans="1:8" x14ac:dyDescent="0.2">
      <c r="A20" s="453">
        <v>16</v>
      </c>
      <c r="B20" s="454">
        <f t="shared" si="0"/>
        <v>24.96</v>
      </c>
      <c r="C20" s="465"/>
      <c r="D20" s="456">
        <v>24380</v>
      </c>
      <c r="E20" s="470"/>
      <c r="F20" s="456">
        <f t="shared" si="1"/>
        <v>16045</v>
      </c>
      <c r="G20" s="469">
        <f t="shared" si="2"/>
        <v>11721</v>
      </c>
      <c r="H20" s="484">
        <v>144</v>
      </c>
    </row>
    <row r="21" spans="1:8" x14ac:dyDescent="0.2">
      <c r="A21" s="453">
        <v>17</v>
      </c>
      <c r="B21" s="454">
        <f t="shared" si="0"/>
        <v>25.73</v>
      </c>
      <c r="C21" s="465"/>
      <c r="D21" s="456">
        <v>24380</v>
      </c>
      <c r="E21" s="470"/>
      <c r="F21" s="456">
        <f t="shared" si="1"/>
        <v>15569</v>
      </c>
      <c r="G21" s="469">
        <f t="shared" si="2"/>
        <v>11370</v>
      </c>
      <c r="H21" s="484">
        <v>144</v>
      </c>
    </row>
    <row r="22" spans="1:8" x14ac:dyDescent="0.2">
      <c r="A22" s="453">
        <v>18</v>
      </c>
      <c r="B22" s="454">
        <f t="shared" si="0"/>
        <v>26.48</v>
      </c>
      <c r="C22" s="465"/>
      <c r="D22" s="456">
        <v>24380</v>
      </c>
      <c r="E22" s="470"/>
      <c r="F22" s="456">
        <f t="shared" si="1"/>
        <v>15132</v>
      </c>
      <c r="G22" s="469">
        <f t="shared" si="2"/>
        <v>11048</v>
      </c>
      <c r="H22" s="484">
        <v>144</v>
      </c>
    </row>
    <row r="23" spans="1:8" x14ac:dyDescent="0.2">
      <c r="A23" s="453">
        <v>19</v>
      </c>
      <c r="B23" s="454">
        <f t="shared" ref="B23:B28" si="3">ROUND(2.5*(3.89*POWER(A23,0.355)),2)</f>
        <v>27.66</v>
      </c>
      <c r="C23" s="465"/>
      <c r="D23" s="456">
        <v>24380</v>
      </c>
      <c r="E23" s="470"/>
      <c r="F23" s="456">
        <f t="shared" si="1"/>
        <v>14493</v>
      </c>
      <c r="G23" s="469">
        <f t="shared" si="2"/>
        <v>10577</v>
      </c>
      <c r="H23" s="484">
        <v>144</v>
      </c>
    </row>
    <row r="24" spans="1:8" x14ac:dyDescent="0.2">
      <c r="A24" s="453">
        <v>20</v>
      </c>
      <c r="B24" s="454">
        <f t="shared" si="3"/>
        <v>28.17</v>
      </c>
      <c r="C24" s="465"/>
      <c r="D24" s="456">
        <v>24380</v>
      </c>
      <c r="E24" s="470"/>
      <c r="F24" s="456">
        <f t="shared" si="1"/>
        <v>14233</v>
      </c>
      <c r="G24" s="469">
        <f t="shared" si="2"/>
        <v>10386</v>
      </c>
      <c r="H24" s="484">
        <v>144</v>
      </c>
    </row>
    <row r="25" spans="1:8" x14ac:dyDescent="0.2">
      <c r="A25" s="453">
        <v>21</v>
      </c>
      <c r="B25" s="454">
        <f t="shared" si="3"/>
        <v>28.66</v>
      </c>
      <c r="C25" s="465"/>
      <c r="D25" s="456">
        <v>24380</v>
      </c>
      <c r="E25" s="470"/>
      <c r="F25" s="456">
        <f t="shared" si="1"/>
        <v>13992</v>
      </c>
      <c r="G25" s="469">
        <f t="shared" si="2"/>
        <v>10208</v>
      </c>
      <c r="H25" s="484">
        <v>144</v>
      </c>
    </row>
    <row r="26" spans="1:8" x14ac:dyDescent="0.2">
      <c r="A26" s="453">
        <v>22</v>
      </c>
      <c r="B26" s="454">
        <f t="shared" si="3"/>
        <v>29.14</v>
      </c>
      <c r="C26" s="465"/>
      <c r="D26" s="456">
        <v>24380</v>
      </c>
      <c r="E26" s="470"/>
      <c r="F26" s="456">
        <f t="shared" si="1"/>
        <v>13764</v>
      </c>
      <c r="G26" s="469">
        <f t="shared" si="2"/>
        <v>10040</v>
      </c>
      <c r="H26" s="484">
        <v>144</v>
      </c>
    </row>
    <row r="27" spans="1:8" x14ac:dyDescent="0.2">
      <c r="A27" s="453">
        <v>23</v>
      </c>
      <c r="B27" s="454">
        <f t="shared" si="3"/>
        <v>29.6</v>
      </c>
      <c r="C27" s="465"/>
      <c r="D27" s="456">
        <v>24380</v>
      </c>
      <c r="E27" s="470"/>
      <c r="F27" s="456">
        <f t="shared" si="1"/>
        <v>13552</v>
      </c>
      <c r="G27" s="469">
        <f t="shared" si="2"/>
        <v>9884</v>
      </c>
      <c r="H27" s="484">
        <v>144</v>
      </c>
    </row>
    <row r="28" spans="1:8" x14ac:dyDescent="0.2">
      <c r="A28" s="453">
        <v>24</v>
      </c>
      <c r="B28" s="454">
        <f t="shared" si="3"/>
        <v>30.05</v>
      </c>
      <c r="C28" s="465"/>
      <c r="D28" s="456">
        <v>24380</v>
      </c>
      <c r="E28" s="470"/>
      <c r="F28" s="456">
        <f t="shared" si="1"/>
        <v>13352</v>
      </c>
      <c r="G28" s="469">
        <f t="shared" si="2"/>
        <v>9736</v>
      </c>
      <c r="H28" s="484">
        <v>144</v>
      </c>
    </row>
    <row r="29" spans="1:8" x14ac:dyDescent="0.2">
      <c r="A29" s="453">
        <v>25</v>
      </c>
      <c r="B29" s="454">
        <f t="shared" ref="B29:B60" si="4">ROUND(2.5*(LN(A29)+8.803),2)</f>
        <v>30.05</v>
      </c>
      <c r="C29" s="465"/>
      <c r="D29" s="456">
        <v>24380</v>
      </c>
      <c r="E29" s="470"/>
      <c r="F29" s="456">
        <f t="shared" si="1"/>
        <v>13352</v>
      </c>
      <c r="G29" s="469">
        <f t="shared" si="2"/>
        <v>9736</v>
      </c>
      <c r="H29" s="484">
        <v>144</v>
      </c>
    </row>
    <row r="30" spans="1:8" x14ac:dyDescent="0.2">
      <c r="A30" s="453">
        <v>26</v>
      </c>
      <c r="B30" s="454">
        <f t="shared" si="4"/>
        <v>30.15</v>
      </c>
      <c r="C30" s="465"/>
      <c r="D30" s="456">
        <v>24380</v>
      </c>
      <c r="E30" s="470"/>
      <c r="F30" s="456">
        <f t="shared" si="1"/>
        <v>13308</v>
      </c>
      <c r="G30" s="469">
        <f t="shared" si="2"/>
        <v>9703</v>
      </c>
      <c r="H30" s="484">
        <v>144</v>
      </c>
    </row>
    <row r="31" spans="1:8" x14ac:dyDescent="0.2">
      <c r="A31" s="453">
        <v>27</v>
      </c>
      <c r="B31" s="454">
        <f t="shared" si="4"/>
        <v>30.25</v>
      </c>
      <c r="C31" s="465"/>
      <c r="D31" s="456">
        <v>24380</v>
      </c>
      <c r="E31" s="470"/>
      <c r="F31" s="456">
        <f t="shared" si="1"/>
        <v>13264</v>
      </c>
      <c r="G31" s="469">
        <f t="shared" si="2"/>
        <v>9671</v>
      </c>
      <c r="H31" s="484">
        <v>144</v>
      </c>
    </row>
    <row r="32" spans="1:8" x14ac:dyDescent="0.2">
      <c r="A32" s="453">
        <v>28</v>
      </c>
      <c r="B32" s="454">
        <f t="shared" si="4"/>
        <v>30.34</v>
      </c>
      <c r="C32" s="465"/>
      <c r="D32" s="456">
        <v>24380</v>
      </c>
      <c r="E32" s="470"/>
      <c r="F32" s="456">
        <f t="shared" si="1"/>
        <v>13225</v>
      </c>
      <c r="G32" s="469">
        <f t="shared" si="2"/>
        <v>9643</v>
      </c>
      <c r="H32" s="484">
        <v>144</v>
      </c>
    </row>
    <row r="33" spans="1:8" x14ac:dyDescent="0.2">
      <c r="A33" s="453">
        <v>29</v>
      </c>
      <c r="B33" s="454">
        <f t="shared" si="4"/>
        <v>30.43</v>
      </c>
      <c r="C33" s="465"/>
      <c r="D33" s="456">
        <v>24380</v>
      </c>
      <c r="E33" s="470"/>
      <c r="F33" s="456">
        <f t="shared" si="1"/>
        <v>13187</v>
      </c>
      <c r="G33" s="469">
        <f t="shared" si="2"/>
        <v>9614</v>
      </c>
      <c r="H33" s="484">
        <v>144</v>
      </c>
    </row>
    <row r="34" spans="1:8" x14ac:dyDescent="0.2">
      <c r="A34" s="453">
        <v>30</v>
      </c>
      <c r="B34" s="454">
        <f t="shared" si="4"/>
        <v>30.51</v>
      </c>
      <c r="C34" s="465"/>
      <c r="D34" s="456">
        <v>24380</v>
      </c>
      <c r="E34" s="470"/>
      <c r="F34" s="456">
        <f t="shared" si="1"/>
        <v>13152</v>
      </c>
      <c r="G34" s="469">
        <f t="shared" si="2"/>
        <v>9589</v>
      </c>
      <c r="H34" s="484">
        <v>144</v>
      </c>
    </row>
    <row r="35" spans="1:8" x14ac:dyDescent="0.2">
      <c r="A35" s="453">
        <v>31</v>
      </c>
      <c r="B35" s="454">
        <f t="shared" si="4"/>
        <v>30.59</v>
      </c>
      <c r="C35" s="465"/>
      <c r="D35" s="456">
        <v>24380</v>
      </c>
      <c r="E35" s="470"/>
      <c r="F35" s="456">
        <f t="shared" si="1"/>
        <v>13118</v>
      </c>
      <c r="G35" s="469">
        <f t="shared" si="2"/>
        <v>9564</v>
      </c>
      <c r="H35" s="484">
        <v>144</v>
      </c>
    </row>
    <row r="36" spans="1:8" x14ac:dyDescent="0.2">
      <c r="A36" s="453">
        <v>32</v>
      </c>
      <c r="B36" s="454">
        <f t="shared" si="4"/>
        <v>30.67</v>
      </c>
      <c r="C36" s="465"/>
      <c r="D36" s="456">
        <v>24380</v>
      </c>
      <c r="E36" s="470"/>
      <c r="F36" s="456">
        <f t="shared" si="1"/>
        <v>13085</v>
      </c>
      <c r="G36" s="469">
        <f t="shared" si="2"/>
        <v>9539</v>
      </c>
      <c r="H36" s="484">
        <v>144</v>
      </c>
    </row>
    <row r="37" spans="1:8" x14ac:dyDescent="0.2">
      <c r="A37" s="453">
        <v>33</v>
      </c>
      <c r="B37" s="454">
        <f t="shared" si="4"/>
        <v>30.75</v>
      </c>
      <c r="C37" s="465"/>
      <c r="D37" s="456">
        <v>24380</v>
      </c>
      <c r="E37" s="470"/>
      <c r="F37" s="456">
        <f t="shared" si="1"/>
        <v>13051</v>
      </c>
      <c r="G37" s="469">
        <f t="shared" si="2"/>
        <v>9514</v>
      </c>
      <c r="H37" s="484">
        <v>144</v>
      </c>
    </row>
    <row r="38" spans="1:8" x14ac:dyDescent="0.2">
      <c r="A38" s="453">
        <v>34</v>
      </c>
      <c r="B38" s="454">
        <f t="shared" si="4"/>
        <v>30.82</v>
      </c>
      <c r="C38" s="465"/>
      <c r="D38" s="456">
        <v>24380</v>
      </c>
      <c r="E38" s="470"/>
      <c r="F38" s="456">
        <f t="shared" si="1"/>
        <v>13022</v>
      </c>
      <c r="G38" s="469">
        <f t="shared" si="2"/>
        <v>9493</v>
      </c>
      <c r="H38" s="484">
        <v>144</v>
      </c>
    </row>
    <row r="39" spans="1:8" x14ac:dyDescent="0.2">
      <c r="A39" s="453">
        <v>35</v>
      </c>
      <c r="B39" s="454">
        <f t="shared" si="4"/>
        <v>30.9</v>
      </c>
      <c r="C39" s="465"/>
      <c r="D39" s="456">
        <v>24380</v>
      </c>
      <c r="E39" s="470"/>
      <c r="F39" s="456">
        <f t="shared" si="1"/>
        <v>12988</v>
      </c>
      <c r="G39" s="469">
        <f t="shared" si="2"/>
        <v>9468</v>
      </c>
      <c r="H39" s="484">
        <v>144</v>
      </c>
    </row>
    <row r="40" spans="1:8" x14ac:dyDescent="0.2">
      <c r="A40" s="453">
        <v>36</v>
      </c>
      <c r="B40" s="454">
        <f t="shared" si="4"/>
        <v>30.97</v>
      </c>
      <c r="C40" s="465"/>
      <c r="D40" s="456">
        <v>24380</v>
      </c>
      <c r="E40" s="470"/>
      <c r="F40" s="456">
        <f t="shared" si="1"/>
        <v>12959</v>
      </c>
      <c r="G40" s="469">
        <f t="shared" si="2"/>
        <v>9447</v>
      </c>
      <c r="H40" s="484">
        <v>144</v>
      </c>
    </row>
    <row r="41" spans="1:8" x14ac:dyDescent="0.2">
      <c r="A41" s="453">
        <v>37</v>
      </c>
      <c r="B41" s="454">
        <f t="shared" si="4"/>
        <v>31.03</v>
      </c>
      <c r="C41" s="465"/>
      <c r="D41" s="456">
        <v>24380</v>
      </c>
      <c r="E41" s="470"/>
      <c r="F41" s="456">
        <f t="shared" si="1"/>
        <v>12934</v>
      </c>
      <c r="G41" s="469">
        <f t="shared" si="2"/>
        <v>9428</v>
      </c>
      <c r="H41" s="484">
        <v>144</v>
      </c>
    </row>
    <row r="42" spans="1:8" x14ac:dyDescent="0.2">
      <c r="A42" s="453">
        <v>38</v>
      </c>
      <c r="B42" s="454">
        <f t="shared" si="4"/>
        <v>31.1</v>
      </c>
      <c r="C42" s="465"/>
      <c r="D42" s="456">
        <v>24380</v>
      </c>
      <c r="E42" s="470"/>
      <c r="F42" s="456">
        <f t="shared" si="1"/>
        <v>12906</v>
      </c>
      <c r="G42" s="469">
        <f t="shared" si="2"/>
        <v>9407</v>
      </c>
      <c r="H42" s="484">
        <v>144</v>
      </c>
    </row>
    <row r="43" spans="1:8" x14ac:dyDescent="0.2">
      <c r="A43" s="453">
        <v>39</v>
      </c>
      <c r="B43" s="454">
        <f t="shared" si="4"/>
        <v>31.17</v>
      </c>
      <c r="C43" s="465"/>
      <c r="D43" s="456">
        <v>24380</v>
      </c>
      <c r="E43" s="470"/>
      <c r="F43" s="456">
        <f t="shared" si="1"/>
        <v>12877</v>
      </c>
      <c r="G43" s="469">
        <f t="shared" si="2"/>
        <v>9386</v>
      </c>
      <c r="H43" s="484">
        <v>144</v>
      </c>
    </row>
    <row r="44" spans="1:8" x14ac:dyDescent="0.2">
      <c r="A44" s="453">
        <v>40</v>
      </c>
      <c r="B44" s="454">
        <f t="shared" si="4"/>
        <v>31.23</v>
      </c>
      <c r="C44" s="465"/>
      <c r="D44" s="456">
        <v>24380</v>
      </c>
      <c r="E44" s="470"/>
      <c r="F44" s="456">
        <f t="shared" si="1"/>
        <v>12853</v>
      </c>
      <c r="G44" s="469">
        <f t="shared" si="2"/>
        <v>9368</v>
      </c>
      <c r="H44" s="484">
        <v>144</v>
      </c>
    </row>
    <row r="45" spans="1:8" x14ac:dyDescent="0.2">
      <c r="A45" s="453">
        <v>41</v>
      </c>
      <c r="B45" s="454">
        <f t="shared" si="4"/>
        <v>31.29</v>
      </c>
      <c r="C45" s="465"/>
      <c r="D45" s="456">
        <v>24380</v>
      </c>
      <c r="E45" s="470"/>
      <c r="F45" s="456">
        <f t="shared" si="1"/>
        <v>12828</v>
      </c>
      <c r="G45" s="469">
        <f t="shared" si="2"/>
        <v>9350</v>
      </c>
      <c r="H45" s="484">
        <v>144</v>
      </c>
    </row>
    <row r="46" spans="1:8" x14ac:dyDescent="0.2">
      <c r="A46" s="453">
        <v>42</v>
      </c>
      <c r="B46" s="454">
        <f t="shared" si="4"/>
        <v>31.35</v>
      </c>
      <c r="C46" s="465"/>
      <c r="D46" s="456">
        <v>24380</v>
      </c>
      <c r="E46" s="470"/>
      <c r="F46" s="456">
        <f t="shared" si="1"/>
        <v>12804</v>
      </c>
      <c r="G46" s="469">
        <f t="shared" si="2"/>
        <v>9332</v>
      </c>
      <c r="H46" s="484">
        <v>144</v>
      </c>
    </row>
    <row r="47" spans="1:8" x14ac:dyDescent="0.2">
      <c r="A47" s="453">
        <v>43</v>
      </c>
      <c r="B47" s="454">
        <f t="shared" si="4"/>
        <v>31.41</v>
      </c>
      <c r="C47" s="465"/>
      <c r="D47" s="456">
        <v>24380</v>
      </c>
      <c r="E47" s="470"/>
      <c r="F47" s="456">
        <f t="shared" si="1"/>
        <v>12780</v>
      </c>
      <c r="G47" s="469">
        <f t="shared" si="2"/>
        <v>9314</v>
      </c>
      <c r="H47" s="484">
        <v>144</v>
      </c>
    </row>
    <row r="48" spans="1:8" x14ac:dyDescent="0.2">
      <c r="A48" s="453">
        <v>44</v>
      </c>
      <c r="B48" s="454">
        <f t="shared" si="4"/>
        <v>31.47</v>
      </c>
      <c r="C48" s="465"/>
      <c r="D48" s="456">
        <v>24380</v>
      </c>
      <c r="E48" s="470"/>
      <c r="F48" s="456">
        <f t="shared" si="1"/>
        <v>12756</v>
      </c>
      <c r="G48" s="469">
        <f t="shared" si="2"/>
        <v>9296</v>
      </c>
      <c r="H48" s="484">
        <v>144</v>
      </c>
    </row>
    <row r="49" spans="1:8" x14ac:dyDescent="0.2">
      <c r="A49" s="453">
        <v>45</v>
      </c>
      <c r="B49" s="454">
        <f t="shared" si="4"/>
        <v>31.52</v>
      </c>
      <c r="C49" s="465"/>
      <c r="D49" s="456">
        <v>24380</v>
      </c>
      <c r="E49" s="470"/>
      <c r="F49" s="456">
        <f t="shared" si="1"/>
        <v>12736</v>
      </c>
      <c r="G49" s="469">
        <f t="shared" si="2"/>
        <v>9282</v>
      </c>
      <c r="H49" s="484">
        <v>144</v>
      </c>
    </row>
    <row r="50" spans="1:8" x14ac:dyDescent="0.2">
      <c r="A50" s="453">
        <v>46</v>
      </c>
      <c r="B50" s="454">
        <f t="shared" si="4"/>
        <v>31.58</v>
      </c>
      <c r="C50" s="465"/>
      <c r="D50" s="456">
        <v>24380</v>
      </c>
      <c r="E50" s="470"/>
      <c r="F50" s="456">
        <f t="shared" si="1"/>
        <v>12712</v>
      </c>
      <c r="G50" s="469">
        <f t="shared" si="2"/>
        <v>9264</v>
      </c>
      <c r="H50" s="484">
        <v>144</v>
      </c>
    </row>
    <row r="51" spans="1:8" x14ac:dyDescent="0.2">
      <c r="A51" s="453">
        <v>47</v>
      </c>
      <c r="B51" s="454">
        <f t="shared" si="4"/>
        <v>31.63</v>
      </c>
      <c r="C51" s="465"/>
      <c r="D51" s="456">
        <v>24380</v>
      </c>
      <c r="E51" s="470"/>
      <c r="F51" s="456">
        <f t="shared" si="1"/>
        <v>12692</v>
      </c>
      <c r="G51" s="469">
        <f t="shared" si="2"/>
        <v>9249</v>
      </c>
      <c r="H51" s="484">
        <v>144</v>
      </c>
    </row>
    <row r="52" spans="1:8" x14ac:dyDescent="0.2">
      <c r="A52" s="453">
        <v>48</v>
      </c>
      <c r="B52" s="454">
        <f t="shared" si="4"/>
        <v>31.69</v>
      </c>
      <c r="C52" s="465"/>
      <c r="D52" s="456">
        <v>24380</v>
      </c>
      <c r="E52" s="470"/>
      <c r="F52" s="456">
        <f t="shared" si="1"/>
        <v>12668</v>
      </c>
      <c r="G52" s="469">
        <f t="shared" si="2"/>
        <v>9232</v>
      </c>
      <c r="H52" s="484">
        <v>144</v>
      </c>
    </row>
    <row r="53" spans="1:8" x14ac:dyDescent="0.2">
      <c r="A53" s="453">
        <v>49</v>
      </c>
      <c r="B53" s="454">
        <f t="shared" si="4"/>
        <v>31.74</v>
      </c>
      <c r="C53" s="465"/>
      <c r="D53" s="456">
        <v>24380</v>
      </c>
      <c r="E53" s="470"/>
      <c r="F53" s="456">
        <f t="shared" si="1"/>
        <v>12648</v>
      </c>
      <c r="G53" s="469">
        <f t="shared" si="2"/>
        <v>9217</v>
      </c>
      <c r="H53" s="484">
        <v>144</v>
      </c>
    </row>
    <row r="54" spans="1:8" x14ac:dyDescent="0.2">
      <c r="A54" s="453">
        <v>50</v>
      </c>
      <c r="B54" s="454">
        <f t="shared" si="4"/>
        <v>31.79</v>
      </c>
      <c r="C54" s="465"/>
      <c r="D54" s="456">
        <v>24380</v>
      </c>
      <c r="E54" s="470"/>
      <c r="F54" s="456">
        <f t="shared" si="1"/>
        <v>12629</v>
      </c>
      <c r="G54" s="469">
        <f t="shared" si="2"/>
        <v>9203</v>
      </c>
      <c r="H54" s="484">
        <v>144</v>
      </c>
    </row>
    <row r="55" spans="1:8" x14ac:dyDescent="0.2">
      <c r="A55" s="453">
        <v>51</v>
      </c>
      <c r="B55" s="454">
        <f t="shared" si="4"/>
        <v>31.84</v>
      </c>
      <c r="C55" s="465"/>
      <c r="D55" s="456">
        <v>24380</v>
      </c>
      <c r="E55" s="470"/>
      <c r="F55" s="456">
        <f t="shared" si="1"/>
        <v>12609</v>
      </c>
      <c r="G55" s="469">
        <f t="shared" si="2"/>
        <v>9188</v>
      </c>
      <c r="H55" s="484">
        <v>144</v>
      </c>
    </row>
    <row r="56" spans="1:8" x14ac:dyDescent="0.2">
      <c r="A56" s="453">
        <v>52</v>
      </c>
      <c r="B56" s="454">
        <f t="shared" si="4"/>
        <v>31.89</v>
      </c>
      <c r="C56" s="465"/>
      <c r="D56" s="456">
        <v>24380</v>
      </c>
      <c r="E56" s="470"/>
      <c r="F56" s="456">
        <f t="shared" si="1"/>
        <v>12589</v>
      </c>
      <c r="G56" s="469">
        <f t="shared" si="2"/>
        <v>9174</v>
      </c>
      <c r="H56" s="484">
        <v>144</v>
      </c>
    </row>
    <row r="57" spans="1:8" x14ac:dyDescent="0.2">
      <c r="A57" s="453">
        <v>53</v>
      </c>
      <c r="B57" s="454">
        <f t="shared" si="4"/>
        <v>31.93</v>
      </c>
      <c r="C57" s="465"/>
      <c r="D57" s="456">
        <v>24380</v>
      </c>
      <c r="E57" s="470"/>
      <c r="F57" s="456">
        <f t="shared" si="1"/>
        <v>12574</v>
      </c>
      <c r="G57" s="469">
        <f t="shared" si="2"/>
        <v>9163</v>
      </c>
      <c r="H57" s="484">
        <v>144</v>
      </c>
    </row>
    <row r="58" spans="1:8" x14ac:dyDescent="0.2">
      <c r="A58" s="453">
        <v>54</v>
      </c>
      <c r="B58" s="454">
        <f t="shared" si="4"/>
        <v>31.98</v>
      </c>
      <c r="C58" s="465"/>
      <c r="D58" s="456">
        <v>24380</v>
      </c>
      <c r="E58" s="470"/>
      <c r="F58" s="456">
        <f t="shared" si="1"/>
        <v>12554</v>
      </c>
      <c r="G58" s="469">
        <f t="shared" si="2"/>
        <v>9148</v>
      </c>
      <c r="H58" s="484">
        <v>144</v>
      </c>
    </row>
    <row r="59" spans="1:8" x14ac:dyDescent="0.2">
      <c r="A59" s="453">
        <v>55</v>
      </c>
      <c r="B59" s="454">
        <f t="shared" si="4"/>
        <v>32.03</v>
      </c>
      <c r="C59" s="465"/>
      <c r="D59" s="456">
        <v>24380</v>
      </c>
      <c r="E59" s="470"/>
      <c r="F59" s="456">
        <f t="shared" si="1"/>
        <v>12535</v>
      </c>
      <c r="G59" s="469">
        <f t="shared" si="2"/>
        <v>9134</v>
      </c>
      <c r="H59" s="484">
        <v>144</v>
      </c>
    </row>
    <row r="60" spans="1:8" x14ac:dyDescent="0.2">
      <c r="A60" s="453">
        <v>56</v>
      </c>
      <c r="B60" s="454">
        <f t="shared" si="4"/>
        <v>32.07</v>
      </c>
      <c r="C60" s="465"/>
      <c r="D60" s="456">
        <v>24380</v>
      </c>
      <c r="E60" s="470"/>
      <c r="F60" s="456">
        <f t="shared" si="1"/>
        <v>12520</v>
      </c>
      <c r="G60" s="469">
        <f t="shared" si="2"/>
        <v>9123</v>
      </c>
      <c r="H60" s="484">
        <v>144</v>
      </c>
    </row>
    <row r="61" spans="1:8" x14ac:dyDescent="0.2">
      <c r="A61" s="453">
        <v>57</v>
      </c>
      <c r="B61" s="454">
        <f t="shared" ref="B61:B124" si="5">ROUND(2.5*(0.0015*A61+12.74285),2)</f>
        <v>32.07</v>
      </c>
      <c r="C61" s="465"/>
      <c r="D61" s="456">
        <v>24380</v>
      </c>
      <c r="E61" s="470"/>
      <c r="F61" s="456">
        <f t="shared" si="1"/>
        <v>12520</v>
      </c>
      <c r="G61" s="469">
        <f t="shared" si="2"/>
        <v>9123</v>
      </c>
      <c r="H61" s="484">
        <v>144</v>
      </c>
    </row>
    <row r="62" spans="1:8" x14ac:dyDescent="0.2">
      <c r="A62" s="453">
        <v>58</v>
      </c>
      <c r="B62" s="454">
        <f t="shared" si="5"/>
        <v>32.07</v>
      </c>
      <c r="C62" s="465"/>
      <c r="D62" s="456">
        <v>24380</v>
      </c>
      <c r="E62" s="470"/>
      <c r="F62" s="456">
        <f t="shared" si="1"/>
        <v>12520</v>
      </c>
      <c r="G62" s="469">
        <f t="shared" si="2"/>
        <v>9123</v>
      </c>
      <c r="H62" s="484">
        <v>144</v>
      </c>
    </row>
    <row r="63" spans="1:8" x14ac:dyDescent="0.2">
      <c r="A63" s="453">
        <v>59</v>
      </c>
      <c r="B63" s="454">
        <f t="shared" si="5"/>
        <v>32.08</v>
      </c>
      <c r="C63" s="465"/>
      <c r="D63" s="456">
        <v>24380</v>
      </c>
      <c r="E63" s="470"/>
      <c r="F63" s="456">
        <f t="shared" si="1"/>
        <v>12516</v>
      </c>
      <c r="G63" s="469">
        <f t="shared" si="2"/>
        <v>9120</v>
      </c>
      <c r="H63" s="484">
        <v>144</v>
      </c>
    </row>
    <row r="64" spans="1:8" x14ac:dyDescent="0.2">
      <c r="A64" s="453">
        <v>60</v>
      </c>
      <c r="B64" s="454">
        <f t="shared" si="5"/>
        <v>32.08</v>
      </c>
      <c r="C64" s="465"/>
      <c r="D64" s="456">
        <v>24380</v>
      </c>
      <c r="E64" s="470"/>
      <c r="F64" s="456">
        <f t="shared" si="1"/>
        <v>12516</v>
      </c>
      <c r="G64" s="469">
        <f t="shared" si="2"/>
        <v>9120</v>
      </c>
      <c r="H64" s="484">
        <v>144</v>
      </c>
    </row>
    <row r="65" spans="1:8" x14ac:dyDescent="0.2">
      <c r="A65" s="453">
        <v>61</v>
      </c>
      <c r="B65" s="454">
        <f t="shared" si="5"/>
        <v>32.090000000000003</v>
      </c>
      <c r="C65" s="465"/>
      <c r="D65" s="456">
        <v>24380</v>
      </c>
      <c r="E65" s="470"/>
      <c r="F65" s="456">
        <f t="shared" si="1"/>
        <v>12512</v>
      </c>
      <c r="G65" s="469">
        <f t="shared" si="2"/>
        <v>9117</v>
      </c>
      <c r="H65" s="484">
        <v>144</v>
      </c>
    </row>
    <row r="66" spans="1:8" x14ac:dyDescent="0.2">
      <c r="A66" s="453">
        <v>62</v>
      </c>
      <c r="B66" s="454">
        <f t="shared" si="5"/>
        <v>32.090000000000003</v>
      </c>
      <c r="C66" s="465"/>
      <c r="D66" s="456">
        <v>24380</v>
      </c>
      <c r="E66" s="470"/>
      <c r="F66" s="456">
        <f t="shared" si="1"/>
        <v>12512</v>
      </c>
      <c r="G66" s="469">
        <f t="shared" si="2"/>
        <v>9117</v>
      </c>
      <c r="H66" s="484">
        <v>144</v>
      </c>
    </row>
    <row r="67" spans="1:8" x14ac:dyDescent="0.2">
      <c r="A67" s="453">
        <v>63</v>
      </c>
      <c r="B67" s="454">
        <f t="shared" si="5"/>
        <v>32.090000000000003</v>
      </c>
      <c r="C67" s="465"/>
      <c r="D67" s="456">
        <v>24380</v>
      </c>
      <c r="E67" s="470"/>
      <c r="F67" s="456">
        <f t="shared" si="1"/>
        <v>12512</v>
      </c>
      <c r="G67" s="469">
        <f t="shared" si="2"/>
        <v>9117</v>
      </c>
      <c r="H67" s="484">
        <v>144</v>
      </c>
    </row>
    <row r="68" spans="1:8" x14ac:dyDescent="0.2">
      <c r="A68" s="453">
        <v>64</v>
      </c>
      <c r="B68" s="454">
        <f t="shared" si="5"/>
        <v>32.1</v>
      </c>
      <c r="C68" s="465"/>
      <c r="D68" s="456">
        <v>24380</v>
      </c>
      <c r="E68" s="470"/>
      <c r="F68" s="456">
        <f t="shared" si="1"/>
        <v>12508</v>
      </c>
      <c r="G68" s="469">
        <f t="shared" si="2"/>
        <v>9114</v>
      </c>
      <c r="H68" s="484">
        <v>144</v>
      </c>
    </row>
    <row r="69" spans="1:8" x14ac:dyDescent="0.2">
      <c r="A69" s="453">
        <v>65</v>
      </c>
      <c r="B69" s="454">
        <f t="shared" si="5"/>
        <v>32.1</v>
      </c>
      <c r="C69" s="465"/>
      <c r="D69" s="456">
        <v>24380</v>
      </c>
      <c r="E69" s="470"/>
      <c r="F69" s="456">
        <f t="shared" si="1"/>
        <v>12508</v>
      </c>
      <c r="G69" s="469">
        <f t="shared" si="2"/>
        <v>9114</v>
      </c>
      <c r="H69" s="484">
        <v>144</v>
      </c>
    </row>
    <row r="70" spans="1:8" x14ac:dyDescent="0.2">
      <c r="A70" s="453">
        <v>66</v>
      </c>
      <c r="B70" s="454">
        <f t="shared" si="5"/>
        <v>32.1</v>
      </c>
      <c r="C70" s="465"/>
      <c r="D70" s="456">
        <v>24380</v>
      </c>
      <c r="E70" s="470"/>
      <c r="F70" s="456">
        <f t="shared" si="1"/>
        <v>12508</v>
      </c>
      <c r="G70" s="469">
        <f t="shared" si="2"/>
        <v>9114</v>
      </c>
      <c r="H70" s="484">
        <v>144</v>
      </c>
    </row>
    <row r="71" spans="1:8" x14ac:dyDescent="0.2">
      <c r="A71" s="453">
        <v>67</v>
      </c>
      <c r="B71" s="454">
        <f t="shared" si="5"/>
        <v>32.11</v>
      </c>
      <c r="C71" s="465"/>
      <c r="D71" s="456">
        <v>24380</v>
      </c>
      <c r="E71" s="470"/>
      <c r="F71" s="456">
        <f t="shared" si="1"/>
        <v>12504</v>
      </c>
      <c r="G71" s="469">
        <f t="shared" si="2"/>
        <v>9111</v>
      </c>
      <c r="H71" s="484">
        <v>144</v>
      </c>
    </row>
    <row r="72" spans="1:8" x14ac:dyDescent="0.2">
      <c r="A72" s="453">
        <v>68</v>
      </c>
      <c r="B72" s="454">
        <f t="shared" si="5"/>
        <v>32.11</v>
      </c>
      <c r="C72" s="465"/>
      <c r="D72" s="456">
        <v>24380</v>
      </c>
      <c r="E72" s="470"/>
      <c r="F72" s="456">
        <f t="shared" si="1"/>
        <v>12504</v>
      </c>
      <c r="G72" s="469">
        <f t="shared" si="2"/>
        <v>9111</v>
      </c>
      <c r="H72" s="484">
        <v>144</v>
      </c>
    </row>
    <row r="73" spans="1:8" x14ac:dyDescent="0.2">
      <c r="A73" s="453">
        <v>69</v>
      </c>
      <c r="B73" s="454">
        <f t="shared" si="5"/>
        <v>32.119999999999997</v>
      </c>
      <c r="C73" s="465"/>
      <c r="D73" s="456">
        <v>24380</v>
      </c>
      <c r="E73" s="470"/>
      <c r="F73" s="456">
        <f t="shared" si="1"/>
        <v>12500</v>
      </c>
      <c r="G73" s="469">
        <f t="shared" si="2"/>
        <v>9108</v>
      </c>
      <c r="H73" s="484">
        <v>144</v>
      </c>
    </row>
    <row r="74" spans="1:8" x14ac:dyDescent="0.2">
      <c r="A74" s="453">
        <v>70</v>
      </c>
      <c r="B74" s="454">
        <f t="shared" si="5"/>
        <v>32.119999999999997</v>
      </c>
      <c r="C74" s="465"/>
      <c r="D74" s="456">
        <v>24380</v>
      </c>
      <c r="E74" s="470"/>
      <c r="F74" s="456">
        <f t="shared" si="1"/>
        <v>12500</v>
      </c>
      <c r="G74" s="469">
        <f t="shared" si="2"/>
        <v>9108</v>
      </c>
      <c r="H74" s="484">
        <v>144</v>
      </c>
    </row>
    <row r="75" spans="1:8" x14ac:dyDescent="0.2">
      <c r="A75" s="453">
        <v>71</v>
      </c>
      <c r="B75" s="454">
        <f t="shared" si="5"/>
        <v>32.119999999999997</v>
      </c>
      <c r="C75" s="465"/>
      <c r="D75" s="456">
        <v>24380</v>
      </c>
      <c r="E75" s="470"/>
      <c r="F75" s="456">
        <f t="shared" si="1"/>
        <v>12500</v>
      </c>
      <c r="G75" s="469">
        <f t="shared" si="2"/>
        <v>9108</v>
      </c>
      <c r="H75" s="484">
        <v>144</v>
      </c>
    </row>
    <row r="76" spans="1:8" x14ac:dyDescent="0.2">
      <c r="A76" s="453">
        <v>72</v>
      </c>
      <c r="B76" s="454">
        <f t="shared" si="5"/>
        <v>32.130000000000003</v>
      </c>
      <c r="C76" s="465"/>
      <c r="D76" s="456">
        <v>24380</v>
      </c>
      <c r="E76" s="470"/>
      <c r="F76" s="456">
        <f t="shared" si="1"/>
        <v>12497</v>
      </c>
      <c r="G76" s="469">
        <f t="shared" si="2"/>
        <v>9106</v>
      </c>
      <c r="H76" s="484">
        <v>144</v>
      </c>
    </row>
    <row r="77" spans="1:8" x14ac:dyDescent="0.2">
      <c r="A77" s="453">
        <v>73</v>
      </c>
      <c r="B77" s="454">
        <f t="shared" si="5"/>
        <v>32.130000000000003</v>
      </c>
      <c r="C77" s="465"/>
      <c r="D77" s="456">
        <v>24380</v>
      </c>
      <c r="E77" s="470"/>
      <c r="F77" s="456">
        <f t="shared" si="1"/>
        <v>12497</v>
      </c>
      <c r="G77" s="469">
        <f t="shared" si="2"/>
        <v>9106</v>
      </c>
      <c r="H77" s="484">
        <v>144</v>
      </c>
    </row>
    <row r="78" spans="1:8" x14ac:dyDescent="0.2">
      <c r="A78" s="453">
        <v>74</v>
      </c>
      <c r="B78" s="454">
        <f t="shared" si="5"/>
        <v>32.130000000000003</v>
      </c>
      <c r="C78" s="465"/>
      <c r="D78" s="456">
        <v>24380</v>
      </c>
      <c r="E78" s="470"/>
      <c r="F78" s="456">
        <f t="shared" si="1"/>
        <v>12497</v>
      </c>
      <c r="G78" s="469">
        <f t="shared" si="2"/>
        <v>9106</v>
      </c>
      <c r="H78" s="484">
        <v>144</v>
      </c>
    </row>
    <row r="79" spans="1:8" x14ac:dyDescent="0.2">
      <c r="A79" s="453">
        <v>75</v>
      </c>
      <c r="B79" s="454">
        <f t="shared" si="5"/>
        <v>32.14</v>
      </c>
      <c r="C79" s="465"/>
      <c r="D79" s="456">
        <v>24380</v>
      </c>
      <c r="E79" s="470"/>
      <c r="F79" s="456">
        <f t="shared" si="1"/>
        <v>12493</v>
      </c>
      <c r="G79" s="469">
        <f t="shared" si="2"/>
        <v>9103</v>
      </c>
      <c r="H79" s="484">
        <v>144</v>
      </c>
    </row>
    <row r="80" spans="1:8" x14ac:dyDescent="0.2">
      <c r="A80" s="453">
        <v>76</v>
      </c>
      <c r="B80" s="454">
        <f t="shared" si="5"/>
        <v>32.14</v>
      </c>
      <c r="C80" s="465"/>
      <c r="D80" s="456">
        <v>24380</v>
      </c>
      <c r="E80" s="470"/>
      <c r="F80" s="456">
        <f t="shared" si="1"/>
        <v>12493</v>
      </c>
      <c r="G80" s="469">
        <f t="shared" si="2"/>
        <v>9103</v>
      </c>
      <c r="H80" s="484">
        <v>144</v>
      </c>
    </row>
    <row r="81" spans="1:8" x14ac:dyDescent="0.2">
      <c r="A81" s="453">
        <v>77</v>
      </c>
      <c r="B81" s="454">
        <f t="shared" si="5"/>
        <v>32.15</v>
      </c>
      <c r="C81" s="465"/>
      <c r="D81" s="456">
        <v>24380</v>
      </c>
      <c r="E81" s="470"/>
      <c r="F81" s="456">
        <f t="shared" ref="F81:F144" si="6">ROUND(12*1.3566*(1/B81*D81)+H81,0)</f>
        <v>12489</v>
      </c>
      <c r="G81" s="469">
        <f t="shared" ref="G81:G144" si="7">ROUND(12*(1/B81*D81),0)</f>
        <v>9100</v>
      </c>
      <c r="H81" s="484">
        <v>144</v>
      </c>
    </row>
    <row r="82" spans="1:8" x14ac:dyDescent="0.2">
      <c r="A82" s="453">
        <v>78</v>
      </c>
      <c r="B82" s="454">
        <f t="shared" si="5"/>
        <v>32.15</v>
      </c>
      <c r="C82" s="465"/>
      <c r="D82" s="456">
        <v>24380</v>
      </c>
      <c r="E82" s="470"/>
      <c r="F82" s="456">
        <f t="shared" si="6"/>
        <v>12489</v>
      </c>
      <c r="G82" s="469">
        <f t="shared" si="7"/>
        <v>9100</v>
      </c>
      <c r="H82" s="484">
        <v>144</v>
      </c>
    </row>
    <row r="83" spans="1:8" x14ac:dyDescent="0.2">
      <c r="A83" s="453">
        <v>79</v>
      </c>
      <c r="B83" s="454">
        <f t="shared" si="5"/>
        <v>32.15</v>
      </c>
      <c r="C83" s="465"/>
      <c r="D83" s="456">
        <v>24380</v>
      </c>
      <c r="E83" s="470"/>
      <c r="F83" s="456">
        <f t="shared" si="6"/>
        <v>12489</v>
      </c>
      <c r="G83" s="469">
        <f t="shared" si="7"/>
        <v>9100</v>
      </c>
      <c r="H83" s="484">
        <v>144</v>
      </c>
    </row>
    <row r="84" spans="1:8" x14ac:dyDescent="0.2">
      <c r="A84" s="453">
        <v>80</v>
      </c>
      <c r="B84" s="454">
        <f t="shared" si="5"/>
        <v>32.159999999999997</v>
      </c>
      <c r="C84" s="465"/>
      <c r="D84" s="456">
        <v>24380</v>
      </c>
      <c r="E84" s="470"/>
      <c r="F84" s="456">
        <f t="shared" si="6"/>
        <v>12485</v>
      </c>
      <c r="G84" s="469">
        <f t="shared" si="7"/>
        <v>9097</v>
      </c>
      <c r="H84" s="484">
        <v>144</v>
      </c>
    </row>
    <row r="85" spans="1:8" x14ac:dyDescent="0.2">
      <c r="A85" s="453">
        <v>81</v>
      </c>
      <c r="B85" s="454">
        <f t="shared" si="5"/>
        <v>32.159999999999997</v>
      </c>
      <c r="C85" s="465"/>
      <c r="D85" s="456">
        <v>24380</v>
      </c>
      <c r="E85" s="470"/>
      <c r="F85" s="456">
        <f t="shared" si="6"/>
        <v>12485</v>
      </c>
      <c r="G85" s="469">
        <f t="shared" si="7"/>
        <v>9097</v>
      </c>
      <c r="H85" s="484">
        <v>144</v>
      </c>
    </row>
    <row r="86" spans="1:8" x14ac:dyDescent="0.2">
      <c r="A86" s="453">
        <v>82</v>
      </c>
      <c r="B86" s="454">
        <f t="shared" si="5"/>
        <v>32.159999999999997</v>
      </c>
      <c r="C86" s="465"/>
      <c r="D86" s="456">
        <v>24380</v>
      </c>
      <c r="E86" s="470"/>
      <c r="F86" s="456">
        <f t="shared" si="6"/>
        <v>12485</v>
      </c>
      <c r="G86" s="469">
        <f t="shared" si="7"/>
        <v>9097</v>
      </c>
      <c r="H86" s="484">
        <v>144</v>
      </c>
    </row>
    <row r="87" spans="1:8" x14ac:dyDescent="0.2">
      <c r="A87" s="453">
        <v>83</v>
      </c>
      <c r="B87" s="454">
        <f t="shared" si="5"/>
        <v>32.17</v>
      </c>
      <c r="C87" s="465"/>
      <c r="D87" s="456">
        <v>24380</v>
      </c>
      <c r="E87" s="470"/>
      <c r="F87" s="456">
        <f t="shared" si="6"/>
        <v>12481</v>
      </c>
      <c r="G87" s="469">
        <f t="shared" si="7"/>
        <v>9094</v>
      </c>
      <c r="H87" s="484">
        <v>144</v>
      </c>
    </row>
    <row r="88" spans="1:8" x14ac:dyDescent="0.2">
      <c r="A88" s="453">
        <v>84</v>
      </c>
      <c r="B88" s="454">
        <f t="shared" si="5"/>
        <v>32.17</v>
      </c>
      <c r="C88" s="465"/>
      <c r="D88" s="456">
        <v>24380</v>
      </c>
      <c r="E88" s="470"/>
      <c r="F88" s="456">
        <f t="shared" si="6"/>
        <v>12481</v>
      </c>
      <c r="G88" s="469">
        <f t="shared" si="7"/>
        <v>9094</v>
      </c>
      <c r="H88" s="484">
        <v>144</v>
      </c>
    </row>
    <row r="89" spans="1:8" x14ac:dyDescent="0.2">
      <c r="A89" s="453">
        <v>85</v>
      </c>
      <c r="B89" s="454">
        <f t="shared" si="5"/>
        <v>32.18</v>
      </c>
      <c r="C89" s="465"/>
      <c r="D89" s="456">
        <v>24380</v>
      </c>
      <c r="E89" s="470"/>
      <c r="F89" s="456">
        <f t="shared" si="6"/>
        <v>12477</v>
      </c>
      <c r="G89" s="469">
        <f t="shared" si="7"/>
        <v>9091</v>
      </c>
      <c r="H89" s="484">
        <v>144</v>
      </c>
    </row>
    <row r="90" spans="1:8" x14ac:dyDescent="0.2">
      <c r="A90" s="453">
        <v>86</v>
      </c>
      <c r="B90" s="454">
        <f t="shared" si="5"/>
        <v>32.18</v>
      </c>
      <c r="C90" s="465"/>
      <c r="D90" s="456">
        <v>24380</v>
      </c>
      <c r="E90" s="470"/>
      <c r="F90" s="456">
        <f t="shared" si="6"/>
        <v>12477</v>
      </c>
      <c r="G90" s="469">
        <f t="shared" si="7"/>
        <v>9091</v>
      </c>
      <c r="H90" s="484">
        <v>144</v>
      </c>
    </row>
    <row r="91" spans="1:8" x14ac:dyDescent="0.2">
      <c r="A91" s="453">
        <v>87</v>
      </c>
      <c r="B91" s="454">
        <f t="shared" si="5"/>
        <v>32.18</v>
      </c>
      <c r="C91" s="465"/>
      <c r="D91" s="456">
        <v>24380</v>
      </c>
      <c r="E91" s="470"/>
      <c r="F91" s="456">
        <f t="shared" si="6"/>
        <v>12477</v>
      </c>
      <c r="G91" s="469">
        <f t="shared" si="7"/>
        <v>9091</v>
      </c>
      <c r="H91" s="484">
        <v>144</v>
      </c>
    </row>
    <row r="92" spans="1:8" x14ac:dyDescent="0.2">
      <c r="A92" s="453">
        <v>88</v>
      </c>
      <c r="B92" s="454">
        <f t="shared" si="5"/>
        <v>32.19</v>
      </c>
      <c r="C92" s="465"/>
      <c r="D92" s="456">
        <v>24380</v>
      </c>
      <c r="E92" s="470"/>
      <c r="F92" s="456">
        <f t="shared" si="6"/>
        <v>12474</v>
      </c>
      <c r="G92" s="469">
        <f t="shared" si="7"/>
        <v>9089</v>
      </c>
      <c r="H92" s="484">
        <v>144</v>
      </c>
    </row>
    <row r="93" spans="1:8" x14ac:dyDescent="0.2">
      <c r="A93" s="453">
        <v>89</v>
      </c>
      <c r="B93" s="454">
        <f t="shared" si="5"/>
        <v>32.19</v>
      </c>
      <c r="C93" s="465"/>
      <c r="D93" s="456">
        <v>24380</v>
      </c>
      <c r="E93" s="470"/>
      <c r="F93" s="456">
        <f t="shared" si="6"/>
        <v>12474</v>
      </c>
      <c r="G93" s="469">
        <f t="shared" si="7"/>
        <v>9089</v>
      </c>
      <c r="H93" s="484">
        <v>144</v>
      </c>
    </row>
    <row r="94" spans="1:8" x14ac:dyDescent="0.2">
      <c r="A94" s="453">
        <v>90</v>
      </c>
      <c r="B94" s="454">
        <f t="shared" si="5"/>
        <v>32.19</v>
      </c>
      <c r="C94" s="465"/>
      <c r="D94" s="456">
        <v>24380</v>
      </c>
      <c r="E94" s="470"/>
      <c r="F94" s="456">
        <f t="shared" si="6"/>
        <v>12474</v>
      </c>
      <c r="G94" s="469">
        <f t="shared" si="7"/>
        <v>9089</v>
      </c>
      <c r="H94" s="484">
        <v>144</v>
      </c>
    </row>
    <row r="95" spans="1:8" x14ac:dyDescent="0.2">
      <c r="A95" s="453">
        <v>91</v>
      </c>
      <c r="B95" s="454">
        <f t="shared" si="5"/>
        <v>32.200000000000003</v>
      </c>
      <c r="C95" s="465"/>
      <c r="D95" s="456">
        <v>24380</v>
      </c>
      <c r="E95" s="470"/>
      <c r="F95" s="456">
        <f t="shared" si="6"/>
        <v>12470</v>
      </c>
      <c r="G95" s="469">
        <f t="shared" si="7"/>
        <v>9086</v>
      </c>
      <c r="H95" s="484">
        <v>144</v>
      </c>
    </row>
    <row r="96" spans="1:8" x14ac:dyDescent="0.2">
      <c r="A96" s="453">
        <v>92</v>
      </c>
      <c r="B96" s="454">
        <f t="shared" si="5"/>
        <v>32.200000000000003</v>
      </c>
      <c r="C96" s="465"/>
      <c r="D96" s="456">
        <v>24380</v>
      </c>
      <c r="E96" s="470"/>
      <c r="F96" s="456">
        <f t="shared" si="6"/>
        <v>12470</v>
      </c>
      <c r="G96" s="469">
        <f t="shared" si="7"/>
        <v>9086</v>
      </c>
      <c r="H96" s="484">
        <v>144</v>
      </c>
    </row>
    <row r="97" spans="1:8" x14ac:dyDescent="0.2">
      <c r="A97" s="453">
        <v>93</v>
      </c>
      <c r="B97" s="454">
        <f t="shared" si="5"/>
        <v>32.21</v>
      </c>
      <c r="C97" s="465"/>
      <c r="D97" s="456">
        <v>24380</v>
      </c>
      <c r="E97" s="470"/>
      <c r="F97" s="456">
        <f t="shared" si="6"/>
        <v>12466</v>
      </c>
      <c r="G97" s="469">
        <f t="shared" si="7"/>
        <v>9083</v>
      </c>
      <c r="H97" s="484">
        <v>144</v>
      </c>
    </row>
    <row r="98" spans="1:8" x14ac:dyDescent="0.2">
      <c r="A98" s="453">
        <v>94</v>
      </c>
      <c r="B98" s="454">
        <f t="shared" si="5"/>
        <v>32.21</v>
      </c>
      <c r="C98" s="465"/>
      <c r="D98" s="456">
        <v>24380</v>
      </c>
      <c r="E98" s="470"/>
      <c r="F98" s="456">
        <f t="shared" si="6"/>
        <v>12466</v>
      </c>
      <c r="G98" s="469">
        <f t="shared" si="7"/>
        <v>9083</v>
      </c>
      <c r="H98" s="484">
        <v>144</v>
      </c>
    </row>
    <row r="99" spans="1:8" x14ac:dyDescent="0.2">
      <c r="A99" s="453">
        <v>95</v>
      </c>
      <c r="B99" s="454">
        <f t="shared" si="5"/>
        <v>32.21</v>
      </c>
      <c r="C99" s="465"/>
      <c r="D99" s="456">
        <v>24380</v>
      </c>
      <c r="E99" s="470"/>
      <c r="F99" s="456">
        <f t="shared" si="6"/>
        <v>12466</v>
      </c>
      <c r="G99" s="469">
        <f t="shared" si="7"/>
        <v>9083</v>
      </c>
      <c r="H99" s="484">
        <v>144</v>
      </c>
    </row>
    <row r="100" spans="1:8" x14ac:dyDescent="0.2">
      <c r="A100" s="453">
        <v>96</v>
      </c>
      <c r="B100" s="454">
        <f t="shared" si="5"/>
        <v>32.22</v>
      </c>
      <c r="C100" s="465"/>
      <c r="D100" s="456">
        <v>24380</v>
      </c>
      <c r="E100" s="470"/>
      <c r="F100" s="456">
        <f t="shared" si="6"/>
        <v>12462</v>
      </c>
      <c r="G100" s="469">
        <f t="shared" si="7"/>
        <v>9080</v>
      </c>
      <c r="H100" s="484">
        <v>144</v>
      </c>
    </row>
    <row r="101" spans="1:8" x14ac:dyDescent="0.2">
      <c r="A101" s="453">
        <v>97</v>
      </c>
      <c r="B101" s="454">
        <f t="shared" si="5"/>
        <v>32.22</v>
      </c>
      <c r="C101" s="465"/>
      <c r="D101" s="456">
        <v>24380</v>
      </c>
      <c r="E101" s="470"/>
      <c r="F101" s="456">
        <f t="shared" si="6"/>
        <v>12462</v>
      </c>
      <c r="G101" s="469">
        <f t="shared" si="7"/>
        <v>9080</v>
      </c>
      <c r="H101" s="484">
        <v>144</v>
      </c>
    </row>
    <row r="102" spans="1:8" x14ac:dyDescent="0.2">
      <c r="A102" s="453">
        <v>98</v>
      </c>
      <c r="B102" s="454">
        <f t="shared" si="5"/>
        <v>32.22</v>
      </c>
      <c r="C102" s="465"/>
      <c r="D102" s="456">
        <v>24380</v>
      </c>
      <c r="E102" s="470"/>
      <c r="F102" s="456">
        <f t="shared" si="6"/>
        <v>12462</v>
      </c>
      <c r="G102" s="469">
        <f t="shared" si="7"/>
        <v>9080</v>
      </c>
      <c r="H102" s="484">
        <v>144</v>
      </c>
    </row>
    <row r="103" spans="1:8" x14ac:dyDescent="0.2">
      <c r="A103" s="453">
        <v>99</v>
      </c>
      <c r="B103" s="454">
        <f t="shared" si="5"/>
        <v>32.229999999999997</v>
      </c>
      <c r="C103" s="465"/>
      <c r="D103" s="456">
        <v>24380</v>
      </c>
      <c r="E103" s="470"/>
      <c r="F103" s="456">
        <f t="shared" si="6"/>
        <v>12458</v>
      </c>
      <c r="G103" s="469">
        <f t="shared" si="7"/>
        <v>9077</v>
      </c>
      <c r="H103" s="484">
        <v>144</v>
      </c>
    </row>
    <row r="104" spans="1:8" x14ac:dyDescent="0.2">
      <c r="A104" s="453">
        <v>100</v>
      </c>
      <c r="B104" s="454">
        <f t="shared" si="5"/>
        <v>32.229999999999997</v>
      </c>
      <c r="C104" s="465"/>
      <c r="D104" s="456">
        <v>24380</v>
      </c>
      <c r="E104" s="470"/>
      <c r="F104" s="456">
        <f t="shared" si="6"/>
        <v>12458</v>
      </c>
      <c r="G104" s="469">
        <f t="shared" si="7"/>
        <v>9077</v>
      </c>
      <c r="H104" s="484">
        <v>144</v>
      </c>
    </row>
    <row r="105" spans="1:8" x14ac:dyDescent="0.2">
      <c r="A105" s="453">
        <v>101</v>
      </c>
      <c r="B105" s="454">
        <f t="shared" si="5"/>
        <v>32.24</v>
      </c>
      <c r="C105" s="465"/>
      <c r="D105" s="456">
        <v>24380</v>
      </c>
      <c r="E105" s="470"/>
      <c r="F105" s="456">
        <f t="shared" si="6"/>
        <v>12454</v>
      </c>
      <c r="G105" s="469">
        <f t="shared" si="7"/>
        <v>9074</v>
      </c>
      <c r="H105" s="484">
        <v>144</v>
      </c>
    </row>
    <row r="106" spans="1:8" x14ac:dyDescent="0.2">
      <c r="A106" s="453">
        <v>102</v>
      </c>
      <c r="B106" s="454">
        <f t="shared" si="5"/>
        <v>32.24</v>
      </c>
      <c r="C106" s="465"/>
      <c r="D106" s="456">
        <v>24380</v>
      </c>
      <c r="E106" s="470"/>
      <c r="F106" s="456">
        <f t="shared" si="6"/>
        <v>12454</v>
      </c>
      <c r="G106" s="469">
        <f t="shared" si="7"/>
        <v>9074</v>
      </c>
      <c r="H106" s="484">
        <v>144</v>
      </c>
    </row>
    <row r="107" spans="1:8" x14ac:dyDescent="0.2">
      <c r="A107" s="453">
        <v>103</v>
      </c>
      <c r="B107" s="454">
        <f t="shared" si="5"/>
        <v>32.24</v>
      </c>
      <c r="C107" s="465"/>
      <c r="D107" s="456">
        <v>24380</v>
      </c>
      <c r="E107" s="470"/>
      <c r="F107" s="456">
        <f t="shared" si="6"/>
        <v>12454</v>
      </c>
      <c r="G107" s="469">
        <f t="shared" si="7"/>
        <v>9074</v>
      </c>
      <c r="H107" s="484">
        <v>144</v>
      </c>
    </row>
    <row r="108" spans="1:8" x14ac:dyDescent="0.2">
      <c r="A108" s="453">
        <v>104</v>
      </c>
      <c r="B108" s="454">
        <f t="shared" si="5"/>
        <v>32.25</v>
      </c>
      <c r="C108" s="465"/>
      <c r="D108" s="456">
        <v>24380</v>
      </c>
      <c r="E108" s="470"/>
      <c r="F108" s="456">
        <f t="shared" si="6"/>
        <v>12451</v>
      </c>
      <c r="G108" s="469">
        <f t="shared" si="7"/>
        <v>9072</v>
      </c>
      <c r="H108" s="484">
        <v>144</v>
      </c>
    </row>
    <row r="109" spans="1:8" x14ac:dyDescent="0.2">
      <c r="A109" s="453">
        <v>105</v>
      </c>
      <c r="B109" s="454">
        <f t="shared" si="5"/>
        <v>32.25</v>
      </c>
      <c r="C109" s="465"/>
      <c r="D109" s="456">
        <v>24380</v>
      </c>
      <c r="E109" s="470"/>
      <c r="F109" s="456">
        <f t="shared" si="6"/>
        <v>12451</v>
      </c>
      <c r="G109" s="469">
        <f t="shared" si="7"/>
        <v>9072</v>
      </c>
      <c r="H109" s="484">
        <v>144</v>
      </c>
    </row>
    <row r="110" spans="1:8" x14ac:dyDescent="0.2">
      <c r="A110" s="453">
        <v>106</v>
      </c>
      <c r="B110" s="454">
        <f t="shared" si="5"/>
        <v>32.25</v>
      </c>
      <c r="C110" s="465"/>
      <c r="D110" s="456">
        <v>24380</v>
      </c>
      <c r="E110" s="470"/>
      <c r="F110" s="456">
        <f t="shared" si="6"/>
        <v>12451</v>
      </c>
      <c r="G110" s="469">
        <f t="shared" si="7"/>
        <v>9072</v>
      </c>
      <c r="H110" s="484">
        <v>144</v>
      </c>
    </row>
    <row r="111" spans="1:8" x14ac:dyDescent="0.2">
      <c r="A111" s="453">
        <v>107</v>
      </c>
      <c r="B111" s="454">
        <f t="shared" si="5"/>
        <v>32.26</v>
      </c>
      <c r="C111" s="465"/>
      <c r="D111" s="456">
        <v>24380</v>
      </c>
      <c r="E111" s="470"/>
      <c r="F111" s="456">
        <f t="shared" si="6"/>
        <v>12447</v>
      </c>
      <c r="G111" s="469">
        <f t="shared" si="7"/>
        <v>9069</v>
      </c>
      <c r="H111" s="484">
        <v>144</v>
      </c>
    </row>
    <row r="112" spans="1:8" x14ac:dyDescent="0.2">
      <c r="A112" s="453">
        <v>108</v>
      </c>
      <c r="B112" s="454">
        <f t="shared" si="5"/>
        <v>32.26</v>
      </c>
      <c r="C112" s="465"/>
      <c r="D112" s="456">
        <v>24380</v>
      </c>
      <c r="E112" s="470"/>
      <c r="F112" s="456">
        <f t="shared" si="6"/>
        <v>12447</v>
      </c>
      <c r="G112" s="469">
        <f t="shared" si="7"/>
        <v>9069</v>
      </c>
      <c r="H112" s="484">
        <v>144</v>
      </c>
    </row>
    <row r="113" spans="1:8" x14ac:dyDescent="0.2">
      <c r="A113" s="453">
        <v>109</v>
      </c>
      <c r="B113" s="454">
        <f t="shared" si="5"/>
        <v>32.270000000000003</v>
      </c>
      <c r="C113" s="465"/>
      <c r="D113" s="456">
        <v>24380</v>
      </c>
      <c r="E113" s="470"/>
      <c r="F113" s="456">
        <f t="shared" si="6"/>
        <v>12443</v>
      </c>
      <c r="G113" s="469">
        <f t="shared" si="7"/>
        <v>9066</v>
      </c>
      <c r="H113" s="484">
        <v>144</v>
      </c>
    </row>
    <row r="114" spans="1:8" x14ac:dyDescent="0.2">
      <c r="A114" s="453">
        <v>110</v>
      </c>
      <c r="B114" s="454">
        <f t="shared" si="5"/>
        <v>32.270000000000003</v>
      </c>
      <c r="C114" s="465"/>
      <c r="D114" s="456">
        <v>24380</v>
      </c>
      <c r="E114" s="470"/>
      <c r="F114" s="456">
        <f t="shared" si="6"/>
        <v>12443</v>
      </c>
      <c r="G114" s="469">
        <f t="shared" si="7"/>
        <v>9066</v>
      </c>
      <c r="H114" s="484">
        <v>144</v>
      </c>
    </row>
    <row r="115" spans="1:8" x14ac:dyDescent="0.2">
      <c r="A115" s="453">
        <v>111</v>
      </c>
      <c r="B115" s="454">
        <f t="shared" si="5"/>
        <v>32.270000000000003</v>
      </c>
      <c r="C115" s="465"/>
      <c r="D115" s="456">
        <v>24380</v>
      </c>
      <c r="E115" s="470"/>
      <c r="F115" s="456">
        <f t="shared" si="6"/>
        <v>12443</v>
      </c>
      <c r="G115" s="469">
        <f t="shared" si="7"/>
        <v>9066</v>
      </c>
      <c r="H115" s="484">
        <v>144</v>
      </c>
    </row>
    <row r="116" spans="1:8" x14ac:dyDescent="0.2">
      <c r="A116" s="453">
        <v>112</v>
      </c>
      <c r="B116" s="454">
        <f t="shared" si="5"/>
        <v>32.28</v>
      </c>
      <c r="C116" s="465"/>
      <c r="D116" s="456">
        <v>24380</v>
      </c>
      <c r="E116" s="470"/>
      <c r="F116" s="456">
        <f t="shared" si="6"/>
        <v>12439</v>
      </c>
      <c r="G116" s="469">
        <f t="shared" si="7"/>
        <v>9063</v>
      </c>
      <c r="H116" s="484">
        <v>144</v>
      </c>
    </row>
    <row r="117" spans="1:8" x14ac:dyDescent="0.2">
      <c r="A117" s="453">
        <v>113</v>
      </c>
      <c r="B117" s="454">
        <f t="shared" si="5"/>
        <v>32.28</v>
      </c>
      <c r="C117" s="465"/>
      <c r="D117" s="456">
        <v>24380</v>
      </c>
      <c r="E117" s="470"/>
      <c r="F117" s="456">
        <f t="shared" si="6"/>
        <v>12439</v>
      </c>
      <c r="G117" s="469">
        <f t="shared" si="7"/>
        <v>9063</v>
      </c>
      <c r="H117" s="484">
        <v>144</v>
      </c>
    </row>
    <row r="118" spans="1:8" x14ac:dyDescent="0.2">
      <c r="A118" s="453">
        <v>114</v>
      </c>
      <c r="B118" s="454">
        <f t="shared" si="5"/>
        <v>32.28</v>
      </c>
      <c r="C118" s="465"/>
      <c r="D118" s="456">
        <v>24380</v>
      </c>
      <c r="E118" s="470"/>
      <c r="F118" s="456">
        <f t="shared" si="6"/>
        <v>12439</v>
      </c>
      <c r="G118" s="469">
        <f t="shared" si="7"/>
        <v>9063</v>
      </c>
      <c r="H118" s="484">
        <v>144</v>
      </c>
    </row>
    <row r="119" spans="1:8" x14ac:dyDescent="0.2">
      <c r="A119" s="453">
        <v>115</v>
      </c>
      <c r="B119" s="454">
        <f t="shared" si="5"/>
        <v>32.29</v>
      </c>
      <c r="C119" s="465"/>
      <c r="D119" s="456">
        <v>24380</v>
      </c>
      <c r="E119" s="470"/>
      <c r="F119" s="456">
        <f t="shared" si="6"/>
        <v>12435</v>
      </c>
      <c r="G119" s="469">
        <f t="shared" si="7"/>
        <v>9060</v>
      </c>
      <c r="H119" s="484">
        <v>144</v>
      </c>
    </row>
    <row r="120" spans="1:8" x14ac:dyDescent="0.2">
      <c r="A120" s="453">
        <v>116</v>
      </c>
      <c r="B120" s="454">
        <f t="shared" si="5"/>
        <v>32.29</v>
      </c>
      <c r="C120" s="465"/>
      <c r="D120" s="456">
        <v>24380</v>
      </c>
      <c r="E120" s="470"/>
      <c r="F120" s="456">
        <f t="shared" si="6"/>
        <v>12435</v>
      </c>
      <c r="G120" s="469">
        <f t="shared" si="7"/>
        <v>9060</v>
      </c>
      <c r="H120" s="484">
        <v>144</v>
      </c>
    </row>
    <row r="121" spans="1:8" x14ac:dyDescent="0.2">
      <c r="A121" s="453">
        <v>117</v>
      </c>
      <c r="B121" s="454">
        <f t="shared" si="5"/>
        <v>32.299999999999997</v>
      </c>
      <c r="C121" s="465"/>
      <c r="D121" s="456">
        <v>24380</v>
      </c>
      <c r="E121" s="470"/>
      <c r="F121" s="456">
        <f t="shared" si="6"/>
        <v>12432</v>
      </c>
      <c r="G121" s="469">
        <f t="shared" si="7"/>
        <v>9058</v>
      </c>
      <c r="H121" s="484">
        <v>144</v>
      </c>
    </row>
    <row r="122" spans="1:8" x14ac:dyDescent="0.2">
      <c r="A122" s="453">
        <v>118</v>
      </c>
      <c r="B122" s="454">
        <f t="shared" si="5"/>
        <v>32.299999999999997</v>
      </c>
      <c r="C122" s="465"/>
      <c r="D122" s="456">
        <v>24380</v>
      </c>
      <c r="E122" s="470"/>
      <c r="F122" s="456">
        <f t="shared" si="6"/>
        <v>12432</v>
      </c>
      <c r="G122" s="469">
        <f t="shared" si="7"/>
        <v>9058</v>
      </c>
      <c r="H122" s="484">
        <v>144</v>
      </c>
    </row>
    <row r="123" spans="1:8" x14ac:dyDescent="0.2">
      <c r="A123" s="453">
        <v>119</v>
      </c>
      <c r="B123" s="454">
        <f t="shared" si="5"/>
        <v>32.299999999999997</v>
      </c>
      <c r="C123" s="465"/>
      <c r="D123" s="456">
        <v>24380</v>
      </c>
      <c r="E123" s="470"/>
      <c r="F123" s="456">
        <f t="shared" si="6"/>
        <v>12432</v>
      </c>
      <c r="G123" s="469">
        <f t="shared" si="7"/>
        <v>9058</v>
      </c>
      <c r="H123" s="484">
        <v>144</v>
      </c>
    </row>
    <row r="124" spans="1:8" x14ac:dyDescent="0.2">
      <c r="A124" s="453">
        <v>120</v>
      </c>
      <c r="B124" s="454">
        <f t="shared" si="5"/>
        <v>32.31</v>
      </c>
      <c r="C124" s="465"/>
      <c r="D124" s="456">
        <v>24380</v>
      </c>
      <c r="E124" s="470"/>
      <c r="F124" s="456">
        <f t="shared" si="6"/>
        <v>12428</v>
      </c>
      <c r="G124" s="469">
        <f t="shared" si="7"/>
        <v>9055</v>
      </c>
      <c r="H124" s="484">
        <v>144</v>
      </c>
    </row>
    <row r="125" spans="1:8" x14ac:dyDescent="0.2">
      <c r="A125" s="453">
        <v>121</v>
      </c>
      <c r="B125" s="454">
        <f t="shared" ref="B125:B187" si="8">ROUND(2.5*(0.0015*A125+12.74285),2)</f>
        <v>32.31</v>
      </c>
      <c r="C125" s="465"/>
      <c r="D125" s="456">
        <v>24380</v>
      </c>
      <c r="E125" s="470"/>
      <c r="F125" s="456">
        <f t="shared" si="6"/>
        <v>12428</v>
      </c>
      <c r="G125" s="469">
        <f t="shared" si="7"/>
        <v>9055</v>
      </c>
      <c r="H125" s="484">
        <v>144</v>
      </c>
    </row>
    <row r="126" spans="1:8" x14ac:dyDescent="0.2">
      <c r="A126" s="453">
        <v>122</v>
      </c>
      <c r="B126" s="454">
        <f t="shared" si="8"/>
        <v>32.31</v>
      </c>
      <c r="C126" s="465"/>
      <c r="D126" s="456">
        <v>24380</v>
      </c>
      <c r="E126" s="470"/>
      <c r="F126" s="456">
        <f t="shared" si="6"/>
        <v>12428</v>
      </c>
      <c r="G126" s="469">
        <f t="shared" si="7"/>
        <v>9055</v>
      </c>
      <c r="H126" s="484">
        <v>144</v>
      </c>
    </row>
    <row r="127" spans="1:8" x14ac:dyDescent="0.2">
      <c r="A127" s="453">
        <v>123</v>
      </c>
      <c r="B127" s="454">
        <f t="shared" si="8"/>
        <v>32.32</v>
      </c>
      <c r="C127" s="465"/>
      <c r="D127" s="456">
        <v>24380</v>
      </c>
      <c r="E127" s="470"/>
      <c r="F127" s="456">
        <f t="shared" si="6"/>
        <v>12424</v>
      </c>
      <c r="G127" s="469">
        <f t="shared" si="7"/>
        <v>9052</v>
      </c>
      <c r="H127" s="484">
        <v>144</v>
      </c>
    </row>
    <row r="128" spans="1:8" x14ac:dyDescent="0.2">
      <c r="A128" s="453">
        <v>124</v>
      </c>
      <c r="B128" s="454">
        <f t="shared" si="8"/>
        <v>32.32</v>
      </c>
      <c r="C128" s="465"/>
      <c r="D128" s="456">
        <v>24380</v>
      </c>
      <c r="E128" s="470"/>
      <c r="F128" s="456">
        <f t="shared" si="6"/>
        <v>12424</v>
      </c>
      <c r="G128" s="469">
        <f t="shared" si="7"/>
        <v>9052</v>
      </c>
      <c r="H128" s="484">
        <v>144</v>
      </c>
    </row>
    <row r="129" spans="1:8" x14ac:dyDescent="0.2">
      <c r="A129" s="453">
        <v>125</v>
      </c>
      <c r="B129" s="454">
        <f t="shared" si="8"/>
        <v>32.33</v>
      </c>
      <c r="C129" s="465"/>
      <c r="D129" s="456">
        <v>24380</v>
      </c>
      <c r="E129" s="470"/>
      <c r="F129" s="456">
        <f t="shared" si="6"/>
        <v>12420</v>
      </c>
      <c r="G129" s="469">
        <f t="shared" si="7"/>
        <v>9049</v>
      </c>
      <c r="H129" s="484">
        <v>144</v>
      </c>
    </row>
    <row r="130" spans="1:8" x14ac:dyDescent="0.2">
      <c r="A130" s="453">
        <v>126</v>
      </c>
      <c r="B130" s="454">
        <f t="shared" si="8"/>
        <v>32.33</v>
      </c>
      <c r="C130" s="465"/>
      <c r="D130" s="456">
        <v>24380</v>
      </c>
      <c r="E130" s="470"/>
      <c r="F130" s="456">
        <f t="shared" si="6"/>
        <v>12420</v>
      </c>
      <c r="G130" s="469">
        <f t="shared" si="7"/>
        <v>9049</v>
      </c>
      <c r="H130" s="484">
        <v>144</v>
      </c>
    </row>
    <row r="131" spans="1:8" x14ac:dyDescent="0.2">
      <c r="A131" s="453">
        <v>127</v>
      </c>
      <c r="B131" s="454">
        <f t="shared" si="8"/>
        <v>32.33</v>
      </c>
      <c r="C131" s="465"/>
      <c r="D131" s="456">
        <v>24380</v>
      </c>
      <c r="E131" s="470"/>
      <c r="F131" s="456">
        <f t="shared" si="6"/>
        <v>12420</v>
      </c>
      <c r="G131" s="469">
        <f t="shared" si="7"/>
        <v>9049</v>
      </c>
      <c r="H131" s="484">
        <v>144</v>
      </c>
    </row>
    <row r="132" spans="1:8" x14ac:dyDescent="0.2">
      <c r="A132" s="453">
        <v>128</v>
      </c>
      <c r="B132" s="454">
        <f t="shared" si="8"/>
        <v>32.340000000000003</v>
      </c>
      <c r="C132" s="465"/>
      <c r="D132" s="456">
        <v>24380</v>
      </c>
      <c r="E132" s="470"/>
      <c r="F132" s="456">
        <f t="shared" si="6"/>
        <v>12416</v>
      </c>
      <c r="G132" s="469">
        <f t="shared" si="7"/>
        <v>9046</v>
      </c>
      <c r="H132" s="484">
        <v>144</v>
      </c>
    </row>
    <row r="133" spans="1:8" x14ac:dyDescent="0.2">
      <c r="A133" s="453">
        <v>129</v>
      </c>
      <c r="B133" s="454">
        <f t="shared" si="8"/>
        <v>32.340000000000003</v>
      </c>
      <c r="C133" s="465"/>
      <c r="D133" s="456">
        <v>24380</v>
      </c>
      <c r="E133" s="470"/>
      <c r="F133" s="456">
        <f t="shared" si="6"/>
        <v>12416</v>
      </c>
      <c r="G133" s="469">
        <f t="shared" si="7"/>
        <v>9046</v>
      </c>
      <c r="H133" s="484">
        <v>144</v>
      </c>
    </row>
    <row r="134" spans="1:8" x14ac:dyDescent="0.2">
      <c r="A134" s="453">
        <v>130</v>
      </c>
      <c r="B134" s="454">
        <f t="shared" si="8"/>
        <v>32.340000000000003</v>
      </c>
      <c r="C134" s="465"/>
      <c r="D134" s="456">
        <v>24380</v>
      </c>
      <c r="E134" s="470"/>
      <c r="F134" s="456">
        <f t="shared" si="6"/>
        <v>12416</v>
      </c>
      <c r="G134" s="469">
        <f t="shared" si="7"/>
        <v>9046</v>
      </c>
      <c r="H134" s="484">
        <v>144</v>
      </c>
    </row>
    <row r="135" spans="1:8" x14ac:dyDescent="0.2">
      <c r="A135" s="453">
        <v>131</v>
      </c>
      <c r="B135" s="454">
        <f t="shared" si="8"/>
        <v>32.35</v>
      </c>
      <c r="C135" s="465"/>
      <c r="D135" s="456">
        <v>24380</v>
      </c>
      <c r="E135" s="470"/>
      <c r="F135" s="456">
        <f t="shared" si="6"/>
        <v>12413</v>
      </c>
      <c r="G135" s="469">
        <f t="shared" si="7"/>
        <v>9044</v>
      </c>
      <c r="H135" s="484">
        <v>144</v>
      </c>
    </row>
    <row r="136" spans="1:8" x14ac:dyDescent="0.2">
      <c r="A136" s="453">
        <v>132</v>
      </c>
      <c r="B136" s="454">
        <f t="shared" si="8"/>
        <v>32.35</v>
      </c>
      <c r="C136" s="465"/>
      <c r="D136" s="456">
        <v>24380</v>
      </c>
      <c r="E136" s="470"/>
      <c r="F136" s="456">
        <f t="shared" si="6"/>
        <v>12413</v>
      </c>
      <c r="G136" s="469">
        <f t="shared" si="7"/>
        <v>9044</v>
      </c>
      <c r="H136" s="484">
        <v>144</v>
      </c>
    </row>
    <row r="137" spans="1:8" x14ac:dyDescent="0.2">
      <c r="A137" s="453">
        <v>133</v>
      </c>
      <c r="B137" s="454">
        <f t="shared" si="8"/>
        <v>32.36</v>
      </c>
      <c r="C137" s="465"/>
      <c r="D137" s="456">
        <v>24380</v>
      </c>
      <c r="E137" s="470"/>
      <c r="F137" s="456">
        <f t="shared" si="6"/>
        <v>12409</v>
      </c>
      <c r="G137" s="469">
        <f t="shared" si="7"/>
        <v>9041</v>
      </c>
      <c r="H137" s="484">
        <v>144</v>
      </c>
    </row>
    <row r="138" spans="1:8" x14ac:dyDescent="0.2">
      <c r="A138" s="453">
        <v>134</v>
      </c>
      <c r="B138" s="454">
        <f t="shared" si="8"/>
        <v>32.36</v>
      </c>
      <c r="C138" s="465"/>
      <c r="D138" s="456">
        <v>24380</v>
      </c>
      <c r="E138" s="470"/>
      <c r="F138" s="456">
        <f t="shared" si="6"/>
        <v>12409</v>
      </c>
      <c r="G138" s="469">
        <f t="shared" si="7"/>
        <v>9041</v>
      </c>
      <c r="H138" s="484">
        <v>144</v>
      </c>
    </row>
    <row r="139" spans="1:8" x14ac:dyDescent="0.2">
      <c r="A139" s="453">
        <v>135</v>
      </c>
      <c r="B139" s="454">
        <f t="shared" si="8"/>
        <v>32.36</v>
      </c>
      <c r="C139" s="465"/>
      <c r="D139" s="456">
        <v>24380</v>
      </c>
      <c r="E139" s="470"/>
      <c r="F139" s="456">
        <f t="shared" si="6"/>
        <v>12409</v>
      </c>
      <c r="G139" s="469">
        <f t="shared" si="7"/>
        <v>9041</v>
      </c>
      <c r="H139" s="484">
        <v>144</v>
      </c>
    </row>
    <row r="140" spans="1:8" x14ac:dyDescent="0.2">
      <c r="A140" s="453">
        <v>136</v>
      </c>
      <c r="B140" s="454">
        <f t="shared" si="8"/>
        <v>32.369999999999997</v>
      </c>
      <c r="C140" s="465"/>
      <c r="D140" s="456">
        <v>24380</v>
      </c>
      <c r="E140" s="470"/>
      <c r="F140" s="456">
        <f t="shared" si="6"/>
        <v>12405</v>
      </c>
      <c r="G140" s="469">
        <f t="shared" si="7"/>
        <v>9038</v>
      </c>
      <c r="H140" s="484">
        <v>144</v>
      </c>
    </row>
    <row r="141" spans="1:8" x14ac:dyDescent="0.2">
      <c r="A141" s="453">
        <v>137</v>
      </c>
      <c r="B141" s="454">
        <f t="shared" si="8"/>
        <v>32.369999999999997</v>
      </c>
      <c r="C141" s="465"/>
      <c r="D141" s="456">
        <v>24380</v>
      </c>
      <c r="E141" s="470"/>
      <c r="F141" s="456">
        <f t="shared" si="6"/>
        <v>12405</v>
      </c>
      <c r="G141" s="469">
        <f t="shared" si="7"/>
        <v>9038</v>
      </c>
      <c r="H141" s="484">
        <v>144</v>
      </c>
    </row>
    <row r="142" spans="1:8" x14ac:dyDescent="0.2">
      <c r="A142" s="453">
        <v>138</v>
      </c>
      <c r="B142" s="454">
        <f t="shared" si="8"/>
        <v>32.369999999999997</v>
      </c>
      <c r="C142" s="465"/>
      <c r="D142" s="456">
        <v>24380</v>
      </c>
      <c r="E142" s="470"/>
      <c r="F142" s="456">
        <f t="shared" si="6"/>
        <v>12405</v>
      </c>
      <c r="G142" s="469">
        <f t="shared" si="7"/>
        <v>9038</v>
      </c>
      <c r="H142" s="484">
        <v>144</v>
      </c>
    </row>
    <row r="143" spans="1:8" x14ac:dyDescent="0.2">
      <c r="A143" s="453">
        <v>139</v>
      </c>
      <c r="B143" s="454">
        <f t="shared" si="8"/>
        <v>32.380000000000003</v>
      </c>
      <c r="C143" s="465"/>
      <c r="D143" s="456">
        <v>24380</v>
      </c>
      <c r="E143" s="470"/>
      <c r="F143" s="456">
        <f t="shared" si="6"/>
        <v>12401</v>
      </c>
      <c r="G143" s="469">
        <f t="shared" si="7"/>
        <v>9035</v>
      </c>
      <c r="H143" s="484">
        <v>144</v>
      </c>
    </row>
    <row r="144" spans="1:8" x14ac:dyDescent="0.2">
      <c r="A144" s="453">
        <v>140</v>
      </c>
      <c r="B144" s="454">
        <f t="shared" si="8"/>
        <v>32.380000000000003</v>
      </c>
      <c r="C144" s="465"/>
      <c r="D144" s="456">
        <v>24380</v>
      </c>
      <c r="E144" s="470"/>
      <c r="F144" s="456">
        <f t="shared" si="6"/>
        <v>12401</v>
      </c>
      <c r="G144" s="469">
        <f t="shared" si="7"/>
        <v>9035</v>
      </c>
      <c r="H144" s="484">
        <v>144</v>
      </c>
    </row>
    <row r="145" spans="1:8" x14ac:dyDescent="0.2">
      <c r="A145" s="453">
        <v>141</v>
      </c>
      <c r="B145" s="454">
        <f t="shared" si="8"/>
        <v>32.39</v>
      </c>
      <c r="C145" s="465"/>
      <c r="D145" s="456">
        <v>24380</v>
      </c>
      <c r="E145" s="470"/>
      <c r="F145" s="456">
        <f t="shared" ref="F145:F187" si="9">ROUND(12*1.3566*(1/B145*D145)+H145,0)</f>
        <v>12397</v>
      </c>
      <c r="G145" s="469">
        <f t="shared" ref="G145:G187" si="10">ROUND(12*(1/B145*D145),0)</f>
        <v>9032</v>
      </c>
      <c r="H145" s="484">
        <v>144</v>
      </c>
    </row>
    <row r="146" spans="1:8" x14ac:dyDescent="0.2">
      <c r="A146" s="453">
        <v>142</v>
      </c>
      <c r="B146" s="454">
        <f t="shared" si="8"/>
        <v>32.39</v>
      </c>
      <c r="C146" s="465"/>
      <c r="D146" s="456">
        <v>24380</v>
      </c>
      <c r="E146" s="470"/>
      <c r="F146" s="456">
        <f t="shared" si="9"/>
        <v>12397</v>
      </c>
      <c r="G146" s="469">
        <f t="shared" si="10"/>
        <v>9032</v>
      </c>
      <c r="H146" s="484">
        <v>144</v>
      </c>
    </row>
    <row r="147" spans="1:8" x14ac:dyDescent="0.2">
      <c r="A147" s="453">
        <v>143</v>
      </c>
      <c r="B147" s="454">
        <f t="shared" si="8"/>
        <v>32.39</v>
      </c>
      <c r="C147" s="465"/>
      <c r="D147" s="456">
        <v>24380</v>
      </c>
      <c r="E147" s="470"/>
      <c r="F147" s="456">
        <f t="shared" si="9"/>
        <v>12397</v>
      </c>
      <c r="G147" s="469">
        <f t="shared" si="10"/>
        <v>9032</v>
      </c>
      <c r="H147" s="484">
        <v>144</v>
      </c>
    </row>
    <row r="148" spans="1:8" x14ac:dyDescent="0.2">
      <c r="A148" s="453">
        <v>144</v>
      </c>
      <c r="B148" s="454">
        <f t="shared" si="8"/>
        <v>32.4</v>
      </c>
      <c r="C148" s="465"/>
      <c r="D148" s="456">
        <v>24380</v>
      </c>
      <c r="E148" s="470"/>
      <c r="F148" s="456">
        <f t="shared" si="9"/>
        <v>12394</v>
      </c>
      <c r="G148" s="469">
        <f t="shared" si="10"/>
        <v>9030</v>
      </c>
      <c r="H148" s="484">
        <v>144</v>
      </c>
    </row>
    <row r="149" spans="1:8" x14ac:dyDescent="0.2">
      <c r="A149" s="453">
        <v>145</v>
      </c>
      <c r="B149" s="454">
        <f t="shared" si="8"/>
        <v>32.4</v>
      </c>
      <c r="C149" s="465"/>
      <c r="D149" s="456">
        <v>24380</v>
      </c>
      <c r="E149" s="470"/>
      <c r="F149" s="456">
        <f t="shared" si="9"/>
        <v>12394</v>
      </c>
      <c r="G149" s="469">
        <f t="shared" si="10"/>
        <v>9030</v>
      </c>
      <c r="H149" s="484">
        <v>144</v>
      </c>
    </row>
    <row r="150" spans="1:8" x14ac:dyDescent="0.2">
      <c r="A150" s="453">
        <v>146</v>
      </c>
      <c r="B150" s="454">
        <f t="shared" si="8"/>
        <v>32.4</v>
      </c>
      <c r="C150" s="465"/>
      <c r="D150" s="456">
        <v>24380</v>
      </c>
      <c r="E150" s="470"/>
      <c r="F150" s="456">
        <f t="shared" si="9"/>
        <v>12394</v>
      </c>
      <c r="G150" s="469">
        <f t="shared" si="10"/>
        <v>9030</v>
      </c>
      <c r="H150" s="484">
        <v>144</v>
      </c>
    </row>
    <row r="151" spans="1:8" x14ac:dyDescent="0.2">
      <c r="A151" s="453">
        <v>147</v>
      </c>
      <c r="B151" s="454">
        <f t="shared" si="8"/>
        <v>32.409999999999997</v>
      </c>
      <c r="C151" s="465"/>
      <c r="D151" s="456">
        <v>24380</v>
      </c>
      <c r="E151" s="470"/>
      <c r="F151" s="456">
        <f t="shared" si="9"/>
        <v>12390</v>
      </c>
      <c r="G151" s="469">
        <f t="shared" si="10"/>
        <v>9027</v>
      </c>
      <c r="H151" s="484">
        <v>144</v>
      </c>
    </row>
    <row r="152" spans="1:8" x14ac:dyDescent="0.2">
      <c r="A152" s="453">
        <v>148</v>
      </c>
      <c r="B152" s="454">
        <f t="shared" si="8"/>
        <v>32.409999999999997</v>
      </c>
      <c r="C152" s="465"/>
      <c r="D152" s="456">
        <v>24380</v>
      </c>
      <c r="E152" s="470"/>
      <c r="F152" s="456">
        <f t="shared" si="9"/>
        <v>12390</v>
      </c>
      <c r="G152" s="469">
        <f t="shared" si="10"/>
        <v>9027</v>
      </c>
      <c r="H152" s="484">
        <v>144</v>
      </c>
    </row>
    <row r="153" spans="1:8" x14ac:dyDescent="0.2">
      <c r="A153" s="453">
        <v>149</v>
      </c>
      <c r="B153" s="454">
        <f t="shared" si="8"/>
        <v>32.42</v>
      </c>
      <c r="C153" s="465"/>
      <c r="D153" s="456">
        <v>24380</v>
      </c>
      <c r="E153" s="470"/>
      <c r="F153" s="456">
        <f t="shared" si="9"/>
        <v>12386</v>
      </c>
      <c r="G153" s="469">
        <f t="shared" si="10"/>
        <v>9024</v>
      </c>
      <c r="H153" s="484">
        <v>144</v>
      </c>
    </row>
    <row r="154" spans="1:8" x14ac:dyDescent="0.2">
      <c r="A154" s="453">
        <v>150</v>
      </c>
      <c r="B154" s="454">
        <f t="shared" si="8"/>
        <v>32.42</v>
      </c>
      <c r="C154" s="465"/>
      <c r="D154" s="456">
        <v>24380</v>
      </c>
      <c r="E154" s="470"/>
      <c r="F154" s="456">
        <f t="shared" si="9"/>
        <v>12386</v>
      </c>
      <c r="G154" s="469">
        <f t="shared" si="10"/>
        <v>9024</v>
      </c>
      <c r="H154" s="484">
        <v>144</v>
      </c>
    </row>
    <row r="155" spans="1:8" x14ac:dyDescent="0.2">
      <c r="A155" s="453">
        <v>151</v>
      </c>
      <c r="B155" s="454">
        <f t="shared" si="8"/>
        <v>32.42</v>
      </c>
      <c r="C155" s="465"/>
      <c r="D155" s="456">
        <v>24380</v>
      </c>
      <c r="E155" s="470"/>
      <c r="F155" s="456">
        <f t="shared" si="9"/>
        <v>12386</v>
      </c>
      <c r="G155" s="469">
        <f t="shared" si="10"/>
        <v>9024</v>
      </c>
      <c r="H155" s="484">
        <v>144</v>
      </c>
    </row>
    <row r="156" spans="1:8" x14ac:dyDescent="0.2">
      <c r="A156" s="453">
        <v>152</v>
      </c>
      <c r="B156" s="454">
        <f t="shared" si="8"/>
        <v>32.43</v>
      </c>
      <c r="C156" s="465"/>
      <c r="D156" s="456">
        <v>24380</v>
      </c>
      <c r="E156" s="470"/>
      <c r="F156" s="456">
        <f t="shared" si="9"/>
        <v>12382</v>
      </c>
      <c r="G156" s="469">
        <f t="shared" si="10"/>
        <v>9021</v>
      </c>
      <c r="H156" s="484">
        <v>144</v>
      </c>
    </row>
    <row r="157" spans="1:8" x14ac:dyDescent="0.2">
      <c r="A157" s="453">
        <v>153</v>
      </c>
      <c r="B157" s="454">
        <f t="shared" si="8"/>
        <v>32.43</v>
      </c>
      <c r="C157" s="465"/>
      <c r="D157" s="456">
        <v>24380</v>
      </c>
      <c r="E157" s="470"/>
      <c r="F157" s="456">
        <f t="shared" si="9"/>
        <v>12382</v>
      </c>
      <c r="G157" s="469">
        <f t="shared" si="10"/>
        <v>9021</v>
      </c>
      <c r="H157" s="484">
        <v>144</v>
      </c>
    </row>
    <row r="158" spans="1:8" x14ac:dyDescent="0.2">
      <c r="A158" s="453">
        <v>154</v>
      </c>
      <c r="B158" s="454">
        <f t="shared" si="8"/>
        <v>32.43</v>
      </c>
      <c r="C158" s="465"/>
      <c r="D158" s="456">
        <v>24380</v>
      </c>
      <c r="E158" s="470"/>
      <c r="F158" s="456">
        <f t="shared" si="9"/>
        <v>12382</v>
      </c>
      <c r="G158" s="469">
        <f t="shared" si="10"/>
        <v>9021</v>
      </c>
      <c r="H158" s="484">
        <v>144</v>
      </c>
    </row>
    <row r="159" spans="1:8" x14ac:dyDescent="0.2">
      <c r="A159" s="453">
        <v>155</v>
      </c>
      <c r="B159" s="454">
        <f t="shared" si="8"/>
        <v>32.44</v>
      </c>
      <c r="C159" s="465"/>
      <c r="D159" s="456">
        <v>24380</v>
      </c>
      <c r="E159" s="470"/>
      <c r="F159" s="456">
        <f t="shared" si="9"/>
        <v>12378</v>
      </c>
      <c r="G159" s="469">
        <f t="shared" si="10"/>
        <v>9018</v>
      </c>
      <c r="H159" s="484">
        <v>144</v>
      </c>
    </row>
    <row r="160" spans="1:8" x14ac:dyDescent="0.2">
      <c r="A160" s="453">
        <v>156</v>
      </c>
      <c r="B160" s="454">
        <f t="shared" si="8"/>
        <v>32.44</v>
      </c>
      <c r="C160" s="465"/>
      <c r="D160" s="456">
        <v>24380</v>
      </c>
      <c r="E160" s="470"/>
      <c r="F160" s="456">
        <f t="shared" si="9"/>
        <v>12378</v>
      </c>
      <c r="G160" s="469">
        <f t="shared" si="10"/>
        <v>9018</v>
      </c>
      <c r="H160" s="484">
        <v>144</v>
      </c>
    </row>
    <row r="161" spans="1:8" x14ac:dyDescent="0.2">
      <c r="A161" s="453">
        <v>157</v>
      </c>
      <c r="B161" s="454">
        <f t="shared" si="8"/>
        <v>32.450000000000003</v>
      </c>
      <c r="C161" s="465"/>
      <c r="D161" s="456">
        <v>24380</v>
      </c>
      <c r="E161" s="470"/>
      <c r="F161" s="456">
        <f t="shared" si="9"/>
        <v>12375</v>
      </c>
      <c r="G161" s="469">
        <f t="shared" si="10"/>
        <v>9016</v>
      </c>
      <c r="H161" s="484">
        <v>144</v>
      </c>
    </row>
    <row r="162" spans="1:8" x14ac:dyDescent="0.2">
      <c r="A162" s="453">
        <v>158</v>
      </c>
      <c r="B162" s="454">
        <f t="shared" si="8"/>
        <v>32.450000000000003</v>
      </c>
      <c r="C162" s="465"/>
      <c r="D162" s="456">
        <v>24380</v>
      </c>
      <c r="E162" s="470"/>
      <c r="F162" s="456">
        <f t="shared" si="9"/>
        <v>12375</v>
      </c>
      <c r="G162" s="469">
        <f t="shared" si="10"/>
        <v>9016</v>
      </c>
      <c r="H162" s="484">
        <v>144</v>
      </c>
    </row>
    <row r="163" spans="1:8" x14ac:dyDescent="0.2">
      <c r="A163" s="453">
        <v>159</v>
      </c>
      <c r="B163" s="454">
        <f t="shared" si="8"/>
        <v>32.450000000000003</v>
      </c>
      <c r="C163" s="465"/>
      <c r="D163" s="456">
        <v>24380</v>
      </c>
      <c r="E163" s="470"/>
      <c r="F163" s="456">
        <f t="shared" si="9"/>
        <v>12375</v>
      </c>
      <c r="G163" s="469">
        <f t="shared" si="10"/>
        <v>9016</v>
      </c>
      <c r="H163" s="484">
        <v>144</v>
      </c>
    </row>
    <row r="164" spans="1:8" x14ac:dyDescent="0.2">
      <c r="A164" s="453">
        <v>160</v>
      </c>
      <c r="B164" s="454">
        <f t="shared" si="8"/>
        <v>32.46</v>
      </c>
      <c r="C164" s="465"/>
      <c r="D164" s="456">
        <v>24380</v>
      </c>
      <c r="E164" s="470"/>
      <c r="F164" s="456">
        <f t="shared" si="9"/>
        <v>12371</v>
      </c>
      <c r="G164" s="469">
        <f t="shared" si="10"/>
        <v>9013</v>
      </c>
      <c r="H164" s="484">
        <v>144</v>
      </c>
    </row>
    <row r="165" spans="1:8" x14ac:dyDescent="0.2">
      <c r="A165" s="453">
        <v>161</v>
      </c>
      <c r="B165" s="454">
        <f t="shared" si="8"/>
        <v>32.46</v>
      </c>
      <c r="C165" s="465"/>
      <c r="D165" s="456">
        <v>24380</v>
      </c>
      <c r="E165" s="470"/>
      <c r="F165" s="456">
        <f t="shared" si="9"/>
        <v>12371</v>
      </c>
      <c r="G165" s="469">
        <f t="shared" si="10"/>
        <v>9013</v>
      </c>
      <c r="H165" s="484">
        <v>144</v>
      </c>
    </row>
    <row r="166" spans="1:8" x14ac:dyDescent="0.2">
      <c r="A166" s="453">
        <v>162</v>
      </c>
      <c r="B166" s="454">
        <f t="shared" si="8"/>
        <v>32.46</v>
      </c>
      <c r="C166" s="465"/>
      <c r="D166" s="456">
        <v>24380</v>
      </c>
      <c r="E166" s="470"/>
      <c r="F166" s="456">
        <f t="shared" si="9"/>
        <v>12371</v>
      </c>
      <c r="G166" s="469">
        <f t="shared" si="10"/>
        <v>9013</v>
      </c>
      <c r="H166" s="484">
        <v>144</v>
      </c>
    </row>
    <row r="167" spans="1:8" x14ac:dyDescent="0.2">
      <c r="A167" s="453">
        <v>163</v>
      </c>
      <c r="B167" s="454">
        <f t="shared" si="8"/>
        <v>32.47</v>
      </c>
      <c r="C167" s="465"/>
      <c r="D167" s="456">
        <v>24380</v>
      </c>
      <c r="E167" s="470"/>
      <c r="F167" s="456">
        <f t="shared" si="9"/>
        <v>12367</v>
      </c>
      <c r="G167" s="469">
        <f t="shared" si="10"/>
        <v>9010</v>
      </c>
      <c r="H167" s="484">
        <v>144</v>
      </c>
    </row>
    <row r="168" spans="1:8" x14ac:dyDescent="0.2">
      <c r="A168" s="453">
        <v>164</v>
      </c>
      <c r="B168" s="454">
        <f t="shared" si="8"/>
        <v>32.47</v>
      </c>
      <c r="C168" s="465"/>
      <c r="D168" s="456">
        <v>24380</v>
      </c>
      <c r="E168" s="470"/>
      <c r="F168" s="456">
        <f t="shared" si="9"/>
        <v>12367</v>
      </c>
      <c r="G168" s="469">
        <f t="shared" si="10"/>
        <v>9010</v>
      </c>
      <c r="H168" s="484">
        <v>144</v>
      </c>
    </row>
    <row r="169" spans="1:8" x14ac:dyDescent="0.2">
      <c r="A169" s="453">
        <v>165</v>
      </c>
      <c r="B169" s="454">
        <f t="shared" si="8"/>
        <v>32.479999999999997</v>
      </c>
      <c r="C169" s="465"/>
      <c r="D169" s="456">
        <v>24380</v>
      </c>
      <c r="E169" s="470"/>
      <c r="F169" s="456">
        <f t="shared" si="9"/>
        <v>12363</v>
      </c>
      <c r="G169" s="469">
        <f t="shared" si="10"/>
        <v>9007</v>
      </c>
      <c r="H169" s="484">
        <v>144</v>
      </c>
    </row>
    <row r="170" spans="1:8" x14ac:dyDescent="0.2">
      <c r="A170" s="453">
        <v>166</v>
      </c>
      <c r="B170" s="454">
        <f t="shared" si="8"/>
        <v>32.479999999999997</v>
      </c>
      <c r="C170" s="465"/>
      <c r="D170" s="456">
        <v>24380</v>
      </c>
      <c r="E170" s="470"/>
      <c r="F170" s="456">
        <f t="shared" si="9"/>
        <v>12363</v>
      </c>
      <c r="G170" s="469">
        <f t="shared" si="10"/>
        <v>9007</v>
      </c>
      <c r="H170" s="484">
        <v>144</v>
      </c>
    </row>
    <row r="171" spans="1:8" x14ac:dyDescent="0.2">
      <c r="A171" s="453">
        <v>167</v>
      </c>
      <c r="B171" s="454">
        <f t="shared" si="8"/>
        <v>32.479999999999997</v>
      </c>
      <c r="C171" s="465"/>
      <c r="D171" s="456">
        <v>24380</v>
      </c>
      <c r="E171" s="470"/>
      <c r="F171" s="456">
        <f t="shared" si="9"/>
        <v>12363</v>
      </c>
      <c r="G171" s="469">
        <f t="shared" si="10"/>
        <v>9007</v>
      </c>
      <c r="H171" s="484">
        <v>144</v>
      </c>
    </row>
    <row r="172" spans="1:8" x14ac:dyDescent="0.2">
      <c r="A172" s="453">
        <v>168</v>
      </c>
      <c r="B172" s="454">
        <f t="shared" si="8"/>
        <v>32.49</v>
      </c>
      <c r="C172" s="465"/>
      <c r="D172" s="456">
        <v>24380</v>
      </c>
      <c r="E172" s="470"/>
      <c r="F172" s="456">
        <f t="shared" si="9"/>
        <v>12360</v>
      </c>
      <c r="G172" s="469">
        <f t="shared" si="10"/>
        <v>9005</v>
      </c>
      <c r="H172" s="484">
        <v>144</v>
      </c>
    </row>
    <row r="173" spans="1:8" x14ac:dyDescent="0.2">
      <c r="A173" s="453">
        <v>169</v>
      </c>
      <c r="B173" s="454">
        <f t="shared" si="8"/>
        <v>32.49</v>
      </c>
      <c r="C173" s="465"/>
      <c r="D173" s="456">
        <v>24380</v>
      </c>
      <c r="E173" s="470"/>
      <c r="F173" s="456">
        <f t="shared" si="9"/>
        <v>12360</v>
      </c>
      <c r="G173" s="469">
        <f t="shared" si="10"/>
        <v>9005</v>
      </c>
      <c r="H173" s="484">
        <v>144</v>
      </c>
    </row>
    <row r="174" spans="1:8" x14ac:dyDescent="0.2">
      <c r="A174" s="453">
        <v>170</v>
      </c>
      <c r="B174" s="454">
        <f t="shared" si="8"/>
        <v>32.49</v>
      </c>
      <c r="C174" s="465"/>
      <c r="D174" s="456">
        <v>24380</v>
      </c>
      <c r="E174" s="470"/>
      <c r="F174" s="456">
        <f t="shared" si="9"/>
        <v>12360</v>
      </c>
      <c r="G174" s="469">
        <f t="shared" si="10"/>
        <v>9005</v>
      </c>
      <c r="H174" s="484">
        <v>144</v>
      </c>
    </row>
    <row r="175" spans="1:8" x14ac:dyDescent="0.2">
      <c r="A175" s="453">
        <v>171</v>
      </c>
      <c r="B175" s="454">
        <f t="shared" si="8"/>
        <v>32.5</v>
      </c>
      <c r="C175" s="465"/>
      <c r="D175" s="456">
        <v>24380</v>
      </c>
      <c r="E175" s="470"/>
      <c r="F175" s="456">
        <f t="shared" si="9"/>
        <v>12356</v>
      </c>
      <c r="G175" s="469">
        <f t="shared" si="10"/>
        <v>9002</v>
      </c>
      <c r="H175" s="484">
        <v>144</v>
      </c>
    </row>
    <row r="176" spans="1:8" x14ac:dyDescent="0.2">
      <c r="A176" s="453">
        <v>172</v>
      </c>
      <c r="B176" s="454">
        <f t="shared" si="8"/>
        <v>32.5</v>
      </c>
      <c r="C176" s="465"/>
      <c r="D176" s="456">
        <v>24380</v>
      </c>
      <c r="E176" s="470"/>
      <c r="F176" s="456">
        <f t="shared" si="9"/>
        <v>12356</v>
      </c>
      <c r="G176" s="469">
        <f t="shared" si="10"/>
        <v>9002</v>
      </c>
      <c r="H176" s="484">
        <v>144</v>
      </c>
    </row>
    <row r="177" spans="1:8" x14ac:dyDescent="0.2">
      <c r="A177" s="453">
        <v>173</v>
      </c>
      <c r="B177" s="454">
        <f t="shared" si="8"/>
        <v>32.51</v>
      </c>
      <c r="C177" s="465"/>
      <c r="D177" s="456">
        <v>24380</v>
      </c>
      <c r="E177" s="470"/>
      <c r="F177" s="456">
        <f t="shared" si="9"/>
        <v>12352</v>
      </c>
      <c r="G177" s="469">
        <f t="shared" si="10"/>
        <v>8999</v>
      </c>
      <c r="H177" s="484">
        <v>144</v>
      </c>
    </row>
    <row r="178" spans="1:8" x14ac:dyDescent="0.2">
      <c r="A178" s="453">
        <v>174</v>
      </c>
      <c r="B178" s="454">
        <f t="shared" si="8"/>
        <v>32.51</v>
      </c>
      <c r="C178" s="465"/>
      <c r="D178" s="456">
        <v>24380</v>
      </c>
      <c r="E178" s="470"/>
      <c r="F178" s="456">
        <f t="shared" si="9"/>
        <v>12352</v>
      </c>
      <c r="G178" s="469">
        <f t="shared" si="10"/>
        <v>8999</v>
      </c>
      <c r="H178" s="484">
        <v>144</v>
      </c>
    </row>
    <row r="179" spans="1:8" x14ac:dyDescent="0.2">
      <c r="A179" s="453">
        <v>175</v>
      </c>
      <c r="B179" s="454">
        <f t="shared" si="8"/>
        <v>32.51</v>
      </c>
      <c r="C179" s="465"/>
      <c r="D179" s="456">
        <v>24380</v>
      </c>
      <c r="E179" s="470"/>
      <c r="F179" s="456">
        <f t="shared" si="9"/>
        <v>12352</v>
      </c>
      <c r="G179" s="469">
        <f t="shared" si="10"/>
        <v>8999</v>
      </c>
      <c r="H179" s="484">
        <v>144</v>
      </c>
    </row>
    <row r="180" spans="1:8" x14ac:dyDescent="0.2">
      <c r="A180" s="453">
        <v>176</v>
      </c>
      <c r="B180" s="454">
        <f t="shared" si="8"/>
        <v>32.520000000000003</v>
      </c>
      <c r="C180" s="465"/>
      <c r="D180" s="456">
        <v>24380</v>
      </c>
      <c r="E180" s="470"/>
      <c r="F180" s="456">
        <f t="shared" si="9"/>
        <v>12348</v>
      </c>
      <c r="G180" s="469">
        <f t="shared" si="10"/>
        <v>8996</v>
      </c>
      <c r="H180" s="484">
        <v>144</v>
      </c>
    </row>
    <row r="181" spans="1:8" x14ac:dyDescent="0.2">
      <c r="A181" s="453">
        <v>177</v>
      </c>
      <c r="B181" s="454">
        <f t="shared" si="8"/>
        <v>32.520000000000003</v>
      </c>
      <c r="C181" s="465"/>
      <c r="D181" s="456">
        <v>24380</v>
      </c>
      <c r="E181" s="470"/>
      <c r="F181" s="456">
        <f t="shared" si="9"/>
        <v>12348</v>
      </c>
      <c r="G181" s="469">
        <f t="shared" si="10"/>
        <v>8996</v>
      </c>
      <c r="H181" s="484">
        <v>144</v>
      </c>
    </row>
    <row r="182" spans="1:8" x14ac:dyDescent="0.2">
      <c r="A182" s="453">
        <v>178</v>
      </c>
      <c r="B182" s="454">
        <f t="shared" si="8"/>
        <v>32.520000000000003</v>
      </c>
      <c r="C182" s="465"/>
      <c r="D182" s="456">
        <v>24380</v>
      </c>
      <c r="E182" s="470"/>
      <c r="F182" s="456">
        <f t="shared" si="9"/>
        <v>12348</v>
      </c>
      <c r="G182" s="469">
        <f t="shared" si="10"/>
        <v>8996</v>
      </c>
      <c r="H182" s="484">
        <v>144</v>
      </c>
    </row>
    <row r="183" spans="1:8" x14ac:dyDescent="0.2">
      <c r="A183" s="453">
        <v>179</v>
      </c>
      <c r="B183" s="454">
        <f t="shared" si="8"/>
        <v>32.53</v>
      </c>
      <c r="C183" s="465"/>
      <c r="D183" s="456">
        <v>24380</v>
      </c>
      <c r="E183" s="470"/>
      <c r="F183" s="456">
        <f t="shared" si="9"/>
        <v>12345</v>
      </c>
      <c r="G183" s="469">
        <f t="shared" si="10"/>
        <v>8994</v>
      </c>
      <c r="H183" s="484">
        <v>144</v>
      </c>
    </row>
    <row r="184" spans="1:8" x14ac:dyDescent="0.2">
      <c r="A184" s="453">
        <v>180</v>
      </c>
      <c r="B184" s="454">
        <f t="shared" si="8"/>
        <v>32.53</v>
      </c>
      <c r="C184" s="465"/>
      <c r="D184" s="456">
        <v>24380</v>
      </c>
      <c r="E184" s="470"/>
      <c r="F184" s="456">
        <f t="shared" si="9"/>
        <v>12345</v>
      </c>
      <c r="G184" s="469">
        <f t="shared" si="10"/>
        <v>8994</v>
      </c>
      <c r="H184" s="484">
        <v>144</v>
      </c>
    </row>
    <row r="185" spans="1:8" x14ac:dyDescent="0.2">
      <c r="A185" s="453">
        <v>181</v>
      </c>
      <c r="B185" s="454">
        <f t="shared" si="8"/>
        <v>32.54</v>
      </c>
      <c r="C185" s="465"/>
      <c r="D185" s="456">
        <v>24380</v>
      </c>
      <c r="E185" s="470"/>
      <c r="F185" s="456">
        <f t="shared" si="9"/>
        <v>12341</v>
      </c>
      <c r="G185" s="469">
        <f t="shared" si="10"/>
        <v>8991</v>
      </c>
      <c r="H185" s="484">
        <v>144</v>
      </c>
    </row>
    <row r="186" spans="1:8" x14ac:dyDescent="0.2">
      <c r="A186" s="453">
        <v>182</v>
      </c>
      <c r="B186" s="454">
        <f t="shared" si="8"/>
        <v>32.54</v>
      </c>
      <c r="C186" s="465"/>
      <c r="D186" s="456">
        <v>24380</v>
      </c>
      <c r="E186" s="470"/>
      <c r="F186" s="456">
        <f t="shared" si="9"/>
        <v>12341</v>
      </c>
      <c r="G186" s="469">
        <f t="shared" si="10"/>
        <v>8991</v>
      </c>
      <c r="H186" s="484">
        <v>144</v>
      </c>
    </row>
    <row r="187" spans="1:8" ht="13.5" thickBot="1" x14ac:dyDescent="0.25">
      <c r="A187" s="458">
        <v>183</v>
      </c>
      <c r="B187" s="459">
        <f t="shared" si="8"/>
        <v>32.54</v>
      </c>
      <c r="C187" s="466"/>
      <c r="D187" s="461">
        <v>24380</v>
      </c>
      <c r="E187" s="462"/>
      <c r="F187" s="461">
        <f t="shared" si="9"/>
        <v>12341</v>
      </c>
      <c r="G187" s="488">
        <f t="shared" si="10"/>
        <v>8991</v>
      </c>
      <c r="H187" s="489">
        <v>144</v>
      </c>
    </row>
  </sheetData>
  <mergeCells count="2">
    <mergeCell ref="A13:B13"/>
    <mergeCell ref="G14:H14"/>
  </mergeCells>
  <pageMargins left="0.59055118110236227" right="0.39370078740157483" top="0.98425196850393704" bottom="0.98425196850393704" header="0.51181102362204722" footer="0.51181102362204722"/>
  <pageSetup paperSize="9" scale="98" fitToHeight="5" orientation="portrait" r:id="rId1"/>
  <headerFooter alignWithMargins="0">
    <oddHeader>&amp;LKrajský úřad Plzeňského kraje&amp;R22. 2. 2016</oddHeader>
    <oddFooter>Stránka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0"/>
  <sheetViews>
    <sheetView workbookViewId="0">
      <pane ySplit="15" topLeftCell="A88" activePane="bottomLeft" state="frozenSplit"/>
      <selection activeCell="J36" sqref="J36"/>
      <selection pane="bottomLeft" activeCell="M138" sqref="M138"/>
    </sheetView>
  </sheetViews>
  <sheetFormatPr defaultRowHeight="12.75" x14ac:dyDescent="0.2"/>
  <cols>
    <col min="1" max="1" width="10" style="497" customWidth="1"/>
    <col min="2" max="2" width="9.5703125" style="497" customWidth="1"/>
    <col min="3" max="3" width="10.85546875" style="497" customWidth="1"/>
    <col min="4" max="4" width="13.42578125" style="497" customWidth="1"/>
    <col min="5" max="5" width="13.5703125" style="497" customWidth="1"/>
    <col min="6" max="7" width="12.85546875" style="497" customWidth="1"/>
    <col min="8" max="8" width="10.7109375" style="497" customWidth="1"/>
    <col min="9" max="9" width="16.140625" style="497" customWidth="1"/>
    <col min="10" max="16384" width="9.140625" style="497"/>
  </cols>
  <sheetData>
    <row r="1" spans="1:9" x14ac:dyDescent="0.2">
      <c r="H1" s="497" t="s">
        <v>703</v>
      </c>
    </row>
    <row r="2" spans="1:9" ht="4.5" customHeight="1" x14ac:dyDescent="0.2"/>
    <row r="3" spans="1:9" ht="20.25" x14ac:dyDescent="0.3">
      <c r="A3" s="498" t="s">
        <v>702</v>
      </c>
      <c r="C3" s="499"/>
      <c r="D3" s="499"/>
      <c r="E3" s="499"/>
      <c r="F3" s="500"/>
      <c r="G3" s="500"/>
      <c r="H3" s="501"/>
      <c r="I3" s="501"/>
    </row>
    <row r="4" spans="1:9" ht="15" x14ac:dyDescent="0.25">
      <c r="A4" s="502" t="s">
        <v>704</v>
      </c>
      <c r="B4" s="503"/>
      <c r="C4" s="503"/>
      <c r="D4" s="503"/>
      <c r="E4" s="503"/>
      <c r="F4" s="503"/>
      <c r="G4" s="503"/>
      <c r="I4" s="501"/>
    </row>
    <row r="5" spans="1:9" ht="5.25" customHeight="1" x14ac:dyDescent="0.25">
      <c r="A5" s="502"/>
      <c r="B5" s="503"/>
      <c r="C5" s="503"/>
      <c r="D5" s="503"/>
      <c r="E5" s="503"/>
      <c r="F5" s="503"/>
      <c r="G5" s="503"/>
      <c r="I5" s="501"/>
    </row>
    <row r="6" spans="1:9" ht="15.75" x14ac:dyDescent="0.25">
      <c r="A6" s="504"/>
      <c r="B6" s="505"/>
      <c r="C6" s="506" t="s">
        <v>10</v>
      </c>
      <c r="E6" s="507" t="s">
        <v>11</v>
      </c>
      <c r="I6" s="501"/>
    </row>
    <row r="7" spans="1:9" ht="15.75" x14ac:dyDescent="0.25">
      <c r="A7" s="508" t="s">
        <v>705</v>
      </c>
      <c r="B7" s="505"/>
      <c r="C7" s="509">
        <v>7.32</v>
      </c>
      <c r="D7" s="510"/>
      <c r="E7" s="509">
        <v>21.56</v>
      </c>
      <c r="I7" s="501"/>
    </row>
    <row r="8" spans="1:9" ht="15.75" x14ac:dyDescent="0.25">
      <c r="A8" s="508" t="s">
        <v>706</v>
      </c>
      <c r="B8" s="505"/>
      <c r="C8" s="509" t="s">
        <v>85</v>
      </c>
      <c r="D8" s="510"/>
      <c r="E8" s="511" t="s">
        <v>707</v>
      </c>
      <c r="I8" s="501"/>
    </row>
    <row r="9" spans="1:9" ht="15.75" x14ac:dyDescent="0.25">
      <c r="A9" s="508" t="s">
        <v>708</v>
      </c>
      <c r="B9" s="505"/>
      <c r="C9" s="509" t="s">
        <v>89</v>
      </c>
      <c r="D9" s="510"/>
      <c r="E9" s="511" t="s">
        <v>707</v>
      </c>
      <c r="I9" s="501"/>
    </row>
    <row r="10" spans="1:9" ht="15.75" x14ac:dyDescent="0.25">
      <c r="A10" s="508" t="s">
        <v>709</v>
      </c>
      <c r="B10" s="505"/>
      <c r="C10" s="509" t="s">
        <v>92</v>
      </c>
      <c r="D10" s="510"/>
      <c r="E10" s="511" t="s">
        <v>707</v>
      </c>
      <c r="I10" s="501"/>
    </row>
    <row r="11" spans="1:9" ht="15.75" x14ac:dyDescent="0.25">
      <c r="A11" s="508" t="s">
        <v>710</v>
      </c>
      <c r="B11" s="505"/>
      <c r="C11" s="509" t="s">
        <v>94</v>
      </c>
      <c r="D11" s="510"/>
      <c r="E11" s="511" t="s">
        <v>707</v>
      </c>
      <c r="I11" s="501"/>
    </row>
    <row r="12" spans="1:9" ht="15.75" x14ac:dyDescent="0.25">
      <c r="A12" s="508" t="s">
        <v>711</v>
      </c>
      <c r="B12" s="505"/>
      <c r="C12" s="509">
        <v>15.35</v>
      </c>
      <c r="D12" s="510"/>
      <c r="E12" s="509">
        <v>48.2</v>
      </c>
      <c r="I12" s="501"/>
    </row>
    <row r="13" spans="1:9" ht="6" customHeight="1" thickBot="1" x14ac:dyDescent="0.25">
      <c r="A13" s="612"/>
      <c r="B13" s="612"/>
      <c r="C13" s="512"/>
      <c r="D13" s="513"/>
      <c r="E13" s="514"/>
      <c r="F13" s="514"/>
      <c r="G13" s="514"/>
      <c r="I13" s="501"/>
    </row>
    <row r="14" spans="1:9" ht="15.75" x14ac:dyDescent="0.2">
      <c r="A14" s="515"/>
      <c r="B14" s="516" t="s">
        <v>2</v>
      </c>
      <c r="C14" s="517"/>
      <c r="D14" s="516" t="s">
        <v>3</v>
      </c>
      <c r="E14" s="517"/>
      <c r="F14" s="518" t="s">
        <v>4</v>
      </c>
      <c r="G14" s="613" t="s">
        <v>5</v>
      </c>
      <c r="H14" s="614"/>
    </row>
    <row r="15" spans="1:9" ht="45.75" thickBot="1" x14ac:dyDescent="0.25">
      <c r="A15" s="519" t="s">
        <v>689</v>
      </c>
      <c r="B15" s="520" t="s">
        <v>10</v>
      </c>
      <c r="C15" s="521" t="s">
        <v>11</v>
      </c>
      <c r="D15" s="524" t="s">
        <v>12</v>
      </c>
      <c r="E15" s="526" t="s">
        <v>690</v>
      </c>
      <c r="F15" s="524" t="s">
        <v>4</v>
      </c>
      <c r="G15" s="525" t="s">
        <v>15</v>
      </c>
      <c r="H15" s="526" t="s">
        <v>16</v>
      </c>
    </row>
    <row r="16" spans="1:9" x14ac:dyDescent="0.2">
      <c r="A16" s="527" t="s">
        <v>712</v>
      </c>
      <c r="B16" s="541">
        <v>7.32</v>
      </c>
      <c r="C16" s="542">
        <v>21.56</v>
      </c>
      <c r="D16" s="528">
        <v>27860</v>
      </c>
      <c r="E16" s="546">
        <v>13439</v>
      </c>
      <c r="F16" s="528">
        <f>ROUND(12*1.3566*(1/B16*D16+1/C16*E16)+H16,0)</f>
        <v>73336</v>
      </c>
      <c r="G16" s="530">
        <f t="shared" ref="G16:G79" si="0">ROUND(12*(1/B16*D16+1/C16*E16),0)</f>
        <v>53152</v>
      </c>
      <c r="H16" s="529">
        <v>1230</v>
      </c>
    </row>
    <row r="17" spans="1:8" x14ac:dyDescent="0.2">
      <c r="A17" s="527">
        <v>10</v>
      </c>
      <c r="B17" s="531">
        <f>ROUND(4.7*LN(A17)-3.5,2)</f>
        <v>7.32</v>
      </c>
      <c r="C17" s="543">
        <f t="shared" ref="C17:C80" si="1">ROUND((-0.00285*POWER(A17,2)+0.62285*A17+17.497)*0.94,2)</f>
        <v>22.03</v>
      </c>
      <c r="D17" s="532">
        <v>27860</v>
      </c>
      <c r="E17" s="547">
        <v>13439</v>
      </c>
      <c r="F17" s="532">
        <f t="shared" ref="F17:F80" si="2">ROUND(12*1.3566*(1/B17*D17+1/C17*E17)+H17,0)</f>
        <v>73120</v>
      </c>
      <c r="G17" s="534">
        <f t="shared" si="0"/>
        <v>52993</v>
      </c>
      <c r="H17" s="533">
        <v>1230</v>
      </c>
    </row>
    <row r="18" spans="1:8" x14ac:dyDescent="0.2">
      <c r="A18" s="527">
        <v>11</v>
      </c>
      <c r="B18" s="531">
        <f t="shared" ref="B18:B22" si="3">ROUND(4.7*LN(A18)-3.5,2)</f>
        <v>7.77</v>
      </c>
      <c r="C18" s="543">
        <f t="shared" si="1"/>
        <v>22.56</v>
      </c>
      <c r="D18" s="532">
        <v>27860</v>
      </c>
      <c r="E18" s="547">
        <v>13439</v>
      </c>
      <c r="F18" s="532">
        <f t="shared" si="2"/>
        <v>69298</v>
      </c>
      <c r="G18" s="534">
        <f t="shared" si="0"/>
        <v>50175</v>
      </c>
      <c r="H18" s="533">
        <v>1230</v>
      </c>
    </row>
    <row r="19" spans="1:8" x14ac:dyDescent="0.2">
      <c r="A19" s="527">
        <v>12</v>
      </c>
      <c r="B19" s="531">
        <f t="shared" si="3"/>
        <v>8.18</v>
      </c>
      <c r="C19" s="543">
        <f t="shared" si="1"/>
        <v>23.09</v>
      </c>
      <c r="D19" s="532">
        <v>27860</v>
      </c>
      <c r="E19" s="547">
        <v>13439</v>
      </c>
      <c r="F19" s="532">
        <f t="shared" si="2"/>
        <v>66150</v>
      </c>
      <c r="G19" s="534">
        <f t="shared" si="0"/>
        <v>47855</v>
      </c>
      <c r="H19" s="533">
        <v>1230</v>
      </c>
    </row>
    <row r="20" spans="1:8" x14ac:dyDescent="0.2">
      <c r="A20" s="535">
        <v>13</v>
      </c>
      <c r="B20" s="531">
        <f t="shared" si="3"/>
        <v>8.56</v>
      </c>
      <c r="C20" s="543">
        <f t="shared" si="1"/>
        <v>23.61</v>
      </c>
      <c r="D20" s="532">
        <v>27860</v>
      </c>
      <c r="E20" s="547">
        <v>13439</v>
      </c>
      <c r="F20" s="532">
        <f t="shared" si="2"/>
        <v>63480</v>
      </c>
      <c r="G20" s="534">
        <f t="shared" si="0"/>
        <v>45887</v>
      </c>
      <c r="H20" s="533">
        <v>1230</v>
      </c>
    </row>
    <row r="21" spans="1:8" x14ac:dyDescent="0.2">
      <c r="A21" s="535">
        <v>14</v>
      </c>
      <c r="B21" s="531">
        <f t="shared" si="3"/>
        <v>8.9</v>
      </c>
      <c r="C21" s="543">
        <f t="shared" si="1"/>
        <v>24.12</v>
      </c>
      <c r="D21" s="532">
        <v>27860</v>
      </c>
      <c r="E21" s="547">
        <v>13439</v>
      </c>
      <c r="F21" s="532">
        <f t="shared" si="2"/>
        <v>61260</v>
      </c>
      <c r="G21" s="534">
        <f t="shared" si="0"/>
        <v>44250</v>
      </c>
      <c r="H21" s="533">
        <v>1230</v>
      </c>
    </row>
    <row r="22" spans="1:8" x14ac:dyDescent="0.2">
      <c r="A22" s="535">
        <v>15</v>
      </c>
      <c r="B22" s="531">
        <f t="shared" si="3"/>
        <v>9.23</v>
      </c>
      <c r="C22" s="543">
        <f t="shared" si="1"/>
        <v>24.63</v>
      </c>
      <c r="D22" s="532">
        <v>27860</v>
      </c>
      <c r="E22" s="547">
        <v>13439</v>
      </c>
      <c r="F22" s="532">
        <f t="shared" si="2"/>
        <v>59250</v>
      </c>
      <c r="G22" s="534">
        <f t="shared" si="0"/>
        <v>42769</v>
      </c>
      <c r="H22" s="533">
        <v>1230</v>
      </c>
    </row>
    <row r="23" spans="1:8" x14ac:dyDescent="0.2">
      <c r="A23" s="535">
        <v>16</v>
      </c>
      <c r="B23" s="531">
        <f>ROUND(3.91*LN(A23*0.51)+1.3,2)</f>
        <v>9.51</v>
      </c>
      <c r="C23" s="543">
        <f t="shared" si="1"/>
        <v>25.13</v>
      </c>
      <c r="D23" s="532">
        <v>27860</v>
      </c>
      <c r="E23" s="547">
        <v>13439</v>
      </c>
      <c r="F23" s="532">
        <f t="shared" si="2"/>
        <v>57626</v>
      </c>
      <c r="G23" s="534">
        <f t="shared" si="0"/>
        <v>41572</v>
      </c>
      <c r="H23" s="533">
        <v>1230</v>
      </c>
    </row>
    <row r="24" spans="1:8" x14ac:dyDescent="0.2">
      <c r="A24" s="535">
        <v>17</v>
      </c>
      <c r="B24" s="531">
        <f t="shared" ref="B24:B28" si="4">ROUND(3.91*LN(A24*0.51)+1.3,2)</f>
        <v>9.75</v>
      </c>
      <c r="C24" s="543">
        <f t="shared" si="1"/>
        <v>25.63</v>
      </c>
      <c r="D24" s="532">
        <v>27860</v>
      </c>
      <c r="E24" s="547">
        <v>13439</v>
      </c>
      <c r="F24" s="532">
        <f t="shared" si="2"/>
        <v>56283</v>
      </c>
      <c r="G24" s="534">
        <f t="shared" si="0"/>
        <v>40581</v>
      </c>
      <c r="H24" s="533">
        <v>1230</v>
      </c>
    </row>
    <row r="25" spans="1:8" x14ac:dyDescent="0.2">
      <c r="A25" s="535">
        <v>18</v>
      </c>
      <c r="B25" s="531">
        <f t="shared" si="4"/>
        <v>9.9700000000000006</v>
      </c>
      <c r="C25" s="543">
        <f t="shared" si="1"/>
        <v>26.12</v>
      </c>
      <c r="D25" s="532">
        <v>27860</v>
      </c>
      <c r="E25" s="547">
        <v>13439</v>
      </c>
      <c r="F25" s="532">
        <f t="shared" si="2"/>
        <v>55096</v>
      </c>
      <c r="G25" s="534">
        <f t="shared" si="0"/>
        <v>39707</v>
      </c>
      <c r="H25" s="533">
        <v>1230</v>
      </c>
    </row>
    <row r="26" spans="1:8" x14ac:dyDescent="0.2">
      <c r="A26" s="535">
        <v>19</v>
      </c>
      <c r="B26" s="531">
        <f t="shared" si="4"/>
        <v>10.18</v>
      </c>
      <c r="C26" s="543">
        <f t="shared" si="1"/>
        <v>26.6</v>
      </c>
      <c r="D26" s="532">
        <v>27860</v>
      </c>
      <c r="E26" s="547">
        <v>13439</v>
      </c>
      <c r="F26" s="532">
        <f t="shared" si="2"/>
        <v>54007</v>
      </c>
      <c r="G26" s="534">
        <f t="shared" si="0"/>
        <v>38904</v>
      </c>
      <c r="H26" s="533">
        <v>1230</v>
      </c>
    </row>
    <row r="27" spans="1:8" x14ac:dyDescent="0.2">
      <c r="A27" s="535">
        <v>20</v>
      </c>
      <c r="B27" s="531">
        <f t="shared" si="4"/>
        <v>10.38</v>
      </c>
      <c r="C27" s="543">
        <f t="shared" si="1"/>
        <v>27.09</v>
      </c>
      <c r="D27" s="532">
        <v>27860</v>
      </c>
      <c r="E27" s="547">
        <v>13439</v>
      </c>
      <c r="F27" s="532">
        <f t="shared" si="2"/>
        <v>52999</v>
      </c>
      <c r="G27" s="534">
        <f t="shared" si="0"/>
        <v>38161</v>
      </c>
      <c r="H27" s="533">
        <v>1230</v>
      </c>
    </row>
    <row r="28" spans="1:8" x14ac:dyDescent="0.2">
      <c r="A28" s="535">
        <v>21</v>
      </c>
      <c r="B28" s="531">
        <f t="shared" si="4"/>
        <v>10.57</v>
      </c>
      <c r="C28" s="543">
        <f t="shared" si="1"/>
        <v>27.56</v>
      </c>
      <c r="D28" s="532">
        <v>27860</v>
      </c>
      <c r="E28" s="547">
        <v>13439</v>
      </c>
      <c r="F28" s="532">
        <f t="shared" si="2"/>
        <v>52076</v>
      </c>
      <c r="G28" s="534">
        <f t="shared" si="0"/>
        <v>37481</v>
      </c>
      <c r="H28" s="533">
        <v>1230</v>
      </c>
    </row>
    <row r="29" spans="1:8" x14ac:dyDescent="0.2">
      <c r="A29" s="535">
        <v>22</v>
      </c>
      <c r="B29" s="531">
        <f>ROUND(2.98*LN(A29*0.86)+2,2)</f>
        <v>10.76</v>
      </c>
      <c r="C29" s="543">
        <f t="shared" si="1"/>
        <v>28.03</v>
      </c>
      <c r="D29" s="532">
        <v>27860</v>
      </c>
      <c r="E29" s="547">
        <v>13439</v>
      </c>
      <c r="F29" s="532">
        <f t="shared" si="2"/>
        <v>51185</v>
      </c>
      <c r="G29" s="534">
        <f t="shared" si="0"/>
        <v>36824</v>
      </c>
      <c r="H29" s="533">
        <v>1230</v>
      </c>
    </row>
    <row r="30" spans="1:8" x14ac:dyDescent="0.2">
      <c r="A30" s="535">
        <v>23</v>
      </c>
      <c r="B30" s="531">
        <f t="shared" ref="B30:B51" si="5">ROUND(2.98*LN(A30*0.86)+2,2)</f>
        <v>10.89</v>
      </c>
      <c r="C30" s="543">
        <f t="shared" si="1"/>
        <v>28.5</v>
      </c>
      <c r="D30" s="532">
        <v>27860</v>
      </c>
      <c r="E30" s="547">
        <v>13439</v>
      </c>
      <c r="F30" s="532">
        <f t="shared" si="2"/>
        <v>50554</v>
      </c>
      <c r="G30" s="534">
        <f t="shared" si="0"/>
        <v>36358</v>
      </c>
      <c r="H30" s="533">
        <v>1230</v>
      </c>
    </row>
    <row r="31" spans="1:8" x14ac:dyDescent="0.2">
      <c r="A31" s="535">
        <v>24</v>
      </c>
      <c r="B31" s="531">
        <f t="shared" si="5"/>
        <v>11.02</v>
      </c>
      <c r="C31" s="543">
        <f t="shared" si="1"/>
        <v>28.96</v>
      </c>
      <c r="D31" s="532">
        <v>27860</v>
      </c>
      <c r="E31" s="547">
        <v>13439</v>
      </c>
      <c r="F31" s="532">
        <f t="shared" si="2"/>
        <v>49940</v>
      </c>
      <c r="G31" s="534">
        <f t="shared" si="0"/>
        <v>35906</v>
      </c>
      <c r="H31" s="533">
        <v>1230</v>
      </c>
    </row>
    <row r="32" spans="1:8" x14ac:dyDescent="0.2">
      <c r="A32" s="535">
        <v>25</v>
      </c>
      <c r="B32" s="531">
        <f t="shared" si="5"/>
        <v>11.14</v>
      </c>
      <c r="C32" s="543">
        <f t="shared" si="1"/>
        <v>29.41</v>
      </c>
      <c r="D32" s="532">
        <v>27860</v>
      </c>
      <c r="E32" s="547">
        <v>13439</v>
      </c>
      <c r="F32" s="532">
        <f t="shared" si="2"/>
        <v>49381</v>
      </c>
      <c r="G32" s="534">
        <f t="shared" si="0"/>
        <v>35494</v>
      </c>
      <c r="H32" s="533">
        <v>1230</v>
      </c>
    </row>
    <row r="33" spans="1:8" x14ac:dyDescent="0.2">
      <c r="A33" s="535">
        <v>26</v>
      </c>
      <c r="B33" s="531">
        <f t="shared" si="5"/>
        <v>11.26</v>
      </c>
      <c r="C33" s="543">
        <f t="shared" si="1"/>
        <v>29.86</v>
      </c>
      <c r="D33" s="532">
        <v>27860</v>
      </c>
      <c r="E33" s="547">
        <v>13439</v>
      </c>
      <c r="F33" s="532">
        <f t="shared" si="2"/>
        <v>48835</v>
      </c>
      <c r="G33" s="534">
        <f t="shared" si="0"/>
        <v>35092</v>
      </c>
      <c r="H33" s="533">
        <v>1230</v>
      </c>
    </row>
    <row r="34" spans="1:8" x14ac:dyDescent="0.2">
      <c r="A34" s="535">
        <v>27</v>
      </c>
      <c r="B34" s="531">
        <f t="shared" si="5"/>
        <v>11.37</v>
      </c>
      <c r="C34" s="543">
        <f t="shared" si="1"/>
        <v>30.3</v>
      </c>
      <c r="D34" s="532">
        <v>27860</v>
      </c>
      <c r="E34" s="547">
        <v>13439</v>
      </c>
      <c r="F34" s="532">
        <f t="shared" si="2"/>
        <v>48339</v>
      </c>
      <c r="G34" s="534">
        <f t="shared" si="0"/>
        <v>34726</v>
      </c>
      <c r="H34" s="533">
        <v>1230</v>
      </c>
    </row>
    <row r="35" spans="1:8" x14ac:dyDescent="0.2">
      <c r="A35" s="535">
        <v>28</v>
      </c>
      <c r="B35" s="531">
        <f t="shared" si="5"/>
        <v>11.48</v>
      </c>
      <c r="C35" s="543">
        <f t="shared" si="1"/>
        <v>30.74</v>
      </c>
      <c r="D35" s="532">
        <v>27860</v>
      </c>
      <c r="E35" s="547">
        <v>13439</v>
      </c>
      <c r="F35" s="532">
        <f t="shared" si="2"/>
        <v>47854</v>
      </c>
      <c r="G35" s="534">
        <f t="shared" si="0"/>
        <v>34368</v>
      </c>
      <c r="H35" s="533">
        <v>1230</v>
      </c>
    </row>
    <row r="36" spans="1:8" x14ac:dyDescent="0.2">
      <c r="A36" s="535">
        <v>29</v>
      </c>
      <c r="B36" s="531">
        <f t="shared" si="5"/>
        <v>11.59</v>
      </c>
      <c r="C36" s="543">
        <f t="shared" si="1"/>
        <v>31.17</v>
      </c>
      <c r="D36" s="532">
        <v>27860</v>
      </c>
      <c r="E36" s="547">
        <v>13439</v>
      </c>
      <c r="F36" s="532">
        <f t="shared" si="2"/>
        <v>47381</v>
      </c>
      <c r="G36" s="534">
        <f t="shared" si="0"/>
        <v>34019</v>
      </c>
      <c r="H36" s="533">
        <v>1230</v>
      </c>
    </row>
    <row r="37" spans="1:8" x14ac:dyDescent="0.2">
      <c r="A37" s="535">
        <v>30</v>
      </c>
      <c r="B37" s="531">
        <f t="shared" si="5"/>
        <v>11.69</v>
      </c>
      <c r="C37" s="543">
        <f t="shared" si="1"/>
        <v>31.6</v>
      </c>
      <c r="D37" s="532">
        <v>27860</v>
      </c>
      <c r="E37" s="547">
        <v>13439</v>
      </c>
      <c r="F37" s="532">
        <f t="shared" si="2"/>
        <v>46950</v>
      </c>
      <c r="G37" s="534">
        <f t="shared" si="0"/>
        <v>33702</v>
      </c>
      <c r="H37" s="533">
        <v>1230</v>
      </c>
    </row>
    <row r="38" spans="1:8" x14ac:dyDescent="0.2">
      <c r="A38" s="535">
        <v>31</v>
      </c>
      <c r="B38" s="531">
        <f t="shared" si="5"/>
        <v>11.78</v>
      </c>
      <c r="C38" s="543">
        <f t="shared" si="1"/>
        <v>32.020000000000003</v>
      </c>
      <c r="D38" s="532">
        <v>27860</v>
      </c>
      <c r="E38" s="547">
        <v>13439</v>
      </c>
      <c r="F38" s="532">
        <f t="shared" si="2"/>
        <v>46563</v>
      </c>
      <c r="G38" s="534">
        <f t="shared" si="0"/>
        <v>33417</v>
      </c>
      <c r="H38" s="533">
        <v>1230</v>
      </c>
    </row>
    <row r="39" spans="1:8" x14ac:dyDescent="0.2">
      <c r="A39" s="535">
        <v>32</v>
      </c>
      <c r="B39" s="531">
        <f t="shared" si="5"/>
        <v>11.88</v>
      </c>
      <c r="C39" s="543">
        <f t="shared" si="1"/>
        <v>32.44</v>
      </c>
      <c r="D39" s="532">
        <v>27860</v>
      </c>
      <c r="E39" s="547">
        <v>13439</v>
      </c>
      <c r="F39" s="532">
        <f t="shared" si="2"/>
        <v>46151</v>
      </c>
      <c r="G39" s="534">
        <f t="shared" si="0"/>
        <v>33113</v>
      </c>
      <c r="H39" s="533">
        <v>1230</v>
      </c>
    </row>
    <row r="40" spans="1:8" x14ac:dyDescent="0.2">
      <c r="A40" s="535">
        <v>33</v>
      </c>
      <c r="B40" s="531">
        <f t="shared" si="5"/>
        <v>11.97</v>
      </c>
      <c r="C40" s="543">
        <f t="shared" si="1"/>
        <v>32.85</v>
      </c>
      <c r="D40" s="532">
        <v>27860</v>
      </c>
      <c r="E40" s="547">
        <v>13439</v>
      </c>
      <c r="F40" s="532">
        <f t="shared" si="2"/>
        <v>45779</v>
      </c>
      <c r="G40" s="534">
        <f t="shared" si="0"/>
        <v>32839</v>
      </c>
      <c r="H40" s="533">
        <v>1230</v>
      </c>
    </row>
    <row r="41" spans="1:8" x14ac:dyDescent="0.2">
      <c r="A41" s="535">
        <v>34</v>
      </c>
      <c r="B41" s="531">
        <f t="shared" si="5"/>
        <v>12.06</v>
      </c>
      <c r="C41" s="543">
        <f t="shared" si="1"/>
        <v>33.26</v>
      </c>
      <c r="D41" s="532">
        <v>27860</v>
      </c>
      <c r="E41" s="547">
        <v>13439</v>
      </c>
      <c r="F41" s="532">
        <f t="shared" si="2"/>
        <v>45415</v>
      </c>
      <c r="G41" s="534">
        <f t="shared" si="0"/>
        <v>32570</v>
      </c>
      <c r="H41" s="533">
        <v>1230</v>
      </c>
    </row>
    <row r="42" spans="1:8" x14ac:dyDescent="0.2">
      <c r="A42" s="535">
        <v>35</v>
      </c>
      <c r="B42" s="531">
        <f>ROUND(2.98*LN(A42*0.86)+2,2)</f>
        <v>12.15</v>
      </c>
      <c r="C42" s="543">
        <f t="shared" si="1"/>
        <v>33.659999999999997</v>
      </c>
      <c r="D42" s="532">
        <v>27860</v>
      </c>
      <c r="E42" s="547">
        <v>13439</v>
      </c>
      <c r="F42" s="532">
        <f t="shared" si="2"/>
        <v>45058</v>
      </c>
      <c r="G42" s="534">
        <f t="shared" si="0"/>
        <v>32307</v>
      </c>
      <c r="H42" s="533">
        <v>1230</v>
      </c>
    </row>
    <row r="43" spans="1:8" x14ac:dyDescent="0.2">
      <c r="A43" s="535">
        <v>36</v>
      </c>
      <c r="B43" s="531">
        <f t="shared" si="5"/>
        <v>12.23</v>
      </c>
      <c r="C43" s="543">
        <f t="shared" si="1"/>
        <v>34.049999999999997</v>
      </c>
      <c r="D43" s="532">
        <v>27860</v>
      </c>
      <c r="E43" s="547">
        <v>13439</v>
      </c>
      <c r="F43" s="532">
        <f t="shared" si="2"/>
        <v>44739</v>
      </c>
      <c r="G43" s="534">
        <f t="shared" si="0"/>
        <v>32072</v>
      </c>
      <c r="H43" s="533">
        <v>1230</v>
      </c>
    </row>
    <row r="44" spans="1:8" x14ac:dyDescent="0.2">
      <c r="A44" s="535">
        <v>37</v>
      </c>
      <c r="B44" s="531">
        <f t="shared" si="5"/>
        <v>12.31</v>
      </c>
      <c r="C44" s="543">
        <f t="shared" si="1"/>
        <v>34.44</v>
      </c>
      <c r="D44" s="532">
        <v>27860</v>
      </c>
      <c r="E44" s="547">
        <v>13439</v>
      </c>
      <c r="F44" s="532">
        <f t="shared" si="2"/>
        <v>44425</v>
      </c>
      <c r="G44" s="534">
        <f t="shared" si="0"/>
        <v>31841</v>
      </c>
      <c r="H44" s="533">
        <v>1230</v>
      </c>
    </row>
    <row r="45" spans="1:8" x14ac:dyDescent="0.2">
      <c r="A45" s="535">
        <v>38</v>
      </c>
      <c r="B45" s="531">
        <f t="shared" si="5"/>
        <v>12.39</v>
      </c>
      <c r="C45" s="543">
        <f t="shared" si="1"/>
        <v>34.83</v>
      </c>
      <c r="D45" s="532">
        <v>27860</v>
      </c>
      <c r="E45" s="547">
        <v>13439</v>
      </c>
      <c r="F45" s="532">
        <f t="shared" si="2"/>
        <v>44116</v>
      </c>
      <c r="G45" s="534">
        <f t="shared" si="0"/>
        <v>31613</v>
      </c>
      <c r="H45" s="533">
        <v>1230</v>
      </c>
    </row>
    <row r="46" spans="1:8" x14ac:dyDescent="0.2">
      <c r="A46" s="535">
        <v>39</v>
      </c>
      <c r="B46" s="531">
        <f t="shared" si="5"/>
        <v>12.47</v>
      </c>
      <c r="C46" s="543">
        <f t="shared" si="1"/>
        <v>35.21</v>
      </c>
      <c r="D46" s="532">
        <v>27860</v>
      </c>
      <c r="E46" s="547">
        <v>13439</v>
      </c>
      <c r="F46" s="532">
        <f t="shared" si="2"/>
        <v>43814</v>
      </c>
      <c r="G46" s="534">
        <f t="shared" si="0"/>
        <v>31390</v>
      </c>
      <c r="H46" s="533">
        <v>1230</v>
      </c>
    </row>
    <row r="47" spans="1:8" x14ac:dyDescent="0.2">
      <c r="A47" s="535">
        <v>40</v>
      </c>
      <c r="B47" s="531">
        <f t="shared" si="5"/>
        <v>12.54</v>
      </c>
      <c r="C47" s="543">
        <f t="shared" si="1"/>
        <v>35.58</v>
      </c>
      <c r="D47" s="532">
        <v>27860</v>
      </c>
      <c r="E47" s="547">
        <v>13439</v>
      </c>
      <c r="F47" s="532">
        <f t="shared" si="2"/>
        <v>43546</v>
      </c>
      <c r="G47" s="534">
        <f t="shared" si="0"/>
        <v>31193</v>
      </c>
      <c r="H47" s="533">
        <v>1230</v>
      </c>
    </row>
    <row r="48" spans="1:8" x14ac:dyDescent="0.2">
      <c r="A48" s="535">
        <v>41</v>
      </c>
      <c r="B48" s="531">
        <f t="shared" si="5"/>
        <v>12.62</v>
      </c>
      <c r="C48" s="543">
        <f t="shared" si="1"/>
        <v>35.950000000000003</v>
      </c>
      <c r="D48" s="532">
        <v>27860</v>
      </c>
      <c r="E48" s="547">
        <v>13439</v>
      </c>
      <c r="F48" s="532">
        <f t="shared" si="2"/>
        <v>43254</v>
      </c>
      <c r="G48" s="534">
        <f t="shared" si="0"/>
        <v>30977</v>
      </c>
      <c r="H48" s="533">
        <v>1230</v>
      </c>
    </row>
    <row r="49" spans="1:8" x14ac:dyDescent="0.2">
      <c r="A49" s="535">
        <v>42</v>
      </c>
      <c r="B49" s="531">
        <f t="shared" si="5"/>
        <v>12.69</v>
      </c>
      <c r="C49" s="543">
        <f t="shared" si="1"/>
        <v>36.31</v>
      </c>
      <c r="D49" s="532">
        <v>27860</v>
      </c>
      <c r="E49" s="547">
        <v>13439</v>
      </c>
      <c r="F49" s="532">
        <f t="shared" si="2"/>
        <v>42995</v>
      </c>
      <c r="G49" s="534">
        <f t="shared" si="0"/>
        <v>30787</v>
      </c>
      <c r="H49" s="533">
        <v>1230</v>
      </c>
    </row>
    <row r="50" spans="1:8" x14ac:dyDescent="0.2">
      <c r="A50" s="535">
        <v>43</v>
      </c>
      <c r="B50" s="531">
        <f t="shared" si="5"/>
        <v>12.76</v>
      </c>
      <c r="C50" s="543">
        <f t="shared" si="1"/>
        <v>36.67</v>
      </c>
      <c r="D50" s="532">
        <v>27860</v>
      </c>
      <c r="E50" s="547">
        <v>13439</v>
      </c>
      <c r="F50" s="532">
        <f t="shared" si="2"/>
        <v>42740</v>
      </c>
      <c r="G50" s="534">
        <f t="shared" si="0"/>
        <v>30598</v>
      </c>
      <c r="H50" s="533">
        <v>1230</v>
      </c>
    </row>
    <row r="51" spans="1:8" x14ac:dyDescent="0.2">
      <c r="A51" s="535">
        <v>44</v>
      </c>
      <c r="B51" s="531">
        <f t="shared" si="5"/>
        <v>12.83</v>
      </c>
      <c r="C51" s="543">
        <f t="shared" si="1"/>
        <v>37.020000000000003</v>
      </c>
      <c r="D51" s="532">
        <v>27860</v>
      </c>
      <c r="E51" s="547">
        <v>13439</v>
      </c>
      <c r="F51" s="532">
        <f t="shared" si="2"/>
        <v>42490</v>
      </c>
      <c r="G51" s="534">
        <f t="shared" si="0"/>
        <v>30414</v>
      </c>
      <c r="H51" s="533">
        <v>1230</v>
      </c>
    </row>
    <row r="52" spans="1:8" x14ac:dyDescent="0.2">
      <c r="A52" s="535">
        <v>45</v>
      </c>
      <c r="B52" s="531">
        <f>ROUND(13.64+0.04*A52-2.5,2)</f>
        <v>12.94</v>
      </c>
      <c r="C52" s="543">
        <f t="shared" si="1"/>
        <v>37.369999999999997</v>
      </c>
      <c r="D52" s="532">
        <v>27860</v>
      </c>
      <c r="E52" s="547">
        <v>13439</v>
      </c>
      <c r="F52" s="532">
        <f t="shared" si="2"/>
        <v>42134</v>
      </c>
      <c r="G52" s="534">
        <f t="shared" si="0"/>
        <v>30152</v>
      </c>
      <c r="H52" s="533">
        <v>1230</v>
      </c>
    </row>
    <row r="53" spans="1:8" x14ac:dyDescent="0.2">
      <c r="A53" s="535">
        <v>46</v>
      </c>
      <c r="B53" s="531">
        <f t="shared" ref="B53:B106" si="6">ROUND(13.64+0.04*A53-2.5,2)</f>
        <v>12.98</v>
      </c>
      <c r="C53" s="543">
        <f t="shared" si="1"/>
        <v>37.71</v>
      </c>
      <c r="D53" s="532">
        <v>27860</v>
      </c>
      <c r="E53" s="547">
        <v>13439</v>
      </c>
      <c r="F53" s="532">
        <f t="shared" si="2"/>
        <v>41973</v>
      </c>
      <c r="G53" s="534">
        <f t="shared" si="0"/>
        <v>30033</v>
      </c>
      <c r="H53" s="533">
        <v>1230</v>
      </c>
    </row>
    <row r="54" spans="1:8" x14ac:dyDescent="0.2">
      <c r="A54" s="535">
        <v>47</v>
      </c>
      <c r="B54" s="531">
        <f t="shared" si="6"/>
        <v>13.02</v>
      </c>
      <c r="C54" s="543">
        <f t="shared" si="1"/>
        <v>38.049999999999997</v>
      </c>
      <c r="D54" s="532">
        <v>27860</v>
      </c>
      <c r="E54" s="547">
        <v>13439</v>
      </c>
      <c r="F54" s="532">
        <f t="shared" si="2"/>
        <v>41814</v>
      </c>
      <c r="G54" s="534">
        <f t="shared" si="0"/>
        <v>29916</v>
      </c>
      <c r="H54" s="533">
        <v>1230</v>
      </c>
    </row>
    <row r="55" spans="1:8" x14ac:dyDescent="0.2">
      <c r="A55" s="535">
        <v>48</v>
      </c>
      <c r="B55" s="531">
        <f t="shared" si="6"/>
        <v>13.06</v>
      </c>
      <c r="C55" s="543">
        <f t="shared" si="1"/>
        <v>38.380000000000003</v>
      </c>
      <c r="D55" s="532">
        <v>27860</v>
      </c>
      <c r="E55" s="547">
        <v>13439</v>
      </c>
      <c r="F55" s="532">
        <f t="shared" si="2"/>
        <v>41658</v>
      </c>
      <c r="G55" s="534">
        <f t="shared" si="0"/>
        <v>29801</v>
      </c>
      <c r="H55" s="533">
        <v>1230</v>
      </c>
    </row>
    <row r="56" spans="1:8" x14ac:dyDescent="0.2">
      <c r="A56" s="535">
        <v>49</v>
      </c>
      <c r="B56" s="531">
        <f t="shared" si="6"/>
        <v>13.1</v>
      </c>
      <c r="C56" s="543">
        <f t="shared" si="1"/>
        <v>38.700000000000003</v>
      </c>
      <c r="D56" s="532">
        <v>27860</v>
      </c>
      <c r="E56" s="547">
        <v>13439</v>
      </c>
      <c r="F56" s="532">
        <f t="shared" si="2"/>
        <v>41504</v>
      </c>
      <c r="G56" s="534">
        <f t="shared" si="0"/>
        <v>29688</v>
      </c>
      <c r="H56" s="533">
        <v>1230</v>
      </c>
    </row>
    <row r="57" spans="1:8" x14ac:dyDescent="0.2">
      <c r="A57" s="535">
        <v>50</v>
      </c>
      <c r="B57" s="531">
        <f t="shared" si="6"/>
        <v>13.14</v>
      </c>
      <c r="C57" s="543">
        <f t="shared" si="1"/>
        <v>39.020000000000003</v>
      </c>
      <c r="D57" s="532">
        <v>27860</v>
      </c>
      <c r="E57" s="547">
        <v>13439</v>
      </c>
      <c r="F57" s="532">
        <f t="shared" si="2"/>
        <v>41353</v>
      </c>
      <c r="G57" s="534">
        <f t="shared" si="0"/>
        <v>29576</v>
      </c>
      <c r="H57" s="533">
        <v>1230</v>
      </c>
    </row>
    <row r="58" spans="1:8" x14ac:dyDescent="0.2">
      <c r="A58" s="535">
        <v>51</v>
      </c>
      <c r="B58" s="531">
        <f t="shared" si="6"/>
        <v>13.18</v>
      </c>
      <c r="C58" s="543">
        <f t="shared" si="1"/>
        <v>39.340000000000003</v>
      </c>
      <c r="D58" s="532">
        <v>27860</v>
      </c>
      <c r="E58" s="547">
        <v>13439</v>
      </c>
      <c r="F58" s="532">
        <f t="shared" si="2"/>
        <v>41202</v>
      </c>
      <c r="G58" s="534">
        <f t="shared" si="0"/>
        <v>29465</v>
      </c>
      <c r="H58" s="533">
        <v>1230</v>
      </c>
    </row>
    <row r="59" spans="1:8" x14ac:dyDescent="0.2">
      <c r="A59" s="535">
        <v>52</v>
      </c>
      <c r="B59" s="531">
        <f t="shared" si="6"/>
        <v>13.22</v>
      </c>
      <c r="C59" s="543">
        <f t="shared" si="1"/>
        <v>39.65</v>
      </c>
      <c r="D59" s="532">
        <v>27860</v>
      </c>
      <c r="E59" s="547">
        <v>13439</v>
      </c>
      <c r="F59" s="532">
        <f t="shared" si="2"/>
        <v>41055</v>
      </c>
      <c r="G59" s="534">
        <f t="shared" si="0"/>
        <v>29356</v>
      </c>
      <c r="H59" s="533">
        <v>1230</v>
      </c>
    </row>
    <row r="60" spans="1:8" x14ac:dyDescent="0.2">
      <c r="A60" s="535">
        <v>53</v>
      </c>
      <c r="B60" s="531">
        <f t="shared" si="6"/>
        <v>13.26</v>
      </c>
      <c r="C60" s="543">
        <f t="shared" si="1"/>
        <v>39.950000000000003</v>
      </c>
      <c r="D60" s="532">
        <v>27860</v>
      </c>
      <c r="E60" s="547">
        <v>13439</v>
      </c>
      <c r="F60" s="532">
        <f t="shared" si="2"/>
        <v>40910</v>
      </c>
      <c r="G60" s="534">
        <f t="shared" si="0"/>
        <v>29249</v>
      </c>
      <c r="H60" s="533">
        <v>1230</v>
      </c>
    </row>
    <row r="61" spans="1:8" x14ac:dyDescent="0.2">
      <c r="A61" s="535">
        <v>54</v>
      </c>
      <c r="B61" s="531">
        <f t="shared" si="6"/>
        <v>13.3</v>
      </c>
      <c r="C61" s="543">
        <f t="shared" si="1"/>
        <v>40.25</v>
      </c>
      <c r="D61" s="532">
        <v>27860</v>
      </c>
      <c r="E61" s="547">
        <v>13439</v>
      </c>
      <c r="F61" s="532">
        <f t="shared" si="2"/>
        <v>40766</v>
      </c>
      <c r="G61" s="534">
        <f t="shared" si="0"/>
        <v>29144</v>
      </c>
      <c r="H61" s="533">
        <v>1230</v>
      </c>
    </row>
    <row r="62" spans="1:8" x14ac:dyDescent="0.2">
      <c r="A62" s="535">
        <v>55</v>
      </c>
      <c r="B62" s="531">
        <f t="shared" si="6"/>
        <v>13.34</v>
      </c>
      <c r="C62" s="543">
        <f t="shared" si="1"/>
        <v>40.54</v>
      </c>
      <c r="D62" s="532">
        <v>27860</v>
      </c>
      <c r="E62" s="547">
        <v>13439</v>
      </c>
      <c r="F62" s="532">
        <f t="shared" si="2"/>
        <v>40625</v>
      </c>
      <c r="G62" s="534">
        <f t="shared" si="0"/>
        <v>29039</v>
      </c>
      <c r="H62" s="533">
        <v>1230</v>
      </c>
    </row>
    <row r="63" spans="1:8" x14ac:dyDescent="0.2">
      <c r="A63" s="535">
        <v>56</v>
      </c>
      <c r="B63" s="531">
        <f t="shared" si="6"/>
        <v>13.38</v>
      </c>
      <c r="C63" s="543">
        <f t="shared" si="1"/>
        <v>40.83</v>
      </c>
      <c r="D63" s="532">
        <v>27860</v>
      </c>
      <c r="E63" s="547">
        <v>13439</v>
      </c>
      <c r="F63" s="532">
        <f t="shared" si="2"/>
        <v>40485</v>
      </c>
      <c r="G63" s="534">
        <f t="shared" si="0"/>
        <v>28936</v>
      </c>
      <c r="H63" s="533">
        <v>1230</v>
      </c>
    </row>
    <row r="64" spans="1:8" x14ac:dyDescent="0.2">
      <c r="A64" s="535">
        <v>57</v>
      </c>
      <c r="B64" s="531">
        <f t="shared" si="6"/>
        <v>13.42</v>
      </c>
      <c r="C64" s="543">
        <f t="shared" si="1"/>
        <v>41.12</v>
      </c>
      <c r="D64" s="532">
        <v>27860</v>
      </c>
      <c r="E64" s="547">
        <v>13439</v>
      </c>
      <c r="F64" s="532">
        <f t="shared" si="2"/>
        <v>40346</v>
      </c>
      <c r="G64" s="534">
        <f t="shared" si="0"/>
        <v>28834</v>
      </c>
      <c r="H64" s="533">
        <v>1230</v>
      </c>
    </row>
    <row r="65" spans="1:8" x14ac:dyDescent="0.2">
      <c r="A65" s="535">
        <v>58</v>
      </c>
      <c r="B65" s="531">
        <f t="shared" si="6"/>
        <v>13.46</v>
      </c>
      <c r="C65" s="543">
        <f t="shared" si="1"/>
        <v>41.39</v>
      </c>
      <c r="D65" s="532">
        <v>27860</v>
      </c>
      <c r="E65" s="547">
        <v>13439</v>
      </c>
      <c r="F65" s="532">
        <f t="shared" si="2"/>
        <v>40211</v>
      </c>
      <c r="G65" s="534">
        <f t="shared" si="0"/>
        <v>28734</v>
      </c>
      <c r="H65" s="533">
        <v>1230</v>
      </c>
    </row>
    <row r="66" spans="1:8" x14ac:dyDescent="0.2">
      <c r="A66" s="535">
        <v>59</v>
      </c>
      <c r="B66" s="531">
        <f t="shared" si="6"/>
        <v>13.5</v>
      </c>
      <c r="C66" s="543">
        <f t="shared" si="1"/>
        <v>41.66</v>
      </c>
      <c r="D66" s="532">
        <v>27860</v>
      </c>
      <c r="E66" s="547">
        <v>13439</v>
      </c>
      <c r="F66" s="532">
        <f t="shared" si="2"/>
        <v>40077</v>
      </c>
      <c r="G66" s="534">
        <f t="shared" si="0"/>
        <v>28635</v>
      </c>
      <c r="H66" s="533">
        <v>1230</v>
      </c>
    </row>
    <row r="67" spans="1:8" x14ac:dyDescent="0.2">
      <c r="A67" s="535">
        <v>60</v>
      </c>
      <c r="B67" s="531">
        <f t="shared" si="6"/>
        <v>13.54</v>
      </c>
      <c r="C67" s="543">
        <f t="shared" si="1"/>
        <v>41.93</v>
      </c>
      <c r="D67" s="532">
        <v>27860</v>
      </c>
      <c r="E67" s="547">
        <v>13439</v>
      </c>
      <c r="F67" s="532">
        <f t="shared" si="2"/>
        <v>39944</v>
      </c>
      <c r="G67" s="534">
        <f t="shared" si="0"/>
        <v>28537</v>
      </c>
      <c r="H67" s="533">
        <v>1230</v>
      </c>
    </row>
    <row r="68" spans="1:8" x14ac:dyDescent="0.2">
      <c r="A68" s="535">
        <v>61</v>
      </c>
      <c r="B68" s="531">
        <f t="shared" si="6"/>
        <v>13.58</v>
      </c>
      <c r="C68" s="543">
        <f t="shared" si="1"/>
        <v>42.19</v>
      </c>
      <c r="D68" s="532">
        <v>27860</v>
      </c>
      <c r="E68" s="547">
        <v>13439</v>
      </c>
      <c r="F68" s="532">
        <f t="shared" si="2"/>
        <v>39813</v>
      </c>
      <c r="G68" s="534">
        <f t="shared" si="0"/>
        <v>28441</v>
      </c>
      <c r="H68" s="533">
        <v>1230</v>
      </c>
    </row>
    <row r="69" spans="1:8" x14ac:dyDescent="0.2">
      <c r="A69" s="535">
        <v>62</v>
      </c>
      <c r="B69" s="531">
        <f t="shared" si="6"/>
        <v>13.62</v>
      </c>
      <c r="C69" s="543">
        <f t="shared" si="1"/>
        <v>42.45</v>
      </c>
      <c r="D69" s="532">
        <v>27860</v>
      </c>
      <c r="E69" s="547">
        <v>13439</v>
      </c>
      <c r="F69" s="532">
        <f t="shared" si="2"/>
        <v>39683</v>
      </c>
      <c r="G69" s="534">
        <f t="shared" si="0"/>
        <v>28345</v>
      </c>
      <c r="H69" s="533">
        <v>1230</v>
      </c>
    </row>
    <row r="70" spans="1:8" x14ac:dyDescent="0.2">
      <c r="A70" s="535">
        <v>63</v>
      </c>
      <c r="B70" s="531">
        <f t="shared" si="6"/>
        <v>13.66</v>
      </c>
      <c r="C70" s="543">
        <f t="shared" si="1"/>
        <v>42.7</v>
      </c>
      <c r="D70" s="532">
        <v>27860</v>
      </c>
      <c r="E70" s="547">
        <v>13439</v>
      </c>
      <c r="F70" s="532">
        <f t="shared" si="2"/>
        <v>39556</v>
      </c>
      <c r="G70" s="534">
        <f t="shared" si="0"/>
        <v>28251</v>
      </c>
      <c r="H70" s="533">
        <v>1230</v>
      </c>
    </row>
    <row r="71" spans="1:8" x14ac:dyDescent="0.2">
      <c r="A71" s="535">
        <v>64</v>
      </c>
      <c r="B71" s="531">
        <f t="shared" si="6"/>
        <v>13.7</v>
      </c>
      <c r="C71" s="543">
        <f t="shared" si="1"/>
        <v>42.94</v>
      </c>
      <c r="D71" s="532">
        <v>27860</v>
      </c>
      <c r="E71" s="547">
        <v>13439</v>
      </c>
      <c r="F71" s="532">
        <f t="shared" si="2"/>
        <v>39430</v>
      </c>
      <c r="G71" s="534">
        <f t="shared" si="0"/>
        <v>28159</v>
      </c>
      <c r="H71" s="533">
        <v>1230</v>
      </c>
    </row>
    <row r="72" spans="1:8" x14ac:dyDescent="0.2">
      <c r="A72" s="535">
        <v>65</v>
      </c>
      <c r="B72" s="531">
        <f t="shared" si="6"/>
        <v>13.74</v>
      </c>
      <c r="C72" s="543">
        <f t="shared" si="1"/>
        <v>43.18</v>
      </c>
      <c r="D72" s="532">
        <v>27860</v>
      </c>
      <c r="E72" s="547">
        <v>13439</v>
      </c>
      <c r="F72" s="532">
        <f t="shared" si="2"/>
        <v>39305</v>
      </c>
      <c r="G72" s="534">
        <f t="shared" si="0"/>
        <v>28067</v>
      </c>
      <c r="H72" s="533">
        <v>1230</v>
      </c>
    </row>
    <row r="73" spans="1:8" x14ac:dyDescent="0.2">
      <c r="A73" s="535">
        <v>66</v>
      </c>
      <c r="B73" s="531">
        <f t="shared" si="6"/>
        <v>13.78</v>
      </c>
      <c r="C73" s="543">
        <f t="shared" si="1"/>
        <v>43.42</v>
      </c>
      <c r="D73" s="532">
        <v>27860</v>
      </c>
      <c r="E73" s="547">
        <v>13439</v>
      </c>
      <c r="F73" s="532">
        <f t="shared" si="2"/>
        <v>39181</v>
      </c>
      <c r="G73" s="534">
        <f t="shared" si="0"/>
        <v>27975</v>
      </c>
      <c r="H73" s="533">
        <v>1230</v>
      </c>
    </row>
    <row r="74" spans="1:8" x14ac:dyDescent="0.2">
      <c r="A74" s="535">
        <v>67</v>
      </c>
      <c r="B74" s="531">
        <f t="shared" si="6"/>
        <v>13.82</v>
      </c>
      <c r="C74" s="543">
        <f t="shared" si="1"/>
        <v>43.65</v>
      </c>
      <c r="D74" s="532">
        <v>27860</v>
      </c>
      <c r="E74" s="547">
        <v>13439</v>
      </c>
      <c r="F74" s="532">
        <f t="shared" si="2"/>
        <v>39060</v>
      </c>
      <c r="G74" s="534">
        <f t="shared" si="0"/>
        <v>27886</v>
      </c>
      <c r="H74" s="533">
        <v>1230</v>
      </c>
    </row>
    <row r="75" spans="1:8" x14ac:dyDescent="0.2">
      <c r="A75" s="535">
        <v>68</v>
      </c>
      <c r="B75" s="531">
        <f t="shared" si="6"/>
        <v>13.86</v>
      </c>
      <c r="C75" s="543">
        <f t="shared" si="1"/>
        <v>43.87</v>
      </c>
      <c r="D75" s="532">
        <v>27860</v>
      </c>
      <c r="E75" s="547">
        <v>13439</v>
      </c>
      <c r="F75" s="532">
        <f t="shared" si="2"/>
        <v>38940</v>
      </c>
      <c r="G75" s="534">
        <f t="shared" si="0"/>
        <v>27797</v>
      </c>
      <c r="H75" s="533">
        <v>1230</v>
      </c>
    </row>
    <row r="76" spans="1:8" x14ac:dyDescent="0.2">
      <c r="A76" s="535">
        <v>69</v>
      </c>
      <c r="B76" s="531">
        <f t="shared" si="6"/>
        <v>13.9</v>
      </c>
      <c r="C76" s="543">
        <f t="shared" si="1"/>
        <v>44.09</v>
      </c>
      <c r="D76" s="532">
        <v>27860</v>
      </c>
      <c r="E76" s="547">
        <v>13439</v>
      </c>
      <c r="F76" s="532">
        <f t="shared" si="2"/>
        <v>38821</v>
      </c>
      <c r="G76" s="534">
        <f t="shared" si="0"/>
        <v>27709</v>
      </c>
      <c r="H76" s="533">
        <v>1230</v>
      </c>
    </row>
    <row r="77" spans="1:8" x14ac:dyDescent="0.2">
      <c r="A77" s="535">
        <v>70</v>
      </c>
      <c r="B77" s="531">
        <f t="shared" si="6"/>
        <v>13.94</v>
      </c>
      <c r="C77" s="543">
        <f t="shared" si="1"/>
        <v>44.3</v>
      </c>
      <c r="D77" s="532">
        <v>27860</v>
      </c>
      <c r="E77" s="547">
        <v>13439</v>
      </c>
      <c r="F77" s="532">
        <f t="shared" si="2"/>
        <v>38704</v>
      </c>
      <c r="G77" s="534">
        <f t="shared" si="0"/>
        <v>27623</v>
      </c>
      <c r="H77" s="533">
        <v>1230</v>
      </c>
    </row>
    <row r="78" spans="1:8" x14ac:dyDescent="0.2">
      <c r="A78" s="535">
        <v>71</v>
      </c>
      <c r="B78" s="531">
        <f t="shared" si="6"/>
        <v>13.98</v>
      </c>
      <c r="C78" s="543">
        <f t="shared" si="1"/>
        <v>44.51</v>
      </c>
      <c r="D78" s="532">
        <v>27860</v>
      </c>
      <c r="E78" s="547">
        <v>13439</v>
      </c>
      <c r="F78" s="532">
        <f t="shared" si="2"/>
        <v>38587</v>
      </c>
      <c r="G78" s="534">
        <f t="shared" si="0"/>
        <v>27537</v>
      </c>
      <c r="H78" s="533">
        <v>1230</v>
      </c>
    </row>
    <row r="79" spans="1:8" x14ac:dyDescent="0.2">
      <c r="A79" s="535">
        <v>72</v>
      </c>
      <c r="B79" s="531">
        <f t="shared" si="6"/>
        <v>14.02</v>
      </c>
      <c r="C79" s="543">
        <f t="shared" si="1"/>
        <v>44.71</v>
      </c>
      <c r="D79" s="532">
        <v>27860</v>
      </c>
      <c r="E79" s="547">
        <v>13439</v>
      </c>
      <c r="F79" s="532">
        <f t="shared" si="2"/>
        <v>38473</v>
      </c>
      <c r="G79" s="534">
        <f t="shared" si="0"/>
        <v>27453</v>
      </c>
      <c r="H79" s="533">
        <v>1230</v>
      </c>
    </row>
    <row r="80" spans="1:8" x14ac:dyDescent="0.2">
      <c r="A80" s="535">
        <v>73</v>
      </c>
      <c r="B80" s="531">
        <f t="shared" si="6"/>
        <v>14.06</v>
      </c>
      <c r="C80" s="543">
        <f t="shared" si="1"/>
        <v>44.91</v>
      </c>
      <c r="D80" s="532">
        <v>27860</v>
      </c>
      <c r="E80" s="547">
        <v>13439</v>
      </c>
      <c r="F80" s="532">
        <f t="shared" si="2"/>
        <v>38359</v>
      </c>
      <c r="G80" s="534">
        <f t="shared" ref="G80:G140" si="7">ROUND(12*(1/B80*D80+1/C80*E80),0)</f>
        <v>27369</v>
      </c>
      <c r="H80" s="533">
        <v>1230</v>
      </c>
    </row>
    <row r="81" spans="1:8" x14ac:dyDescent="0.2">
      <c r="A81" s="535">
        <v>74</v>
      </c>
      <c r="B81" s="531">
        <f t="shared" si="6"/>
        <v>14.1</v>
      </c>
      <c r="C81" s="543">
        <f t="shared" ref="C81:C106" si="8">ROUND((-0.00285*POWER(A81,2)+0.62285*A81+17.497)*0.94,2)</f>
        <v>45.1</v>
      </c>
      <c r="D81" s="532">
        <v>27860</v>
      </c>
      <c r="E81" s="547">
        <v>13439</v>
      </c>
      <c r="F81" s="532">
        <f t="shared" ref="F81:F140" si="9">ROUND(12*1.3566*(1/B81*D81+1/C81*E81)+H81,0)</f>
        <v>38247</v>
      </c>
      <c r="G81" s="534">
        <f t="shared" si="7"/>
        <v>27286</v>
      </c>
      <c r="H81" s="533">
        <v>1230</v>
      </c>
    </row>
    <row r="82" spans="1:8" x14ac:dyDescent="0.2">
      <c r="A82" s="535">
        <v>75</v>
      </c>
      <c r="B82" s="531">
        <f t="shared" si="6"/>
        <v>14.14</v>
      </c>
      <c r="C82" s="543">
        <f t="shared" si="8"/>
        <v>45.29</v>
      </c>
      <c r="D82" s="532">
        <v>27860</v>
      </c>
      <c r="E82" s="547">
        <v>13439</v>
      </c>
      <c r="F82" s="532">
        <f t="shared" si="9"/>
        <v>38135</v>
      </c>
      <c r="G82" s="534">
        <f t="shared" si="7"/>
        <v>27204</v>
      </c>
      <c r="H82" s="533">
        <v>1230</v>
      </c>
    </row>
    <row r="83" spans="1:8" x14ac:dyDescent="0.2">
      <c r="A83" s="535">
        <v>76</v>
      </c>
      <c r="B83" s="531">
        <f t="shared" si="6"/>
        <v>14.18</v>
      </c>
      <c r="C83" s="543">
        <f t="shared" si="8"/>
        <v>45.47</v>
      </c>
      <c r="D83" s="532">
        <v>27860</v>
      </c>
      <c r="E83" s="547">
        <v>13439</v>
      </c>
      <c r="F83" s="532">
        <f t="shared" si="9"/>
        <v>38026</v>
      </c>
      <c r="G83" s="534">
        <f t="shared" si="7"/>
        <v>27124</v>
      </c>
      <c r="H83" s="533">
        <v>1230</v>
      </c>
    </row>
    <row r="84" spans="1:8" x14ac:dyDescent="0.2">
      <c r="A84" s="535">
        <v>77</v>
      </c>
      <c r="B84" s="531">
        <f t="shared" si="6"/>
        <v>14.22</v>
      </c>
      <c r="C84" s="543">
        <f t="shared" si="8"/>
        <v>45.65</v>
      </c>
      <c r="D84" s="532">
        <v>27860</v>
      </c>
      <c r="E84" s="547">
        <v>13439</v>
      </c>
      <c r="F84" s="532">
        <f t="shared" si="9"/>
        <v>37917</v>
      </c>
      <c r="G84" s="534">
        <f t="shared" si="7"/>
        <v>27043</v>
      </c>
      <c r="H84" s="533">
        <v>1230</v>
      </c>
    </row>
    <row r="85" spans="1:8" x14ac:dyDescent="0.2">
      <c r="A85" s="535">
        <v>78</v>
      </c>
      <c r="B85" s="531">
        <f t="shared" si="6"/>
        <v>14.26</v>
      </c>
      <c r="C85" s="543">
        <f t="shared" si="8"/>
        <v>45.82</v>
      </c>
      <c r="D85" s="532">
        <v>27860</v>
      </c>
      <c r="E85" s="547">
        <v>13439</v>
      </c>
      <c r="F85" s="532">
        <f t="shared" si="9"/>
        <v>37810</v>
      </c>
      <c r="G85" s="534">
        <f t="shared" si="7"/>
        <v>26964</v>
      </c>
      <c r="H85" s="533">
        <v>1230</v>
      </c>
    </row>
    <row r="86" spans="1:8" x14ac:dyDescent="0.2">
      <c r="A86" s="535">
        <v>79</v>
      </c>
      <c r="B86" s="531">
        <f t="shared" si="6"/>
        <v>14.3</v>
      </c>
      <c r="C86" s="543">
        <f t="shared" si="8"/>
        <v>45.98</v>
      </c>
      <c r="D86" s="532">
        <v>27860</v>
      </c>
      <c r="E86" s="547">
        <v>13439</v>
      </c>
      <c r="F86" s="532">
        <f t="shared" si="9"/>
        <v>37704</v>
      </c>
      <c r="G86" s="534">
        <f t="shared" si="7"/>
        <v>26886</v>
      </c>
      <c r="H86" s="533">
        <v>1230</v>
      </c>
    </row>
    <row r="87" spans="1:8" x14ac:dyDescent="0.2">
      <c r="A87" s="535">
        <v>80</v>
      </c>
      <c r="B87" s="531">
        <f t="shared" si="6"/>
        <v>14.34</v>
      </c>
      <c r="C87" s="543">
        <f t="shared" si="8"/>
        <v>46.14</v>
      </c>
      <c r="D87" s="532">
        <v>27860</v>
      </c>
      <c r="E87" s="547">
        <v>13439</v>
      </c>
      <c r="F87" s="532">
        <f t="shared" si="9"/>
        <v>37599</v>
      </c>
      <c r="G87" s="534">
        <f t="shared" si="7"/>
        <v>26809</v>
      </c>
      <c r="H87" s="533">
        <v>1230</v>
      </c>
    </row>
    <row r="88" spans="1:8" x14ac:dyDescent="0.2">
      <c r="A88" s="535">
        <v>81</v>
      </c>
      <c r="B88" s="531">
        <f t="shared" si="6"/>
        <v>14.38</v>
      </c>
      <c r="C88" s="543">
        <f t="shared" si="8"/>
        <v>46.29</v>
      </c>
      <c r="D88" s="532">
        <v>27860</v>
      </c>
      <c r="E88" s="547">
        <v>13439</v>
      </c>
      <c r="F88" s="532">
        <f t="shared" si="9"/>
        <v>37496</v>
      </c>
      <c r="G88" s="534">
        <f t="shared" si="7"/>
        <v>26733</v>
      </c>
      <c r="H88" s="533">
        <v>1230</v>
      </c>
    </row>
    <row r="89" spans="1:8" x14ac:dyDescent="0.2">
      <c r="A89" s="535">
        <v>82</v>
      </c>
      <c r="B89" s="531">
        <f t="shared" si="6"/>
        <v>14.42</v>
      </c>
      <c r="C89" s="543">
        <f t="shared" si="8"/>
        <v>46.44</v>
      </c>
      <c r="D89" s="532">
        <v>27860</v>
      </c>
      <c r="E89" s="547">
        <v>13439</v>
      </c>
      <c r="F89" s="532">
        <f t="shared" si="9"/>
        <v>37393</v>
      </c>
      <c r="G89" s="534">
        <f t="shared" si="7"/>
        <v>26657</v>
      </c>
      <c r="H89" s="533">
        <v>1230</v>
      </c>
    </row>
    <row r="90" spans="1:8" x14ac:dyDescent="0.2">
      <c r="A90" s="535">
        <v>83</v>
      </c>
      <c r="B90" s="531">
        <f t="shared" si="6"/>
        <v>14.46</v>
      </c>
      <c r="C90" s="543">
        <f t="shared" si="8"/>
        <v>46.59</v>
      </c>
      <c r="D90" s="532">
        <v>27860</v>
      </c>
      <c r="E90" s="547">
        <v>13439</v>
      </c>
      <c r="F90" s="532">
        <f t="shared" si="9"/>
        <v>37291</v>
      </c>
      <c r="G90" s="534">
        <f t="shared" si="7"/>
        <v>26582</v>
      </c>
      <c r="H90" s="533">
        <v>1230</v>
      </c>
    </row>
    <row r="91" spans="1:8" x14ac:dyDescent="0.2">
      <c r="A91" s="535">
        <v>84</v>
      </c>
      <c r="B91" s="531">
        <f t="shared" si="6"/>
        <v>14.5</v>
      </c>
      <c r="C91" s="543">
        <f t="shared" si="8"/>
        <v>46.72</v>
      </c>
      <c r="D91" s="532">
        <v>27860</v>
      </c>
      <c r="E91" s="547">
        <v>13439</v>
      </c>
      <c r="F91" s="532">
        <f t="shared" si="9"/>
        <v>37191</v>
      </c>
      <c r="G91" s="534">
        <f t="shared" si="7"/>
        <v>26508</v>
      </c>
      <c r="H91" s="533">
        <v>1230</v>
      </c>
    </row>
    <row r="92" spans="1:8" x14ac:dyDescent="0.2">
      <c r="A92" s="535">
        <v>85</v>
      </c>
      <c r="B92" s="531">
        <f t="shared" si="6"/>
        <v>14.54</v>
      </c>
      <c r="C92" s="543">
        <f t="shared" si="8"/>
        <v>46.86</v>
      </c>
      <c r="D92" s="532">
        <v>27860</v>
      </c>
      <c r="E92" s="547">
        <v>13439</v>
      </c>
      <c r="F92" s="532">
        <f t="shared" si="9"/>
        <v>37091</v>
      </c>
      <c r="G92" s="534">
        <f t="shared" si="7"/>
        <v>26435</v>
      </c>
      <c r="H92" s="533">
        <v>1230</v>
      </c>
    </row>
    <row r="93" spans="1:8" x14ac:dyDescent="0.2">
      <c r="A93" s="535">
        <v>86</v>
      </c>
      <c r="B93" s="531">
        <f t="shared" si="6"/>
        <v>14.58</v>
      </c>
      <c r="C93" s="543">
        <f t="shared" si="8"/>
        <v>46.98</v>
      </c>
      <c r="D93" s="532">
        <v>27860</v>
      </c>
      <c r="E93" s="547">
        <v>13439</v>
      </c>
      <c r="F93" s="532">
        <f t="shared" si="9"/>
        <v>36994</v>
      </c>
      <c r="G93" s="534">
        <f t="shared" si="7"/>
        <v>26363</v>
      </c>
      <c r="H93" s="533">
        <v>1230</v>
      </c>
    </row>
    <row r="94" spans="1:8" x14ac:dyDescent="0.2">
      <c r="A94" s="535">
        <v>87</v>
      </c>
      <c r="B94" s="531">
        <f t="shared" si="6"/>
        <v>14.62</v>
      </c>
      <c r="C94" s="543">
        <f t="shared" si="8"/>
        <v>47.11</v>
      </c>
      <c r="D94" s="532">
        <v>27860</v>
      </c>
      <c r="E94" s="547">
        <v>13439</v>
      </c>
      <c r="F94" s="532">
        <f t="shared" si="9"/>
        <v>36896</v>
      </c>
      <c r="G94" s="534">
        <f t="shared" si="7"/>
        <v>26291</v>
      </c>
      <c r="H94" s="533">
        <v>1230</v>
      </c>
    </row>
    <row r="95" spans="1:8" x14ac:dyDescent="0.2">
      <c r="A95" s="535">
        <v>88</v>
      </c>
      <c r="B95" s="531">
        <f t="shared" si="6"/>
        <v>14.66</v>
      </c>
      <c r="C95" s="543">
        <f t="shared" si="8"/>
        <v>47.22</v>
      </c>
      <c r="D95" s="532">
        <v>27860</v>
      </c>
      <c r="E95" s="547">
        <v>13439</v>
      </c>
      <c r="F95" s="532">
        <f t="shared" si="9"/>
        <v>36800</v>
      </c>
      <c r="G95" s="534">
        <f t="shared" si="7"/>
        <v>26220</v>
      </c>
      <c r="H95" s="533">
        <v>1230</v>
      </c>
    </row>
    <row r="96" spans="1:8" x14ac:dyDescent="0.2">
      <c r="A96" s="535">
        <v>89</v>
      </c>
      <c r="B96" s="531">
        <f t="shared" si="6"/>
        <v>14.7</v>
      </c>
      <c r="C96" s="543">
        <f t="shared" si="8"/>
        <v>47.33</v>
      </c>
      <c r="D96" s="532">
        <v>27860</v>
      </c>
      <c r="E96" s="547">
        <v>13439</v>
      </c>
      <c r="F96" s="532">
        <f t="shared" si="9"/>
        <v>36705</v>
      </c>
      <c r="G96" s="534">
        <f t="shared" si="7"/>
        <v>26150</v>
      </c>
      <c r="H96" s="533">
        <v>1230</v>
      </c>
    </row>
    <row r="97" spans="1:8" x14ac:dyDescent="0.2">
      <c r="A97" s="535">
        <v>90</v>
      </c>
      <c r="B97" s="531">
        <f t="shared" si="6"/>
        <v>14.74</v>
      </c>
      <c r="C97" s="543">
        <f t="shared" si="8"/>
        <v>47.44</v>
      </c>
      <c r="D97" s="532">
        <v>27860</v>
      </c>
      <c r="E97" s="547">
        <v>13439</v>
      </c>
      <c r="F97" s="532">
        <f t="shared" si="9"/>
        <v>36611</v>
      </c>
      <c r="G97" s="534">
        <f t="shared" si="7"/>
        <v>26081</v>
      </c>
      <c r="H97" s="533">
        <v>1230</v>
      </c>
    </row>
    <row r="98" spans="1:8" x14ac:dyDescent="0.2">
      <c r="A98" s="535">
        <v>91</v>
      </c>
      <c r="B98" s="531">
        <f t="shared" si="6"/>
        <v>14.78</v>
      </c>
      <c r="C98" s="543">
        <f t="shared" si="8"/>
        <v>47.54</v>
      </c>
      <c r="D98" s="532">
        <v>27860</v>
      </c>
      <c r="E98" s="547">
        <v>13439</v>
      </c>
      <c r="F98" s="532">
        <f t="shared" si="9"/>
        <v>36518</v>
      </c>
      <c r="G98" s="534">
        <f t="shared" si="7"/>
        <v>26012</v>
      </c>
      <c r="H98" s="533">
        <v>1230</v>
      </c>
    </row>
    <row r="99" spans="1:8" x14ac:dyDescent="0.2">
      <c r="A99" s="535">
        <v>92</v>
      </c>
      <c r="B99" s="531">
        <f t="shared" si="6"/>
        <v>14.82</v>
      </c>
      <c r="C99" s="543">
        <f t="shared" si="8"/>
        <v>47.64</v>
      </c>
      <c r="D99" s="532">
        <v>27860</v>
      </c>
      <c r="E99" s="547">
        <v>13439</v>
      </c>
      <c r="F99" s="532">
        <f t="shared" si="9"/>
        <v>36425</v>
      </c>
      <c r="G99" s="534">
        <f t="shared" si="7"/>
        <v>25944</v>
      </c>
      <c r="H99" s="533">
        <v>1230</v>
      </c>
    </row>
    <row r="100" spans="1:8" x14ac:dyDescent="0.2">
      <c r="A100" s="535">
        <v>93</v>
      </c>
      <c r="B100" s="531">
        <f t="shared" si="6"/>
        <v>14.86</v>
      </c>
      <c r="C100" s="543">
        <f t="shared" si="8"/>
        <v>47.73</v>
      </c>
      <c r="D100" s="532">
        <v>27860</v>
      </c>
      <c r="E100" s="547">
        <v>13439</v>
      </c>
      <c r="F100" s="532">
        <f t="shared" si="9"/>
        <v>36334</v>
      </c>
      <c r="G100" s="534">
        <f t="shared" si="7"/>
        <v>25877</v>
      </c>
      <c r="H100" s="533">
        <v>1230</v>
      </c>
    </row>
    <row r="101" spans="1:8" x14ac:dyDescent="0.2">
      <c r="A101" s="535">
        <v>94</v>
      </c>
      <c r="B101" s="531">
        <f t="shared" si="6"/>
        <v>14.9</v>
      </c>
      <c r="C101" s="543">
        <f t="shared" si="8"/>
        <v>47.81</v>
      </c>
      <c r="D101" s="532">
        <v>27860</v>
      </c>
      <c r="E101" s="547">
        <v>13439</v>
      </c>
      <c r="F101" s="532">
        <f t="shared" si="9"/>
        <v>36245</v>
      </c>
      <c r="G101" s="534">
        <f t="shared" si="7"/>
        <v>25811</v>
      </c>
      <c r="H101" s="533">
        <v>1230</v>
      </c>
    </row>
    <row r="102" spans="1:8" x14ac:dyDescent="0.2">
      <c r="A102" s="535">
        <v>95</v>
      </c>
      <c r="B102" s="531">
        <f t="shared" si="6"/>
        <v>14.94</v>
      </c>
      <c r="C102" s="543">
        <f t="shared" si="8"/>
        <v>47.89</v>
      </c>
      <c r="D102" s="532">
        <v>27860</v>
      </c>
      <c r="E102" s="547">
        <v>13439</v>
      </c>
      <c r="F102" s="532">
        <f t="shared" si="9"/>
        <v>36156</v>
      </c>
      <c r="G102" s="534">
        <f t="shared" si="7"/>
        <v>25745</v>
      </c>
      <c r="H102" s="533">
        <v>1230</v>
      </c>
    </row>
    <row r="103" spans="1:8" x14ac:dyDescent="0.2">
      <c r="A103" s="535">
        <v>96</v>
      </c>
      <c r="B103" s="531">
        <f t="shared" si="6"/>
        <v>14.98</v>
      </c>
      <c r="C103" s="543">
        <f t="shared" si="8"/>
        <v>47.96</v>
      </c>
      <c r="D103" s="532">
        <v>27860</v>
      </c>
      <c r="E103" s="547">
        <v>13439</v>
      </c>
      <c r="F103" s="532">
        <f t="shared" si="9"/>
        <v>36068</v>
      </c>
      <c r="G103" s="534">
        <f t="shared" si="7"/>
        <v>25680</v>
      </c>
      <c r="H103" s="533">
        <v>1230</v>
      </c>
    </row>
    <row r="104" spans="1:8" x14ac:dyDescent="0.2">
      <c r="A104" s="535">
        <v>97</v>
      </c>
      <c r="B104" s="531">
        <f t="shared" si="6"/>
        <v>15.02</v>
      </c>
      <c r="C104" s="543">
        <f t="shared" si="8"/>
        <v>48.03</v>
      </c>
      <c r="D104" s="532">
        <v>27860</v>
      </c>
      <c r="E104" s="547">
        <v>13439</v>
      </c>
      <c r="F104" s="532">
        <f t="shared" si="9"/>
        <v>35981</v>
      </c>
      <c r="G104" s="534">
        <f t="shared" si="7"/>
        <v>25616</v>
      </c>
      <c r="H104" s="533">
        <v>1230</v>
      </c>
    </row>
    <row r="105" spans="1:8" x14ac:dyDescent="0.2">
      <c r="A105" s="535">
        <v>98</v>
      </c>
      <c r="B105" s="531">
        <f t="shared" si="6"/>
        <v>15.06</v>
      </c>
      <c r="C105" s="543">
        <f t="shared" si="8"/>
        <v>48.1</v>
      </c>
      <c r="D105" s="532">
        <v>27860</v>
      </c>
      <c r="E105" s="547">
        <v>13439</v>
      </c>
      <c r="F105" s="532">
        <f t="shared" si="9"/>
        <v>35894</v>
      </c>
      <c r="G105" s="534">
        <f t="shared" si="7"/>
        <v>25552</v>
      </c>
      <c r="H105" s="533">
        <v>1230</v>
      </c>
    </row>
    <row r="106" spans="1:8" x14ac:dyDescent="0.2">
      <c r="A106" s="535">
        <v>99</v>
      </c>
      <c r="B106" s="531">
        <f t="shared" si="6"/>
        <v>15.1</v>
      </c>
      <c r="C106" s="543">
        <f t="shared" si="8"/>
        <v>48.15</v>
      </c>
      <c r="D106" s="532">
        <v>27860</v>
      </c>
      <c r="E106" s="547">
        <v>13439</v>
      </c>
      <c r="F106" s="532">
        <f t="shared" si="9"/>
        <v>35809</v>
      </c>
      <c r="G106" s="534">
        <f t="shared" si="7"/>
        <v>25490</v>
      </c>
      <c r="H106" s="533">
        <v>1230</v>
      </c>
    </row>
    <row r="107" spans="1:8" x14ac:dyDescent="0.2">
      <c r="A107" s="535">
        <v>100</v>
      </c>
      <c r="B107" s="531">
        <v>15.35</v>
      </c>
      <c r="C107" s="544">
        <v>48.2</v>
      </c>
      <c r="D107" s="532">
        <v>27860</v>
      </c>
      <c r="E107" s="547">
        <v>13439</v>
      </c>
      <c r="F107" s="532">
        <f t="shared" si="9"/>
        <v>35315</v>
      </c>
      <c r="G107" s="534">
        <f t="shared" si="7"/>
        <v>25126</v>
      </c>
      <c r="H107" s="533">
        <v>1230</v>
      </c>
    </row>
    <row r="108" spans="1:8" x14ac:dyDescent="0.2">
      <c r="A108" s="535">
        <v>101</v>
      </c>
      <c r="B108" s="531">
        <v>15.35</v>
      </c>
      <c r="C108" s="544">
        <v>48.2</v>
      </c>
      <c r="D108" s="532">
        <v>27860</v>
      </c>
      <c r="E108" s="547">
        <v>13439</v>
      </c>
      <c r="F108" s="532">
        <f t="shared" si="9"/>
        <v>35315</v>
      </c>
      <c r="G108" s="534">
        <f t="shared" si="7"/>
        <v>25126</v>
      </c>
      <c r="H108" s="533">
        <v>1230</v>
      </c>
    </row>
    <row r="109" spans="1:8" x14ac:dyDescent="0.2">
      <c r="A109" s="535">
        <v>102</v>
      </c>
      <c r="B109" s="531">
        <v>15.35</v>
      </c>
      <c r="C109" s="544">
        <v>48.2</v>
      </c>
      <c r="D109" s="532">
        <v>27860</v>
      </c>
      <c r="E109" s="547">
        <v>13439</v>
      </c>
      <c r="F109" s="532">
        <f t="shared" si="9"/>
        <v>35315</v>
      </c>
      <c r="G109" s="534">
        <f t="shared" si="7"/>
        <v>25126</v>
      </c>
      <c r="H109" s="533">
        <v>1230</v>
      </c>
    </row>
    <row r="110" spans="1:8" x14ac:dyDescent="0.2">
      <c r="A110" s="535">
        <v>103</v>
      </c>
      <c r="B110" s="531">
        <v>15.35</v>
      </c>
      <c r="C110" s="544">
        <v>48.2</v>
      </c>
      <c r="D110" s="532">
        <v>27860</v>
      </c>
      <c r="E110" s="547">
        <v>13439</v>
      </c>
      <c r="F110" s="532">
        <f t="shared" si="9"/>
        <v>35315</v>
      </c>
      <c r="G110" s="534">
        <f t="shared" si="7"/>
        <v>25126</v>
      </c>
      <c r="H110" s="533">
        <v>1230</v>
      </c>
    </row>
    <row r="111" spans="1:8" x14ac:dyDescent="0.2">
      <c r="A111" s="535">
        <v>104</v>
      </c>
      <c r="B111" s="531">
        <v>15.35</v>
      </c>
      <c r="C111" s="544">
        <v>48.2</v>
      </c>
      <c r="D111" s="532">
        <v>27860</v>
      </c>
      <c r="E111" s="547">
        <v>13439</v>
      </c>
      <c r="F111" s="532">
        <f t="shared" si="9"/>
        <v>35315</v>
      </c>
      <c r="G111" s="534">
        <f t="shared" si="7"/>
        <v>25126</v>
      </c>
      <c r="H111" s="533">
        <v>1230</v>
      </c>
    </row>
    <row r="112" spans="1:8" x14ac:dyDescent="0.2">
      <c r="A112" s="535">
        <v>105</v>
      </c>
      <c r="B112" s="531">
        <v>15.35</v>
      </c>
      <c r="C112" s="544">
        <v>48.2</v>
      </c>
      <c r="D112" s="532">
        <v>27860</v>
      </c>
      <c r="E112" s="547">
        <v>13439</v>
      </c>
      <c r="F112" s="532">
        <f t="shared" si="9"/>
        <v>35315</v>
      </c>
      <c r="G112" s="534">
        <f t="shared" si="7"/>
        <v>25126</v>
      </c>
      <c r="H112" s="533">
        <v>1230</v>
      </c>
    </row>
    <row r="113" spans="1:8" x14ac:dyDescent="0.2">
      <c r="A113" s="535">
        <v>106</v>
      </c>
      <c r="B113" s="531">
        <v>15.35</v>
      </c>
      <c r="C113" s="544">
        <v>48.2</v>
      </c>
      <c r="D113" s="532">
        <v>27860</v>
      </c>
      <c r="E113" s="547">
        <v>13439</v>
      </c>
      <c r="F113" s="532">
        <f t="shared" si="9"/>
        <v>35315</v>
      </c>
      <c r="G113" s="534">
        <f t="shared" si="7"/>
        <v>25126</v>
      </c>
      <c r="H113" s="533">
        <v>1230</v>
      </c>
    </row>
    <row r="114" spans="1:8" x14ac:dyDescent="0.2">
      <c r="A114" s="535">
        <v>107</v>
      </c>
      <c r="B114" s="531">
        <v>15.35</v>
      </c>
      <c r="C114" s="544">
        <v>48.2</v>
      </c>
      <c r="D114" s="532">
        <v>27860</v>
      </c>
      <c r="E114" s="547">
        <v>13439</v>
      </c>
      <c r="F114" s="532">
        <f t="shared" si="9"/>
        <v>35315</v>
      </c>
      <c r="G114" s="534">
        <f t="shared" si="7"/>
        <v>25126</v>
      </c>
      <c r="H114" s="533">
        <v>1230</v>
      </c>
    </row>
    <row r="115" spans="1:8" x14ac:dyDescent="0.2">
      <c r="A115" s="535">
        <v>108</v>
      </c>
      <c r="B115" s="531">
        <v>15.35</v>
      </c>
      <c r="C115" s="544">
        <v>48.2</v>
      </c>
      <c r="D115" s="532">
        <v>27860</v>
      </c>
      <c r="E115" s="547">
        <v>13439</v>
      </c>
      <c r="F115" s="532">
        <f t="shared" si="9"/>
        <v>35315</v>
      </c>
      <c r="G115" s="534">
        <f t="shared" si="7"/>
        <v>25126</v>
      </c>
      <c r="H115" s="533">
        <v>1230</v>
      </c>
    </row>
    <row r="116" spans="1:8" x14ac:dyDescent="0.2">
      <c r="A116" s="535">
        <v>109</v>
      </c>
      <c r="B116" s="531">
        <v>15.35</v>
      </c>
      <c r="C116" s="544">
        <v>48.2</v>
      </c>
      <c r="D116" s="532">
        <v>27860</v>
      </c>
      <c r="E116" s="547">
        <v>13439</v>
      </c>
      <c r="F116" s="532">
        <f t="shared" si="9"/>
        <v>35315</v>
      </c>
      <c r="G116" s="534">
        <f t="shared" si="7"/>
        <v>25126</v>
      </c>
      <c r="H116" s="533">
        <v>1230</v>
      </c>
    </row>
    <row r="117" spans="1:8" x14ac:dyDescent="0.2">
      <c r="A117" s="535">
        <v>110</v>
      </c>
      <c r="B117" s="531">
        <v>15.35</v>
      </c>
      <c r="C117" s="544">
        <v>48.2</v>
      </c>
      <c r="D117" s="532">
        <v>27860</v>
      </c>
      <c r="E117" s="547">
        <v>13439</v>
      </c>
      <c r="F117" s="532">
        <f t="shared" si="9"/>
        <v>35315</v>
      </c>
      <c r="G117" s="534">
        <f t="shared" si="7"/>
        <v>25126</v>
      </c>
      <c r="H117" s="533">
        <v>1230</v>
      </c>
    </row>
    <row r="118" spans="1:8" x14ac:dyDescent="0.2">
      <c r="A118" s="535">
        <v>111</v>
      </c>
      <c r="B118" s="531">
        <v>15.35</v>
      </c>
      <c r="C118" s="544">
        <v>48.2</v>
      </c>
      <c r="D118" s="532">
        <v>27860</v>
      </c>
      <c r="E118" s="547">
        <v>13439</v>
      </c>
      <c r="F118" s="532">
        <f t="shared" si="9"/>
        <v>35315</v>
      </c>
      <c r="G118" s="534">
        <f t="shared" si="7"/>
        <v>25126</v>
      </c>
      <c r="H118" s="533">
        <v>1230</v>
      </c>
    </row>
    <row r="119" spans="1:8" x14ac:dyDescent="0.2">
      <c r="A119" s="535">
        <v>112</v>
      </c>
      <c r="B119" s="531">
        <v>15.35</v>
      </c>
      <c r="C119" s="544">
        <v>48.2</v>
      </c>
      <c r="D119" s="532">
        <v>27860</v>
      </c>
      <c r="E119" s="547">
        <v>13439</v>
      </c>
      <c r="F119" s="532">
        <f t="shared" si="9"/>
        <v>35315</v>
      </c>
      <c r="G119" s="534">
        <f t="shared" si="7"/>
        <v>25126</v>
      </c>
      <c r="H119" s="533">
        <v>1230</v>
      </c>
    </row>
    <row r="120" spans="1:8" x14ac:dyDescent="0.2">
      <c r="A120" s="535">
        <v>113</v>
      </c>
      <c r="B120" s="531">
        <v>15.35</v>
      </c>
      <c r="C120" s="544">
        <v>48.2</v>
      </c>
      <c r="D120" s="532">
        <v>27860</v>
      </c>
      <c r="E120" s="547">
        <v>13439</v>
      </c>
      <c r="F120" s="532">
        <f t="shared" si="9"/>
        <v>35315</v>
      </c>
      <c r="G120" s="534">
        <f t="shared" si="7"/>
        <v>25126</v>
      </c>
      <c r="H120" s="533">
        <v>1230</v>
      </c>
    </row>
    <row r="121" spans="1:8" x14ac:dyDescent="0.2">
      <c r="A121" s="535">
        <v>114</v>
      </c>
      <c r="B121" s="531">
        <v>15.35</v>
      </c>
      <c r="C121" s="544">
        <v>48.2</v>
      </c>
      <c r="D121" s="532">
        <v>27860</v>
      </c>
      <c r="E121" s="547">
        <v>13439</v>
      </c>
      <c r="F121" s="532">
        <f t="shared" si="9"/>
        <v>35315</v>
      </c>
      <c r="G121" s="534">
        <f t="shared" si="7"/>
        <v>25126</v>
      </c>
      <c r="H121" s="533">
        <v>1230</v>
      </c>
    </row>
    <row r="122" spans="1:8" x14ac:dyDescent="0.2">
      <c r="A122" s="535">
        <v>115</v>
      </c>
      <c r="B122" s="531">
        <v>15.35</v>
      </c>
      <c r="C122" s="544">
        <v>48.2</v>
      </c>
      <c r="D122" s="532">
        <v>27860</v>
      </c>
      <c r="E122" s="547">
        <v>13439</v>
      </c>
      <c r="F122" s="532">
        <f t="shared" si="9"/>
        <v>35315</v>
      </c>
      <c r="G122" s="534">
        <f t="shared" si="7"/>
        <v>25126</v>
      </c>
      <c r="H122" s="533">
        <v>1230</v>
      </c>
    </row>
    <row r="123" spans="1:8" x14ac:dyDescent="0.2">
      <c r="A123" s="535">
        <v>116</v>
      </c>
      <c r="B123" s="531">
        <v>15.35</v>
      </c>
      <c r="C123" s="544">
        <v>48.2</v>
      </c>
      <c r="D123" s="532">
        <v>27860</v>
      </c>
      <c r="E123" s="547">
        <v>13439</v>
      </c>
      <c r="F123" s="532">
        <f t="shared" si="9"/>
        <v>35315</v>
      </c>
      <c r="G123" s="534">
        <f t="shared" si="7"/>
        <v>25126</v>
      </c>
      <c r="H123" s="533">
        <v>1230</v>
      </c>
    </row>
    <row r="124" spans="1:8" x14ac:dyDescent="0.2">
      <c r="A124" s="535">
        <v>117</v>
      </c>
      <c r="B124" s="531">
        <v>15.35</v>
      </c>
      <c r="C124" s="544">
        <v>48.2</v>
      </c>
      <c r="D124" s="532">
        <v>27860</v>
      </c>
      <c r="E124" s="547">
        <v>13439</v>
      </c>
      <c r="F124" s="532">
        <f t="shared" si="9"/>
        <v>35315</v>
      </c>
      <c r="G124" s="534">
        <f t="shared" si="7"/>
        <v>25126</v>
      </c>
      <c r="H124" s="533">
        <v>1230</v>
      </c>
    </row>
    <row r="125" spans="1:8" x14ac:dyDescent="0.2">
      <c r="A125" s="535">
        <v>118</v>
      </c>
      <c r="B125" s="531">
        <v>15.35</v>
      </c>
      <c r="C125" s="544">
        <v>48.2</v>
      </c>
      <c r="D125" s="532">
        <v>27860</v>
      </c>
      <c r="E125" s="547">
        <v>13439</v>
      </c>
      <c r="F125" s="532">
        <f t="shared" si="9"/>
        <v>35315</v>
      </c>
      <c r="G125" s="534">
        <f t="shared" si="7"/>
        <v>25126</v>
      </c>
      <c r="H125" s="533">
        <v>1230</v>
      </c>
    </row>
    <row r="126" spans="1:8" x14ac:dyDescent="0.2">
      <c r="A126" s="535">
        <v>119</v>
      </c>
      <c r="B126" s="531">
        <v>15.35</v>
      </c>
      <c r="C126" s="544">
        <v>48.2</v>
      </c>
      <c r="D126" s="532">
        <v>27860</v>
      </c>
      <c r="E126" s="547">
        <v>13439</v>
      </c>
      <c r="F126" s="532">
        <f t="shared" si="9"/>
        <v>35315</v>
      </c>
      <c r="G126" s="534">
        <f t="shared" si="7"/>
        <v>25126</v>
      </c>
      <c r="H126" s="533">
        <v>1230</v>
      </c>
    </row>
    <row r="127" spans="1:8" x14ac:dyDescent="0.2">
      <c r="A127" s="535">
        <v>120</v>
      </c>
      <c r="B127" s="531">
        <v>15.35</v>
      </c>
      <c r="C127" s="544">
        <v>48.2</v>
      </c>
      <c r="D127" s="532">
        <v>27860</v>
      </c>
      <c r="E127" s="547">
        <v>13439</v>
      </c>
      <c r="F127" s="532">
        <f t="shared" si="9"/>
        <v>35315</v>
      </c>
      <c r="G127" s="534">
        <f t="shared" si="7"/>
        <v>25126</v>
      </c>
      <c r="H127" s="533">
        <v>1230</v>
      </c>
    </row>
    <row r="128" spans="1:8" x14ac:dyDescent="0.2">
      <c r="A128" s="535">
        <v>121</v>
      </c>
      <c r="B128" s="531">
        <v>15.35</v>
      </c>
      <c r="C128" s="544">
        <v>48.2</v>
      </c>
      <c r="D128" s="532">
        <v>27860</v>
      </c>
      <c r="E128" s="547">
        <v>13439</v>
      </c>
      <c r="F128" s="532">
        <f t="shared" si="9"/>
        <v>35315</v>
      </c>
      <c r="G128" s="534">
        <f t="shared" si="7"/>
        <v>25126</v>
      </c>
      <c r="H128" s="533">
        <v>1230</v>
      </c>
    </row>
    <row r="129" spans="1:8" x14ac:dyDescent="0.2">
      <c r="A129" s="535">
        <v>122</v>
      </c>
      <c r="B129" s="531">
        <v>15.35</v>
      </c>
      <c r="C129" s="544">
        <v>48.2</v>
      </c>
      <c r="D129" s="532">
        <v>27860</v>
      </c>
      <c r="E129" s="547">
        <v>13439</v>
      </c>
      <c r="F129" s="532">
        <f t="shared" si="9"/>
        <v>35315</v>
      </c>
      <c r="G129" s="534">
        <f t="shared" si="7"/>
        <v>25126</v>
      </c>
      <c r="H129" s="533">
        <v>1230</v>
      </c>
    </row>
    <row r="130" spans="1:8" x14ac:dyDescent="0.2">
      <c r="A130" s="535">
        <v>123</v>
      </c>
      <c r="B130" s="531">
        <v>15.35</v>
      </c>
      <c r="C130" s="544">
        <v>48.2</v>
      </c>
      <c r="D130" s="532">
        <v>27860</v>
      </c>
      <c r="E130" s="547">
        <v>13439</v>
      </c>
      <c r="F130" s="532">
        <f t="shared" si="9"/>
        <v>35315</v>
      </c>
      <c r="G130" s="534">
        <f t="shared" si="7"/>
        <v>25126</v>
      </c>
      <c r="H130" s="533">
        <v>1230</v>
      </c>
    </row>
    <row r="131" spans="1:8" x14ac:dyDescent="0.2">
      <c r="A131" s="535">
        <v>124</v>
      </c>
      <c r="B131" s="531">
        <v>15.35</v>
      </c>
      <c r="C131" s="544">
        <v>48.2</v>
      </c>
      <c r="D131" s="532">
        <v>27860</v>
      </c>
      <c r="E131" s="547">
        <v>13439</v>
      </c>
      <c r="F131" s="532">
        <f t="shared" si="9"/>
        <v>35315</v>
      </c>
      <c r="G131" s="534">
        <f t="shared" si="7"/>
        <v>25126</v>
      </c>
      <c r="H131" s="533">
        <v>1230</v>
      </c>
    </row>
    <row r="132" spans="1:8" x14ac:dyDescent="0.2">
      <c r="A132" s="535">
        <v>125</v>
      </c>
      <c r="B132" s="531">
        <v>15.35</v>
      </c>
      <c r="C132" s="544">
        <v>48.2</v>
      </c>
      <c r="D132" s="532">
        <v>27860</v>
      </c>
      <c r="E132" s="547">
        <v>13439</v>
      </c>
      <c r="F132" s="532">
        <f t="shared" si="9"/>
        <v>35315</v>
      </c>
      <c r="G132" s="534">
        <f t="shared" si="7"/>
        <v>25126</v>
      </c>
      <c r="H132" s="533">
        <v>1230</v>
      </c>
    </row>
    <row r="133" spans="1:8" x14ac:dyDescent="0.2">
      <c r="A133" s="535">
        <v>126</v>
      </c>
      <c r="B133" s="531">
        <v>15.35</v>
      </c>
      <c r="C133" s="544">
        <v>48.2</v>
      </c>
      <c r="D133" s="532">
        <v>27860</v>
      </c>
      <c r="E133" s="547">
        <v>13439</v>
      </c>
      <c r="F133" s="532">
        <f t="shared" si="9"/>
        <v>35315</v>
      </c>
      <c r="G133" s="534">
        <f t="shared" si="7"/>
        <v>25126</v>
      </c>
      <c r="H133" s="533">
        <v>1230</v>
      </c>
    </row>
    <row r="134" spans="1:8" x14ac:dyDescent="0.2">
      <c r="A134" s="535">
        <v>127</v>
      </c>
      <c r="B134" s="531">
        <v>15.35</v>
      </c>
      <c r="C134" s="544">
        <v>48.2</v>
      </c>
      <c r="D134" s="532">
        <v>27860</v>
      </c>
      <c r="E134" s="547">
        <v>13439</v>
      </c>
      <c r="F134" s="532">
        <f t="shared" si="9"/>
        <v>35315</v>
      </c>
      <c r="G134" s="534">
        <f t="shared" si="7"/>
        <v>25126</v>
      </c>
      <c r="H134" s="533">
        <v>1230</v>
      </c>
    </row>
    <row r="135" spans="1:8" x14ac:dyDescent="0.2">
      <c r="A135" s="535">
        <v>128</v>
      </c>
      <c r="B135" s="531">
        <v>15.35</v>
      </c>
      <c r="C135" s="544">
        <v>48.2</v>
      </c>
      <c r="D135" s="532">
        <v>27860</v>
      </c>
      <c r="E135" s="547">
        <v>13439</v>
      </c>
      <c r="F135" s="532">
        <f t="shared" si="9"/>
        <v>35315</v>
      </c>
      <c r="G135" s="534">
        <f t="shared" si="7"/>
        <v>25126</v>
      </c>
      <c r="H135" s="533">
        <v>1230</v>
      </c>
    </row>
    <row r="136" spans="1:8" x14ac:dyDescent="0.2">
      <c r="A136" s="535">
        <v>129</v>
      </c>
      <c r="B136" s="531">
        <v>15.35</v>
      </c>
      <c r="C136" s="544">
        <v>48.2</v>
      </c>
      <c r="D136" s="532">
        <v>27860</v>
      </c>
      <c r="E136" s="547">
        <v>13439</v>
      </c>
      <c r="F136" s="532">
        <f t="shared" si="9"/>
        <v>35315</v>
      </c>
      <c r="G136" s="534">
        <f t="shared" si="7"/>
        <v>25126</v>
      </c>
      <c r="H136" s="533">
        <v>1230</v>
      </c>
    </row>
    <row r="137" spans="1:8" x14ac:dyDescent="0.2">
      <c r="A137" s="535">
        <v>130</v>
      </c>
      <c r="B137" s="531">
        <v>15.35</v>
      </c>
      <c r="C137" s="544">
        <v>48.2</v>
      </c>
      <c r="D137" s="532">
        <v>27860</v>
      </c>
      <c r="E137" s="547">
        <v>13439</v>
      </c>
      <c r="F137" s="532">
        <f t="shared" si="9"/>
        <v>35315</v>
      </c>
      <c r="G137" s="534">
        <f t="shared" si="7"/>
        <v>25126</v>
      </c>
      <c r="H137" s="533">
        <v>1230</v>
      </c>
    </row>
    <row r="138" spans="1:8" x14ac:dyDescent="0.2">
      <c r="A138" s="527">
        <v>131</v>
      </c>
      <c r="B138" s="531">
        <v>15.35</v>
      </c>
      <c r="C138" s="543">
        <v>48.2</v>
      </c>
      <c r="D138" s="532">
        <v>27860</v>
      </c>
      <c r="E138" s="547">
        <v>13439</v>
      </c>
      <c r="F138" s="532">
        <f t="shared" si="9"/>
        <v>35315</v>
      </c>
      <c r="G138" s="534">
        <f t="shared" si="7"/>
        <v>25126</v>
      </c>
      <c r="H138" s="533">
        <v>1230</v>
      </c>
    </row>
    <row r="139" spans="1:8" x14ac:dyDescent="0.2">
      <c r="A139" s="535">
        <v>132</v>
      </c>
      <c r="B139" s="531">
        <v>15.35</v>
      </c>
      <c r="C139" s="544">
        <v>48.2</v>
      </c>
      <c r="D139" s="532">
        <v>27860</v>
      </c>
      <c r="E139" s="547">
        <v>13439</v>
      </c>
      <c r="F139" s="532">
        <f t="shared" si="9"/>
        <v>35315</v>
      </c>
      <c r="G139" s="534">
        <f t="shared" si="7"/>
        <v>25126</v>
      </c>
      <c r="H139" s="533">
        <v>1230</v>
      </c>
    </row>
    <row r="140" spans="1:8" ht="13.5" thickBot="1" x14ac:dyDescent="0.25">
      <c r="A140" s="536">
        <v>133</v>
      </c>
      <c r="B140" s="537">
        <v>15.35</v>
      </c>
      <c r="C140" s="545">
        <v>48.2</v>
      </c>
      <c r="D140" s="538">
        <v>27860</v>
      </c>
      <c r="E140" s="548">
        <v>13439</v>
      </c>
      <c r="F140" s="538">
        <f t="shared" si="9"/>
        <v>35315</v>
      </c>
      <c r="G140" s="540">
        <f t="shared" si="7"/>
        <v>25126</v>
      </c>
      <c r="H140" s="539">
        <v>1230</v>
      </c>
    </row>
  </sheetData>
  <mergeCells count="2">
    <mergeCell ref="A13:B13"/>
    <mergeCell ref="G14:H14"/>
  </mergeCells>
  <pageMargins left="0.59055118110236227" right="0.39370078740157483" top="0.98425196850393704" bottom="0.98425196850393704" header="0.51181102362204722" footer="0.51181102362204722"/>
  <pageSetup paperSize="9" scale="98" fitToHeight="10" orientation="portrait" r:id="rId1"/>
  <headerFooter alignWithMargins="0">
    <oddHeader>&amp;LKrajský úřad Plzeňského kraje&amp;R22. 2. 2016</oddHeader>
    <oddFooter>Stránka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9"/>
  <sheetViews>
    <sheetView workbookViewId="0">
      <pane ySplit="15" topLeftCell="A16" activePane="bottomLeft" state="frozenSplit"/>
      <selection activeCell="J36" sqref="J36"/>
      <selection pane="bottomLeft" activeCell="L30" sqref="L30"/>
    </sheetView>
  </sheetViews>
  <sheetFormatPr defaultRowHeight="12.75" x14ac:dyDescent="0.2"/>
  <cols>
    <col min="1" max="1" width="10" style="412" customWidth="1"/>
    <col min="2" max="2" width="9.5703125" style="412" customWidth="1"/>
    <col min="3" max="3" width="10.85546875" style="412" customWidth="1"/>
    <col min="4" max="4" width="13.42578125" style="412" customWidth="1"/>
    <col min="5" max="5" width="13.5703125" style="412" customWidth="1"/>
    <col min="6" max="6" width="12.85546875" style="412" customWidth="1"/>
    <col min="7" max="7" width="11.140625" style="412" customWidth="1"/>
    <col min="8" max="8" width="10.7109375" style="412" customWidth="1"/>
    <col min="9" max="9" width="16.140625" style="412" customWidth="1"/>
    <col min="10" max="16384" width="9.140625" style="412"/>
  </cols>
  <sheetData>
    <row r="1" spans="1:9" x14ac:dyDescent="0.2">
      <c r="H1" s="412" t="s">
        <v>713</v>
      </c>
    </row>
    <row r="2" spans="1:9" ht="4.5" customHeight="1" x14ac:dyDescent="0.2"/>
    <row r="3" spans="1:9" ht="20.25" x14ac:dyDescent="0.3">
      <c r="A3" s="413" t="s">
        <v>702</v>
      </c>
      <c r="C3" s="414"/>
      <c r="D3" s="414"/>
      <c r="E3" s="414"/>
      <c r="F3" s="415"/>
      <c r="G3" s="415"/>
      <c r="H3" s="416"/>
      <c r="I3" s="416"/>
    </row>
    <row r="4" spans="1:9" ht="15" x14ac:dyDescent="0.25">
      <c r="A4" s="476" t="s">
        <v>714</v>
      </c>
      <c r="B4" s="418"/>
      <c r="C4" s="418"/>
      <c r="D4" s="418"/>
      <c r="E4" s="418"/>
      <c r="F4" s="418"/>
      <c r="G4" s="418"/>
      <c r="I4" s="416"/>
    </row>
    <row r="5" spans="1:9" ht="5.25" customHeight="1" x14ac:dyDescent="0.25">
      <c r="A5" s="476"/>
      <c r="B5" s="418"/>
      <c r="C5" s="418"/>
      <c r="D5" s="418"/>
      <c r="E5" s="418"/>
      <c r="F5" s="418"/>
      <c r="G5" s="418"/>
      <c r="I5" s="416"/>
    </row>
    <row r="6" spans="1:9" ht="15.75" x14ac:dyDescent="0.25">
      <c r="A6" s="419"/>
      <c r="B6" s="420"/>
      <c r="C6" s="421" t="s">
        <v>715</v>
      </c>
      <c r="E6" s="422" t="s">
        <v>11</v>
      </c>
      <c r="I6" s="416"/>
    </row>
    <row r="7" spans="1:9" ht="15.75" x14ac:dyDescent="0.25">
      <c r="A7" s="423" t="s">
        <v>716</v>
      </c>
      <c r="B7" s="420"/>
      <c r="C7" s="424">
        <v>14.5</v>
      </c>
      <c r="D7" s="425"/>
      <c r="E7" s="424"/>
      <c r="I7" s="416"/>
    </row>
    <row r="8" spans="1:9" ht="15.75" x14ac:dyDescent="0.25">
      <c r="A8" s="423" t="s">
        <v>717</v>
      </c>
      <c r="B8" s="420"/>
      <c r="C8" s="424" t="s">
        <v>99</v>
      </c>
      <c r="D8" s="425"/>
      <c r="E8" s="424"/>
      <c r="I8" s="416"/>
    </row>
    <row r="9" spans="1:9" ht="15.75" x14ac:dyDescent="0.25">
      <c r="A9" s="423" t="s">
        <v>718</v>
      </c>
      <c r="B9" s="420"/>
      <c r="C9" s="424" t="s">
        <v>102</v>
      </c>
      <c r="D9" s="425"/>
      <c r="E9" s="424"/>
      <c r="I9" s="416"/>
    </row>
    <row r="10" spans="1:9" ht="15.75" x14ac:dyDescent="0.25">
      <c r="A10" s="423" t="s">
        <v>719</v>
      </c>
      <c r="B10" s="420"/>
      <c r="C10" s="424" t="s">
        <v>104</v>
      </c>
      <c r="D10" s="425"/>
      <c r="E10" s="424"/>
      <c r="I10" s="416"/>
    </row>
    <row r="11" spans="1:9" ht="15.75" x14ac:dyDescent="0.25">
      <c r="A11" s="423" t="s">
        <v>720</v>
      </c>
      <c r="B11" s="420"/>
      <c r="C11" s="424" t="s">
        <v>106</v>
      </c>
      <c r="D11" s="425"/>
      <c r="E11" s="424"/>
      <c r="I11" s="416"/>
    </row>
    <row r="12" spans="1:9" ht="15.75" x14ac:dyDescent="0.25">
      <c r="A12" s="423" t="s">
        <v>721</v>
      </c>
      <c r="B12" s="420"/>
      <c r="C12" s="424">
        <v>20.47</v>
      </c>
      <c r="D12" s="425"/>
      <c r="E12" s="424"/>
      <c r="I12" s="416"/>
    </row>
    <row r="13" spans="1:9" ht="6" customHeight="1" thickBot="1" x14ac:dyDescent="0.25">
      <c r="A13" s="609"/>
      <c r="B13" s="609"/>
      <c r="C13" s="434"/>
      <c r="D13" s="435"/>
      <c r="E13" s="436"/>
      <c r="F13" s="436"/>
      <c r="G13" s="436"/>
      <c r="I13" s="416"/>
    </row>
    <row r="14" spans="1:9" ht="15.75" x14ac:dyDescent="0.2">
      <c r="A14" s="437"/>
      <c r="B14" s="438" t="s">
        <v>2</v>
      </c>
      <c r="C14" s="439"/>
      <c r="D14" s="438" t="s">
        <v>3</v>
      </c>
      <c r="E14" s="439"/>
      <c r="F14" s="440" t="s">
        <v>4</v>
      </c>
      <c r="G14" s="549"/>
      <c r="H14" s="439"/>
    </row>
    <row r="15" spans="1:9" ht="45.75" thickBot="1" x14ac:dyDescent="0.25">
      <c r="A15" s="441" t="s">
        <v>689</v>
      </c>
      <c r="B15" s="442" t="s">
        <v>10</v>
      </c>
      <c r="C15" s="443" t="s">
        <v>11</v>
      </c>
      <c r="D15" s="467" t="s">
        <v>12</v>
      </c>
      <c r="E15" s="445" t="s">
        <v>690</v>
      </c>
      <c r="F15" s="444" t="s">
        <v>4</v>
      </c>
      <c r="G15" s="446" t="s">
        <v>722</v>
      </c>
      <c r="H15" s="445" t="s">
        <v>16</v>
      </c>
    </row>
    <row r="16" spans="1:9" x14ac:dyDescent="0.2">
      <c r="A16" s="447" t="s">
        <v>723</v>
      </c>
      <c r="B16" s="454">
        <v>14.5</v>
      </c>
      <c r="C16" s="552"/>
      <c r="D16" s="450">
        <v>27860</v>
      </c>
      <c r="E16" s="554"/>
      <c r="F16" s="450">
        <f>ROUND(12*1.3566*(1/B16*D16)+H16,0)</f>
        <v>32206</v>
      </c>
      <c r="G16" s="491">
        <f>ROUND(12*(1/B16*D16),0)</f>
        <v>23057</v>
      </c>
      <c r="H16" s="451">
        <v>927</v>
      </c>
    </row>
    <row r="17" spans="1:8" x14ac:dyDescent="0.2">
      <c r="A17" s="447">
        <v>89</v>
      </c>
      <c r="B17" s="454">
        <f t="shared" ref="B17:B73" si="0">ROUND(-0.00000622*POWER(A17,3)+0.0009011*POWER(A17,2)+0.108211*A17+2.2,2)</f>
        <v>14.58</v>
      </c>
      <c r="C17" s="552"/>
      <c r="D17" s="456">
        <v>27860</v>
      </c>
      <c r="E17" s="554"/>
      <c r="F17" s="456">
        <f t="shared" ref="F17:F80" si="1">ROUND(12*1.3566*(1/B17*D17)+H17,0)</f>
        <v>32034</v>
      </c>
      <c r="G17" s="469">
        <f t="shared" ref="G17:G80" si="2">ROUND(12*(1/B17*D17),0)</f>
        <v>22930</v>
      </c>
      <c r="H17" s="470">
        <v>927</v>
      </c>
    </row>
    <row r="18" spans="1:8" x14ac:dyDescent="0.2">
      <c r="A18" s="447">
        <v>90</v>
      </c>
      <c r="B18" s="454">
        <f t="shared" si="0"/>
        <v>14.7</v>
      </c>
      <c r="C18" s="552"/>
      <c r="D18" s="456">
        <v>27860</v>
      </c>
      <c r="E18" s="554"/>
      <c r="F18" s="456">
        <f t="shared" si="1"/>
        <v>31780</v>
      </c>
      <c r="G18" s="469">
        <f t="shared" si="2"/>
        <v>22743</v>
      </c>
      <c r="H18" s="470">
        <v>927</v>
      </c>
    </row>
    <row r="19" spans="1:8" x14ac:dyDescent="0.2">
      <c r="A19" s="447">
        <v>91</v>
      </c>
      <c r="B19" s="454">
        <f t="shared" si="0"/>
        <v>14.82</v>
      </c>
      <c r="C19" s="552"/>
      <c r="D19" s="456">
        <v>27860</v>
      </c>
      <c r="E19" s="554"/>
      <c r="F19" s="456">
        <f t="shared" si="1"/>
        <v>31530</v>
      </c>
      <c r="G19" s="469">
        <f t="shared" si="2"/>
        <v>22559</v>
      </c>
      <c r="H19" s="470">
        <v>927</v>
      </c>
    </row>
    <row r="20" spans="1:8" x14ac:dyDescent="0.2">
      <c r="A20" s="447">
        <v>92</v>
      </c>
      <c r="B20" s="454">
        <f t="shared" si="0"/>
        <v>14.94</v>
      </c>
      <c r="C20" s="552"/>
      <c r="D20" s="456">
        <v>27860</v>
      </c>
      <c r="E20" s="554"/>
      <c r="F20" s="456">
        <f t="shared" si="1"/>
        <v>31284</v>
      </c>
      <c r="G20" s="469">
        <f t="shared" si="2"/>
        <v>22378</v>
      </c>
      <c r="H20" s="470">
        <v>927</v>
      </c>
    </row>
    <row r="21" spans="1:8" x14ac:dyDescent="0.2">
      <c r="A21" s="447">
        <v>93</v>
      </c>
      <c r="B21" s="454">
        <f t="shared" si="0"/>
        <v>15.05</v>
      </c>
      <c r="C21" s="552"/>
      <c r="D21" s="456">
        <v>27860</v>
      </c>
      <c r="E21" s="554"/>
      <c r="F21" s="456">
        <f t="shared" si="1"/>
        <v>31062</v>
      </c>
      <c r="G21" s="469">
        <f t="shared" si="2"/>
        <v>22214</v>
      </c>
      <c r="H21" s="470">
        <v>927</v>
      </c>
    </row>
    <row r="22" spans="1:8" x14ac:dyDescent="0.2">
      <c r="A22" s="447">
        <v>94</v>
      </c>
      <c r="B22" s="454">
        <f t="shared" si="0"/>
        <v>15.17</v>
      </c>
      <c r="C22" s="552"/>
      <c r="D22" s="456">
        <v>27860</v>
      </c>
      <c r="E22" s="554"/>
      <c r="F22" s="456">
        <f t="shared" si="1"/>
        <v>30824</v>
      </c>
      <c r="G22" s="469">
        <f t="shared" si="2"/>
        <v>22038</v>
      </c>
      <c r="H22" s="470">
        <v>927</v>
      </c>
    </row>
    <row r="23" spans="1:8" x14ac:dyDescent="0.2">
      <c r="A23" s="447">
        <v>95</v>
      </c>
      <c r="B23" s="454">
        <f t="shared" si="0"/>
        <v>15.28</v>
      </c>
      <c r="C23" s="552"/>
      <c r="D23" s="456">
        <v>27860</v>
      </c>
      <c r="E23" s="554"/>
      <c r="F23" s="456">
        <f t="shared" si="1"/>
        <v>30609</v>
      </c>
      <c r="G23" s="469">
        <f t="shared" si="2"/>
        <v>21880</v>
      </c>
      <c r="H23" s="470">
        <v>927</v>
      </c>
    </row>
    <row r="24" spans="1:8" x14ac:dyDescent="0.2">
      <c r="A24" s="447">
        <v>96</v>
      </c>
      <c r="B24" s="454">
        <f t="shared" si="0"/>
        <v>15.39</v>
      </c>
      <c r="C24" s="552"/>
      <c r="D24" s="456">
        <v>27860</v>
      </c>
      <c r="E24" s="554"/>
      <c r="F24" s="456">
        <f t="shared" si="1"/>
        <v>30397</v>
      </c>
      <c r="G24" s="469">
        <f t="shared" si="2"/>
        <v>21723</v>
      </c>
      <c r="H24" s="470">
        <v>927</v>
      </c>
    </row>
    <row r="25" spans="1:8" x14ac:dyDescent="0.2">
      <c r="A25" s="447">
        <v>97</v>
      </c>
      <c r="B25" s="454">
        <f t="shared" si="0"/>
        <v>15.5</v>
      </c>
      <c r="C25" s="552"/>
      <c r="D25" s="456">
        <v>27860</v>
      </c>
      <c r="E25" s="554"/>
      <c r="F25" s="456">
        <f t="shared" si="1"/>
        <v>30188</v>
      </c>
      <c r="G25" s="469">
        <f t="shared" si="2"/>
        <v>21569</v>
      </c>
      <c r="H25" s="470">
        <v>927</v>
      </c>
    </row>
    <row r="26" spans="1:8" x14ac:dyDescent="0.2">
      <c r="A26" s="447">
        <v>98</v>
      </c>
      <c r="B26" s="454">
        <f t="shared" si="0"/>
        <v>15.6</v>
      </c>
      <c r="C26" s="552"/>
      <c r="D26" s="456">
        <v>27860</v>
      </c>
      <c r="E26" s="554"/>
      <c r="F26" s="456">
        <f t="shared" si="1"/>
        <v>30000</v>
      </c>
      <c r="G26" s="469">
        <f t="shared" si="2"/>
        <v>21431</v>
      </c>
      <c r="H26" s="470">
        <v>927</v>
      </c>
    </row>
    <row r="27" spans="1:8" x14ac:dyDescent="0.2">
      <c r="A27" s="447">
        <v>99</v>
      </c>
      <c r="B27" s="454">
        <f t="shared" si="0"/>
        <v>15.71</v>
      </c>
      <c r="C27" s="552"/>
      <c r="D27" s="456">
        <v>27860</v>
      </c>
      <c r="E27" s="554"/>
      <c r="F27" s="456">
        <f t="shared" si="1"/>
        <v>29796</v>
      </c>
      <c r="G27" s="469">
        <f t="shared" si="2"/>
        <v>21281</v>
      </c>
      <c r="H27" s="470">
        <v>927</v>
      </c>
    </row>
    <row r="28" spans="1:8" x14ac:dyDescent="0.2">
      <c r="A28" s="447">
        <v>100</v>
      </c>
      <c r="B28" s="454">
        <f t="shared" si="0"/>
        <v>15.81</v>
      </c>
      <c r="C28" s="552"/>
      <c r="D28" s="456">
        <v>27860</v>
      </c>
      <c r="E28" s="554"/>
      <c r="F28" s="456">
        <f t="shared" si="1"/>
        <v>29614</v>
      </c>
      <c r="G28" s="469">
        <f t="shared" si="2"/>
        <v>21146</v>
      </c>
      <c r="H28" s="470">
        <v>927</v>
      </c>
    </row>
    <row r="29" spans="1:8" x14ac:dyDescent="0.2">
      <c r="A29" s="447">
        <v>101</v>
      </c>
      <c r="B29" s="454">
        <f t="shared" si="0"/>
        <v>15.91</v>
      </c>
      <c r="C29" s="552"/>
      <c r="D29" s="456">
        <v>27860</v>
      </c>
      <c r="E29" s="554"/>
      <c r="F29" s="456">
        <f t="shared" si="1"/>
        <v>29434</v>
      </c>
      <c r="G29" s="469">
        <f t="shared" si="2"/>
        <v>21013</v>
      </c>
      <c r="H29" s="470">
        <v>927</v>
      </c>
    </row>
    <row r="30" spans="1:8" x14ac:dyDescent="0.2">
      <c r="A30" s="447">
        <v>102</v>
      </c>
      <c r="B30" s="454">
        <f t="shared" si="0"/>
        <v>16.010000000000002</v>
      </c>
      <c r="C30" s="552"/>
      <c r="D30" s="456">
        <v>27860</v>
      </c>
      <c r="E30" s="554"/>
      <c r="F30" s="456">
        <f t="shared" si="1"/>
        <v>29255</v>
      </c>
      <c r="G30" s="469">
        <f t="shared" si="2"/>
        <v>20882</v>
      </c>
      <c r="H30" s="470">
        <v>927</v>
      </c>
    </row>
    <row r="31" spans="1:8" x14ac:dyDescent="0.2">
      <c r="A31" s="447">
        <v>103</v>
      </c>
      <c r="B31" s="454">
        <f t="shared" si="0"/>
        <v>16.11</v>
      </c>
      <c r="C31" s="552"/>
      <c r="D31" s="456">
        <v>27860</v>
      </c>
      <c r="E31" s="554"/>
      <c r="F31" s="456">
        <f t="shared" si="1"/>
        <v>29080</v>
      </c>
      <c r="G31" s="469">
        <f t="shared" si="2"/>
        <v>20752</v>
      </c>
      <c r="H31" s="470">
        <v>927</v>
      </c>
    </row>
    <row r="32" spans="1:8" x14ac:dyDescent="0.2">
      <c r="A32" s="447">
        <v>104</v>
      </c>
      <c r="B32" s="454">
        <f t="shared" si="0"/>
        <v>16.2</v>
      </c>
      <c r="C32" s="552"/>
      <c r="D32" s="456">
        <v>27860</v>
      </c>
      <c r="E32" s="554"/>
      <c r="F32" s="456">
        <f t="shared" si="1"/>
        <v>28923</v>
      </c>
      <c r="G32" s="469">
        <f t="shared" si="2"/>
        <v>20637</v>
      </c>
      <c r="H32" s="470">
        <v>927</v>
      </c>
    </row>
    <row r="33" spans="1:8" x14ac:dyDescent="0.2">
      <c r="A33" s="447">
        <v>105</v>
      </c>
      <c r="B33" s="454">
        <f t="shared" si="0"/>
        <v>16.3</v>
      </c>
      <c r="C33" s="552"/>
      <c r="D33" s="456">
        <v>27860</v>
      </c>
      <c r="E33" s="554"/>
      <c r="F33" s="456">
        <f t="shared" si="1"/>
        <v>28751</v>
      </c>
      <c r="G33" s="469">
        <f t="shared" si="2"/>
        <v>20510</v>
      </c>
      <c r="H33" s="470">
        <v>927</v>
      </c>
    </row>
    <row r="34" spans="1:8" x14ac:dyDescent="0.2">
      <c r="A34" s="447">
        <v>106</v>
      </c>
      <c r="B34" s="454">
        <f t="shared" si="0"/>
        <v>16.39</v>
      </c>
      <c r="C34" s="552"/>
      <c r="D34" s="456">
        <v>27860</v>
      </c>
      <c r="E34" s="554"/>
      <c r="F34" s="456">
        <f t="shared" si="1"/>
        <v>28599</v>
      </c>
      <c r="G34" s="469">
        <f t="shared" si="2"/>
        <v>20398</v>
      </c>
      <c r="H34" s="470">
        <v>927</v>
      </c>
    </row>
    <row r="35" spans="1:8" x14ac:dyDescent="0.2">
      <c r="A35" s="447">
        <v>107</v>
      </c>
      <c r="B35" s="454">
        <f t="shared" si="0"/>
        <v>16.48</v>
      </c>
      <c r="C35" s="552"/>
      <c r="D35" s="456">
        <v>27860</v>
      </c>
      <c r="E35" s="554"/>
      <c r="F35" s="456">
        <f t="shared" si="1"/>
        <v>28448</v>
      </c>
      <c r="G35" s="469">
        <f t="shared" si="2"/>
        <v>20286</v>
      </c>
      <c r="H35" s="470">
        <v>927</v>
      </c>
    </row>
    <row r="36" spans="1:8" x14ac:dyDescent="0.2">
      <c r="A36" s="447">
        <v>108</v>
      </c>
      <c r="B36" s="454">
        <f t="shared" si="0"/>
        <v>16.559999999999999</v>
      </c>
      <c r="C36" s="552"/>
      <c r="D36" s="456">
        <v>27860</v>
      </c>
      <c r="E36" s="554"/>
      <c r="F36" s="456">
        <f t="shared" si="1"/>
        <v>28315</v>
      </c>
      <c r="G36" s="469">
        <f t="shared" si="2"/>
        <v>20188</v>
      </c>
      <c r="H36" s="470">
        <v>927</v>
      </c>
    </row>
    <row r="37" spans="1:8" x14ac:dyDescent="0.2">
      <c r="A37" s="447">
        <v>109</v>
      </c>
      <c r="B37" s="454">
        <f t="shared" si="0"/>
        <v>16.649999999999999</v>
      </c>
      <c r="C37" s="552"/>
      <c r="D37" s="456">
        <v>27860</v>
      </c>
      <c r="E37" s="554"/>
      <c r="F37" s="456">
        <f t="shared" si="1"/>
        <v>28167</v>
      </c>
      <c r="G37" s="469">
        <f t="shared" si="2"/>
        <v>20079</v>
      </c>
      <c r="H37" s="470">
        <v>927</v>
      </c>
    </row>
    <row r="38" spans="1:8" x14ac:dyDescent="0.2">
      <c r="A38" s="447">
        <v>110</v>
      </c>
      <c r="B38" s="454">
        <f t="shared" si="0"/>
        <v>16.73</v>
      </c>
      <c r="C38" s="552"/>
      <c r="D38" s="456">
        <v>27860</v>
      </c>
      <c r="E38" s="554"/>
      <c r="F38" s="456">
        <f t="shared" si="1"/>
        <v>28036</v>
      </c>
      <c r="G38" s="469">
        <f t="shared" si="2"/>
        <v>19983</v>
      </c>
      <c r="H38" s="470">
        <v>927</v>
      </c>
    </row>
    <row r="39" spans="1:8" x14ac:dyDescent="0.2">
      <c r="A39" s="447">
        <v>111</v>
      </c>
      <c r="B39" s="454">
        <f t="shared" si="0"/>
        <v>16.809999999999999</v>
      </c>
      <c r="C39" s="552"/>
      <c r="D39" s="456">
        <v>27860</v>
      </c>
      <c r="E39" s="554"/>
      <c r="F39" s="456">
        <f t="shared" si="1"/>
        <v>27907</v>
      </c>
      <c r="G39" s="469">
        <f t="shared" si="2"/>
        <v>19888</v>
      </c>
      <c r="H39" s="470">
        <v>927</v>
      </c>
    </row>
    <row r="40" spans="1:8" x14ac:dyDescent="0.2">
      <c r="A40" s="447">
        <v>112</v>
      </c>
      <c r="B40" s="454">
        <f t="shared" si="0"/>
        <v>16.88</v>
      </c>
      <c r="C40" s="552"/>
      <c r="D40" s="456">
        <v>27860</v>
      </c>
      <c r="E40" s="554"/>
      <c r="F40" s="456">
        <f t="shared" si="1"/>
        <v>27795</v>
      </c>
      <c r="G40" s="469">
        <f t="shared" si="2"/>
        <v>19806</v>
      </c>
      <c r="H40" s="470">
        <v>927</v>
      </c>
    </row>
    <row r="41" spans="1:8" x14ac:dyDescent="0.2">
      <c r="A41" s="447">
        <v>113</v>
      </c>
      <c r="B41" s="454">
        <f t="shared" si="0"/>
        <v>16.96</v>
      </c>
      <c r="C41" s="552"/>
      <c r="D41" s="456">
        <v>27860</v>
      </c>
      <c r="E41" s="554"/>
      <c r="F41" s="456">
        <f t="shared" si="1"/>
        <v>27669</v>
      </c>
      <c r="G41" s="469">
        <f t="shared" si="2"/>
        <v>19712</v>
      </c>
      <c r="H41" s="470">
        <v>927</v>
      </c>
    </row>
    <row r="42" spans="1:8" x14ac:dyDescent="0.2">
      <c r="A42" s="447">
        <v>114</v>
      </c>
      <c r="B42" s="454">
        <f t="shared" si="0"/>
        <v>17.03</v>
      </c>
      <c r="C42" s="552"/>
      <c r="D42" s="456">
        <v>27860</v>
      </c>
      <c r="E42" s="554"/>
      <c r="F42" s="456">
        <f t="shared" si="1"/>
        <v>27559</v>
      </c>
      <c r="G42" s="469">
        <f t="shared" si="2"/>
        <v>19631</v>
      </c>
      <c r="H42" s="470">
        <v>927</v>
      </c>
    </row>
    <row r="43" spans="1:8" x14ac:dyDescent="0.2">
      <c r="A43" s="447">
        <v>115</v>
      </c>
      <c r="B43" s="454">
        <f t="shared" si="0"/>
        <v>17.100000000000001</v>
      </c>
      <c r="C43" s="552"/>
      <c r="D43" s="456">
        <v>27860</v>
      </c>
      <c r="E43" s="554"/>
      <c r="F43" s="456">
        <f t="shared" si="1"/>
        <v>27450</v>
      </c>
      <c r="G43" s="469">
        <f t="shared" si="2"/>
        <v>19551</v>
      </c>
      <c r="H43" s="470">
        <v>927</v>
      </c>
    </row>
    <row r="44" spans="1:8" x14ac:dyDescent="0.2">
      <c r="A44" s="447">
        <v>116</v>
      </c>
      <c r="B44" s="454">
        <f t="shared" si="0"/>
        <v>17.170000000000002</v>
      </c>
      <c r="C44" s="552"/>
      <c r="D44" s="456">
        <v>27860</v>
      </c>
      <c r="E44" s="554"/>
      <c r="F44" s="456">
        <f t="shared" si="1"/>
        <v>27342</v>
      </c>
      <c r="G44" s="469">
        <f t="shared" si="2"/>
        <v>19471</v>
      </c>
      <c r="H44" s="470">
        <v>927</v>
      </c>
    </row>
    <row r="45" spans="1:8" x14ac:dyDescent="0.2">
      <c r="A45" s="447">
        <v>117</v>
      </c>
      <c r="B45" s="454">
        <f t="shared" si="0"/>
        <v>17.23</v>
      </c>
      <c r="C45" s="552"/>
      <c r="D45" s="456">
        <v>27860</v>
      </c>
      <c r="E45" s="554"/>
      <c r="F45" s="456">
        <f t="shared" si="1"/>
        <v>27250</v>
      </c>
      <c r="G45" s="469">
        <f t="shared" si="2"/>
        <v>19403</v>
      </c>
      <c r="H45" s="470">
        <v>927</v>
      </c>
    </row>
    <row r="46" spans="1:8" x14ac:dyDescent="0.2">
      <c r="A46" s="447">
        <v>118</v>
      </c>
      <c r="B46" s="454">
        <f t="shared" si="0"/>
        <v>17.3</v>
      </c>
      <c r="C46" s="552"/>
      <c r="D46" s="456">
        <v>27860</v>
      </c>
      <c r="E46" s="554"/>
      <c r="F46" s="456">
        <f t="shared" si="1"/>
        <v>27143</v>
      </c>
      <c r="G46" s="469">
        <f t="shared" si="2"/>
        <v>19325</v>
      </c>
      <c r="H46" s="470">
        <v>927</v>
      </c>
    </row>
    <row r="47" spans="1:8" x14ac:dyDescent="0.2">
      <c r="A47" s="447">
        <v>119</v>
      </c>
      <c r="B47" s="454">
        <f t="shared" si="0"/>
        <v>17.36</v>
      </c>
      <c r="C47" s="552"/>
      <c r="D47" s="456">
        <v>27860</v>
      </c>
      <c r="E47" s="554"/>
      <c r="F47" s="456">
        <f t="shared" si="1"/>
        <v>27052</v>
      </c>
      <c r="G47" s="469">
        <f t="shared" si="2"/>
        <v>19258</v>
      </c>
      <c r="H47" s="470">
        <v>927</v>
      </c>
    </row>
    <row r="48" spans="1:8" x14ac:dyDescent="0.2">
      <c r="A48" s="447">
        <v>120</v>
      </c>
      <c r="B48" s="454">
        <f t="shared" si="0"/>
        <v>17.41</v>
      </c>
      <c r="C48" s="552"/>
      <c r="D48" s="456">
        <v>27860</v>
      </c>
      <c r="E48" s="554"/>
      <c r="F48" s="456">
        <f t="shared" si="1"/>
        <v>26977</v>
      </c>
      <c r="G48" s="469">
        <f t="shared" si="2"/>
        <v>19203</v>
      </c>
      <c r="H48" s="470">
        <v>927</v>
      </c>
    </row>
    <row r="49" spans="1:8" x14ac:dyDescent="0.2">
      <c r="A49" s="447">
        <v>121</v>
      </c>
      <c r="B49" s="454">
        <f t="shared" si="0"/>
        <v>17.47</v>
      </c>
      <c r="C49" s="552"/>
      <c r="D49" s="456">
        <v>27860</v>
      </c>
      <c r="E49" s="554"/>
      <c r="F49" s="456">
        <f t="shared" si="1"/>
        <v>26888</v>
      </c>
      <c r="G49" s="469">
        <f t="shared" si="2"/>
        <v>19137</v>
      </c>
      <c r="H49" s="470">
        <v>927</v>
      </c>
    </row>
    <row r="50" spans="1:8" x14ac:dyDescent="0.2">
      <c r="A50" s="447">
        <v>122</v>
      </c>
      <c r="B50" s="454">
        <f t="shared" si="0"/>
        <v>17.52</v>
      </c>
      <c r="C50" s="552"/>
      <c r="D50" s="456">
        <v>27860</v>
      </c>
      <c r="E50" s="554"/>
      <c r="F50" s="456">
        <f t="shared" si="1"/>
        <v>26814</v>
      </c>
      <c r="G50" s="469">
        <f t="shared" si="2"/>
        <v>19082</v>
      </c>
      <c r="H50" s="470">
        <v>927</v>
      </c>
    </row>
    <row r="51" spans="1:8" x14ac:dyDescent="0.2">
      <c r="A51" s="447">
        <v>123</v>
      </c>
      <c r="B51" s="454">
        <f t="shared" si="0"/>
        <v>17.57</v>
      </c>
      <c r="C51" s="552"/>
      <c r="D51" s="456">
        <v>27860</v>
      </c>
      <c r="E51" s="554"/>
      <c r="F51" s="456">
        <f t="shared" si="1"/>
        <v>26740</v>
      </c>
      <c r="G51" s="469">
        <f t="shared" si="2"/>
        <v>19028</v>
      </c>
      <c r="H51" s="470">
        <v>927</v>
      </c>
    </row>
    <row r="52" spans="1:8" x14ac:dyDescent="0.2">
      <c r="A52" s="447">
        <v>124</v>
      </c>
      <c r="B52" s="454">
        <f t="shared" si="0"/>
        <v>17.61</v>
      </c>
      <c r="C52" s="552"/>
      <c r="D52" s="456">
        <v>27860</v>
      </c>
      <c r="E52" s="554"/>
      <c r="F52" s="456">
        <f t="shared" si="1"/>
        <v>26682</v>
      </c>
      <c r="G52" s="469">
        <f t="shared" si="2"/>
        <v>18985</v>
      </c>
      <c r="H52" s="470">
        <v>927</v>
      </c>
    </row>
    <row r="53" spans="1:8" x14ac:dyDescent="0.2">
      <c r="A53" s="447">
        <v>125</v>
      </c>
      <c r="B53" s="454">
        <f t="shared" si="0"/>
        <v>17.66</v>
      </c>
      <c r="C53" s="552"/>
      <c r="D53" s="456">
        <v>27860</v>
      </c>
      <c r="E53" s="554"/>
      <c r="F53" s="456">
        <f t="shared" si="1"/>
        <v>26609</v>
      </c>
      <c r="G53" s="469">
        <f t="shared" si="2"/>
        <v>18931</v>
      </c>
      <c r="H53" s="470">
        <v>927</v>
      </c>
    </row>
    <row r="54" spans="1:8" x14ac:dyDescent="0.2">
      <c r="A54" s="447">
        <v>126</v>
      </c>
      <c r="B54" s="454">
        <f t="shared" si="0"/>
        <v>17.7</v>
      </c>
      <c r="C54" s="552"/>
      <c r="D54" s="456">
        <v>27860</v>
      </c>
      <c r="E54" s="554"/>
      <c r="F54" s="456">
        <f t="shared" si="1"/>
        <v>26551</v>
      </c>
      <c r="G54" s="469">
        <f t="shared" si="2"/>
        <v>18888</v>
      </c>
      <c r="H54" s="470">
        <v>927</v>
      </c>
    </row>
    <row r="55" spans="1:8" x14ac:dyDescent="0.2">
      <c r="A55" s="447">
        <v>127</v>
      </c>
      <c r="B55" s="454">
        <f t="shared" si="0"/>
        <v>17.739999999999998</v>
      </c>
      <c r="C55" s="552"/>
      <c r="D55" s="456">
        <v>27860</v>
      </c>
      <c r="E55" s="554"/>
      <c r="F55" s="456">
        <f t="shared" si="1"/>
        <v>26493</v>
      </c>
      <c r="G55" s="469">
        <f t="shared" si="2"/>
        <v>18846</v>
      </c>
      <c r="H55" s="470">
        <v>927</v>
      </c>
    </row>
    <row r="56" spans="1:8" x14ac:dyDescent="0.2">
      <c r="A56" s="447">
        <v>128</v>
      </c>
      <c r="B56" s="454">
        <f t="shared" si="0"/>
        <v>17.77</v>
      </c>
      <c r="C56" s="552"/>
      <c r="D56" s="456">
        <v>27860</v>
      </c>
      <c r="E56" s="554"/>
      <c r="F56" s="456">
        <f t="shared" si="1"/>
        <v>26450</v>
      </c>
      <c r="G56" s="469">
        <f t="shared" si="2"/>
        <v>18814</v>
      </c>
      <c r="H56" s="470">
        <v>927</v>
      </c>
    </row>
    <row r="57" spans="1:8" x14ac:dyDescent="0.2">
      <c r="A57" s="447">
        <v>129</v>
      </c>
      <c r="B57" s="454">
        <f t="shared" si="0"/>
        <v>17.8</v>
      </c>
      <c r="C57" s="552"/>
      <c r="D57" s="456">
        <v>27860</v>
      </c>
      <c r="E57" s="554"/>
      <c r="F57" s="456">
        <f t="shared" si="1"/>
        <v>26407</v>
      </c>
      <c r="G57" s="469">
        <f t="shared" si="2"/>
        <v>18782</v>
      </c>
      <c r="H57" s="470">
        <v>927</v>
      </c>
    </row>
    <row r="58" spans="1:8" x14ac:dyDescent="0.2">
      <c r="A58" s="447">
        <v>130</v>
      </c>
      <c r="B58" s="454">
        <f t="shared" si="0"/>
        <v>17.829999999999998</v>
      </c>
      <c r="C58" s="552"/>
      <c r="D58" s="456">
        <v>27860</v>
      </c>
      <c r="E58" s="554"/>
      <c r="F58" s="456">
        <f t="shared" si="1"/>
        <v>26364</v>
      </c>
      <c r="G58" s="469">
        <f t="shared" si="2"/>
        <v>18750</v>
      </c>
      <c r="H58" s="470">
        <v>927</v>
      </c>
    </row>
    <row r="59" spans="1:8" x14ac:dyDescent="0.2">
      <c r="A59" s="447">
        <v>131</v>
      </c>
      <c r="B59" s="454">
        <f t="shared" si="0"/>
        <v>17.86</v>
      </c>
      <c r="C59" s="552"/>
      <c r="D59" s="456">
        <v>27860</v>
      </c>
      <c r="E59" s="554"/>
      <c r="F59" s="456">
        <f t="shared" si="1"/>
        <v>26321</v>
      </c>
      <c r="G59" s="469">
        <f t="shared" si="2"/>
        <v>18719</v>
      </c>
      <c r="H59" s="470">
        <v>927</v>
      </c>
    </row>
    <row r="60" spans="1:8" x14ac:dyDescent="0.2">
      <c r="A60" s="447">
        <v>132</v>
      </c>
      <c r="B60" s="454">
        <f t="shared" si="0"/>
        <v>17.88</v>
      </c>
      <c r="C60" s="552"/>
      <c r="D60" s="456">
        <v>27860</v>
      </c>
      <c r="E60" s="554"/>
      <c r="F60" s="456">
        <f t="shared" si="1"/>
        <v>26293</v>
      </c>
      <c r="G60" s="469">
        <f t="shared" si="2"/>
        <v>18698</v>
      </c>
      <c r="H60" s="470">
        <v>927</v>
      </c>
    </row>
    <row r="61" spans="1:8" x14ac:dyDescent="0.2">
      <c r="A61" s="447">
        <v>133</v>
      </c>
      <c r="B61" s="454">
        <f t="shared" si="0"/>
        <v>17.899999999999999</v>
      </c>
      <c r="C61" s="552"/>
      <c r="D61" s="456">
        <v>27860</v>
      </c>
      <c r="E61" s="554"/>
      <c r="F61" s="456">
        <f t="shared" si="1"/>
        <v>26264</v>
      </c>
      <c r="G61" s="469">
        <f t="shared" si="2"/>
        <v>18677</v>
      </c>
      <c r="H61" s="470">
        <v>927</v>
      </c>
    </row>
    <row r="62" spans="1:8" x14ac:dyDescent="0.2">
      <c r="A62" s="447">
        <v>134</v>
      </c>
      <c r="B62" s="454">
        <f t="shared" si="0"/>
        <v>17.91</v>
      </c>
      <c r="C62" s="552"/>
      <c r="D62" s="456">
        <v>27860</v>
      </c>
      <c r="E62" s="554"/>
      <c r="F62" s="456">
        <f t="shared" si="1"/>
        <v>26250</v>
      </c>
      <c r="G62" s="469">
        <f t="shared" si="2"/>
        <v>18667</v>
      </c>
      <c r="H62" s="470">
        <v>927</v>
      </c>
    </row>
    <row r="63" spans="1:8" x14ac:dyDescent="0.2">
      <c r="A63" s="447">
        <v>135</v>
      </c>
      <c r="B63" s="454">
        <f t="shared" si="0"/>
        <v>17.93</v>
      </c>
      <c r="C63" s="552"/>
      <c r="D63" s="456">
        <v>27860</v>
      </c>
      <c r="E63" s="554"/>
      <c r="F63" s="456">
        <f t="shared" si="1"/>
        <v>26222</v>
      </c>
      <c r="G63" s="469">
        <f t="shared" si="2"/>
        <v>18646</v>
      </c>
      <c r="H63" s="470">
        <v>927</v>
      </c>
    </row>
    <row r="64" spans="1:8" x14ac:dyDescent="0.2">
      <c r="A64" s="447">
        <v>136</v>
      </c>
      <c r="B64" s="454">
        <f t="shared" si="0"/>
        <v>17.940000000000001</v>
      </c>
      <c r="C64" s="552"/>
      <c r="D64" s="456">
        <v>27860</v>
      </c>
      <c r="E64" s="554"/>
      <c r="F64" s="456">
        <f t="shared" si="1"/>
        <v>26208</v>
      </c>
      <c r="G64" s="469">
        <f t="shared" si="2"/>
        <v>18635</v>
      </c>
      <c r="H64" s="470">
        <v>927</v>
      </c>
    </row>
    <row r="65" spans="1:8" x14ac:dyDescent="0.2">
      <c r="A65" s="447">
        <v>137</v>
      </c>
      <c r="B65" s="454">
        <f t="shared" si="0"/>
        <v>17.940000000000001</v>
      </c>
      <c r="C65" s="552"/>
      <c r="D65" s="456">
        <v>27860</v>
      </c>
      <c r="E65" s="554"/>
      <c r="F65" s="456">
        <f t="shared" si="1"/>
        <v>26208</v>
      </c>
      <c r="G65" s="469">
        <f t="shared" si="2"/>
        <v>18635</v>
      </c>
      <c r="H65" s="470">
        <v>927</v>
      </c>
    </row>
    <row r="66" spans="1:8" x14ac:dyDescent="0.2">
      <c r="A66" s="447">
        <v>138</v>
      </c>
      <c r="B66" s="454">
        <f t="shared" si="0"/>
        <v>17.95</v>
      </c>
      <c r="C66" s="552"/>
      <c r="D66" s="456">
        <v>27860</v>
      </c>
      <c r="E66" s="554"/>
      <c r="F66" s="456">
        <f t="shared" si="1"/>
        <v>26194</v>
      </c>
      <c r="G66" s="469">
        <f t="shared" si="2"/>
        <v>18625</v>
      </c>
      <c r="H66" s="470">
        <v>927</v>
      </c>
    </row>
    <row r="67" spans="1:8" x14ac:dyDescent="0.2">
      <c r="A67" s="447">
        <v>139</v>
      </c>
      <c r="B67" s="454">
        <f t="shared" si="0"/>
        <v>17.95</v>
      </c>
      <c r="C67" s="552"/>
      <c r="D67" s="456">
        <v>27860</v>
      </c>
      <c r="E67" s="554"/>
      <c r="F67" s="456">
        <f t="shared" si="1"/>
        <v>26194</v>
      </c>
      <c r="G67" s="469">
        <f t="shared" si="2"/>
        <v>18625</v>
      </c>
      <c r="H67" s="470">
        <v>927</v>
      </c>
    </row>
    <row r="68" spans="1:8" x14ac:dyDescent="0.2">
      <c r="A68" s="447">
        <v>140</v>
      </c>
      <c r="B68" s="454">
        <f t="shared" si="0"/>
        <v>17.940000000000001</v>
      </c>
      <c r="C68" s="552"/>
      <c r="D68" s="456">
        <v>27860</v>
      </c>
      <c r="E68" s="554"/>
      <c r="F68" s="456">
        <f t="shared" si="1"/>
        <v>26208</v>
      </c>
      <c r="G68" s="469">
        <f t="shared" si="2"/>
        <v>18635</v>
      </c>
      <c r="H68" s="470">
        <v>927</v>
      </c>
    </row>
    <row r="69" spans="1:8" x14ac:dyDescent="0.2">
      <c r="A69" s="447">
        <v>141</v>
      </c>
      <c r="B69" s="454">
        <f t="shared" si="0"/>
        <v>17.940000000000001</v>
      </c>
      <c r="C69" s="552"/>
      <c r="D69" s="456">
        <v>27860</v>
      </c>
      <c r="E69" s="554"/>
      <c r="F69" s="456">
        <f t="shared" si="1"/>
        <v>26208</v>
      </c>
      <c r="G69" s="469">
        <f t="shared" si="2"/>
        <v>18635</v>
      </c>
      <c r="H69" s="470">
        <v>927</v>
      </c>
    </row>
    <row r="70" spans="1:8" x14ac:dyDescent="0.2">
      <c r="A70" s="447">
        <v>142</v>
      </c>
      <c r="B70" s="454">
        <f t="shared" si="0"/>
        <v>17.93</v>
      </c>
      <c r="C70" s="552"/>
      <c r="D70" s="456">
        <v>27860</v>
      </c>
      <c r="E70" s="554"/>
      <c r="F70" s="456">
        <f t="shared" si="1"/>
        <v>26222</v>
      </c>
      <c r="G70" s="469">
        <f t="shared" si="2"/>
        <v>18646</v>
      </c>
      <c r="H70" s="470">
        <v>927</v>
      </c>
    </row>
    <row r="71" spans="1:8" x14ac:dyDescent="0.2">
      <c r="A71" s="447">
        <v>143</v>
      </c>
      <c r="B71" s="454">
        <f t="shared" si="0"/>
        <v>17.91</v>
      </c>
      <c r="C71" s="552"/>
      <c r="D71" s="456">
        <v>27860</v>
      </c>
      <c r="E71" s="554"/>
      <c r="F71" s="456">
        <f t="shared" si="1"/>
        <v>26250</v>
      </c>
      <c r="G71" s="469">
        <f t="shared" si="2"/>
        <v>18667</v>
      </c>
      <c r="H71" s="470">
        <v>927</v>
      </c>
    </row>
    <row r="72" spans="1:8" x14ac:dyDescent="0.2">
      <c r="A72" s="447">
        <v>144</v>
      </c>
      <c r="B72" s="454">
        <f t="shared" si="0"/>
        <v>17.89</v>
      </c>
      <c r="C72" s="552"/>
      <c r="D72" s="456">
        <v>27860</v>
      </c>
      <c r="E72" s="554"/>
      <c r="F72" s="456">
        <f t="shared" si="1"/>
        <v>26279</v>
      </c>
      <c r="G72" s="469">
        <f t="shared" si="2"/>
        <v>18688</v>
      </c>
      <c r="H72" s="470">
        <v>927</v>
      </c>
    </row>
    <row r="73" spans="1:8" x14ac:dyDescent="0.2">
      <c r="A73" s="447">
        <v>145</v>
      </c>
      <c r="B73" s="454">
        <f t="shared" si="0"/>
        <v>17.87</v>
      </c>
      <c r="C73" s="552"/>
      <c r="D73" s="456">
        <v>27860</v>
      </c>
      <c r="E73" s="554"/>
      <c r="F73" s="456">
        <f t="shared" si="1"/>
        <v>26307</v>
      </c>
      <c r="G73" s="469">
        <f t="shared" si="2"/>
        <v>18708</v>
      </c>
      <c r="H73" s="470">
        <v>927</v>
      </c>
    </row>
    <row r="74" spans="1:8" x14ac:dyDescent="0.2">
      <c r="A74" s="447">
        <v>146</v>
      </c>
      <c r="B74" s="454">
        <f>ROUND(-0.00000622*POWER(A74,3)+0.0009011*POWER(A74,2)+0.108211*A74+2.2,2)</f>
        <v>17.850000000000001</v>
      </c>
      <c r="C74" s="552"/>
      <c r="D74" s="456">
        <v>27860</v>
      </c>
      <c r="E74" s="554"/>
      <c r="F74" s="456">
        <f t="shared" si="1"/>
        <v>26335</v>
      </c>
      <c r="G74" s="469">
        <f t="shared" si="2"/>
        <v>18729</v>
      </c>
      <c r="H74" s="470">
        <v>927</v>
      </c>
    </row>
    <row r="75" spans="1:8" x14ac:dyDescent="0.2">
      <c r="A75" s="447">
        <v>147</v>
      </c>
      <c r="B75" s="454">
        <f>ROUND(-0.00000622*POWER(A75,3)+0.0009011*POWER(A75,2)+0.108211*A75+2.2,2)</f>
        <v>17.82</v>
      </c>
      <c r="C75" s="552"/>
      <c r="D75" s="456">
        <v>27860</v>
      </c>
      <c r="E75" s="554"/>
      <c r="F75" s="456">
        <f t="shared" si="1"/>
        <v>26378</v>
      </c>
      <c r="G75" s="469">
        <f t="shared" si="2"/>
        <v>18761</v>
      </c>
      <c r="H75" s="470">
        <v>927</v>
      </c>
    </row>
    <row r="76" spans="1:8" x14ac:dyDescent="0.2">
      <c r="A76" s="447">
        <v>148</v>
      </c>
      <c r="B76" s="454">
        <f>ROUND(-0.00000622*POWER(A76,3)+0.0009011*POWER(A76,2)+0.108211*A76+2.2,2)</f>
        <v>17.79</v>
      </c>
      <c r="C76" s="552"/>
      <c r="D76" s="456">
        <v>27860</v>
      </c>
      <c r="E76" s="554"/>
      <c r="F76" s="456">
        <f t="shared" si="1"/>
        <v>26421</v>
      </c>
      <c r="G76" s="469">
        <f t="shared" si="2"/>
        <v>18793</v>
      </c>
      <c r="H76" s="470">
        <v>927</v>
      </c>
    </row>
    <row r="77" spans="1:8" x14ac:dyDescent="0.2">
      <c r="A77" s="447">
        <v>149</v>
      </c>
      <c r="B77" s="454">
        <f>ROUND(-0.00000622*POWER(A77,3)+0.0009011*POWER(A77,2)+0.108211*A77+2.2,2)</f>
        <v>17.75</v>
      </c>
      <c r="C77" s="552"/>
      <c r="D77" s="456">
        <v>27860</v>
      </c>
      <c r="E77" s="554"/>
      <c r="F77" s="456">
        <f t="shared" si="1"/>
        <v>26478</v>
      </c>
      <c r="G77" s="469">
        <f t="shared" si="2"/>
        <v>18835</v>
      </c>
      <c r="H77" s="470">
        <v>927</v>
      </c>
    </row>
    <row r="78" spans="1:8" x14ac:dyDescent="0.2">
      <c r="A78" s="447">
        <v>150</v>
      </c>
      <c r="B78" s="454">
        <f>ROUND(0.022*A78+14.445,2)</f>
        <v>17.75</v>
      </c>
      <c r="C78" s="552"/>
      <c r="D78" s="456">
        <v>27860</v>
      </c>
      <c r="E78" s="554"/>
      <c r="F78" s="456">
        <f t="shared" si="1"/>
        <v>26478</v>
      </c>
      <c r="G78" s="469">
        <f t="shared" si="2"/>
        <v>18835</v>
      </c>
      <c r="H78" s="470">
        <v>927</v>
      </c>
    </row>
    <row r="79" spans="1:8" x14ac:dyDescent="0.2">
      <c r="A79" s="447">
        <v>151</v>
      </c>
      <c r="B79" s="454">
        <f t="shared" ref="B79:B142" si="3">ROUND(0.022*A79+14.445,2)</f>
        <v>17.77</v>
      </c>
      <c r="C79" s="552"/>
      <c r="D79" s="456">
        <v>27860</v>
      </c>
      <c r="E79" s="554"/>
      <c r="F79" s="456">
        <f t="shared" si="1"/>
        <v>26450</v>
      </c>
      <c r="G79" s="469">
        <f t="shared" si="2"/>
        <v>18814</v>
      </c>
      <c r="H79" s="470">
        <v>927</v>
      </c>
    </row>
    <row r="80" spans="1:8" x14ac:dyDescent="0.2">
      <c r="A80" s="447">
        <v>152</v>
      </c>
      <c r="B80" s="454">
        <f t="shared" si="3"/>
        <v>17.79</v>
      </c>
      <c r="C80" s="552"/>
      <c r="D80" s="456">
        <v>27860</v>
      </c>
      <c r="E80" s="554"/>
      <c r="F80" s="456">
        <f t="shared" si="1"/>
        <v>26421</v>
      </c>
      <c r="G80" s="469">
        <f t="shared" si="2"/>
        <v>18793</v>
      </c>
      <c r="H80" s="470">
        <v>927</v>
      </c>
    </row>
    <row r="81" spans="1:8" x14ac:dyDescent="0.2">
      <c r="A81" s="447">
        <v>153</v>
      </c>
      <c r="B81" s="454">
        <f t="shared" si="3"/>
        <v>17.809999999999999</v>
      </c>
      <c r="C81" s="552"/>
      <c r="D81" s="456">
        <v>27860</v>
      </c>
      <c r="E81" s="554"/>
      <c r="F81" s="456">
        <f t="shared" ref="F81:F144" si="4">ROUND(12*1.3566*(1/B81*D81)+H81,0)</f>
        <v>26392</v>
      </c>
      <c r="G81" s="469">
        <f t="shared" ref="G81:G144" si="5">ROUND(12*(1/B81*D81),0)</f>
        <v>18771</v>
      </c>
      <c r="H81" s="470">
        <v>927</v>
      </c>
    </row>
    <row r="82" spans="1:8" x14ac:dyDescent="0.2">
      <c r="A82" s="447">
        <v>154</v>
      </c>
      <c r="B82" s="454">
        <f t="shared" si="3"/>
        <v>17.829999999999998</v>
      </c>
      <c r="C82" s="552"/>
      <c r="D82" s="456">
        <v>27860</v>
      </c>
      <c r="E82" s="554"/>
      <c r="F82" s="456">
        <f t="shared" si="4"/>
        <v>26364</v>
      </c>
      <c r="G82" s="469">
        <f t="shared" si="5"/>
        <v>18750</v>
      </c>
      <c r="H82" s="470">
        <v>927</v>
      </c>
    </row>
    <row r="83" spans="1:8" x14ac:dyDescent="0.2">
      <c r="A83" s="447">
        <v>155</v>
      </c>
      <c r="B83" s="454">
        <f t="shared" si="3"/>
        <v>17.86</v>
      </c>
      <c r="C83" s="552"/>
      <c r="D83" s="456">
        <v>27860</v>
      </c>
      <c r="E83" s="554"/>
      <c r="F83" s="456">
        <f t="shared" si="4"/>
        <v>26321</v>
      </c>
      <c r="G83" s="469">
        <f t="shared" si="5"/>
        <v>18719</v>
      </c>
      <c r="H83" s="470">
        <v>927</v>
      </c>
    </row>
    <row r="84" spans="1:8" x14ac:dyDescent="0.2">
      <c r="A84" s="447">
        <v>156</v>
      </c>
      <c r="B84" s="454">
        <f t="shared" si="3"/>
        <v>17.88</v>
      </c>
      <c r="C84" s="552"/>
      <c r="D84" s="456">
        <v>27860</v>
      </c>
      <c r="E84" s="554"/>
      <c r="F84" s="456">
        <f t="shared" si="4"/>
        <v>26293</v>
      </c>
      <c r="G84" s="469">
        <f t="shared" si="5"/>
        <v>18698</v>
      </c>
      <c r="H84" s="470">
        <v>927</v>
      </c>
    </row>
    <row r="85" spans="1:8" x14ac:dyDescent="0.2">
      <c r="A85" s="447">
        <v>157</v>
      </c>
      <c r="B85" s="454">
        <f t="shared" si="3"/>
        <v>17.899999999999999</v>
      </c>
      <c r="C85" s="552"/>
      <c r="D85" s="456">
        <v>27860</v>
      </c>
      <c r="E85" s="554"/>
      <c r="F85" s="456">
        <f t="shared" si="4"/>
        <v>26264</v>
      </c>
      <c r="G85" s="469">
        <f t="shared" si="5"/>
        <v>18677</v>
      </c>
      <c r="H85" s="470">
        <v>927</v>
      </c>
    </row>
    <row r="86" spans="1:8" x14ac:dyDescent="0.2">
      <c r="A86" s="447">
        <v>158</v>
      </c>
      <c r="B86" s="454">
        <f t="shared" si="3"/>
        <v>17.920000000000002</v>
      </c>
      <c r="C86" s="552"/>
      <c r="D86" s="456">
        <v>27860</v>
      </c>
      <c r="E86" s="554"/>
      <c r="F86" s="456">
        <f t="shared" si="4"/>
        <v>26236</v>
      </c>
      <c r="G86" s="469">
        <f t="shared" si="5"/>
        <v>18656</v>
      </c>
      <c r="H86" s="470">
        <v>927</v>
      </c>
    </row>
    <row r="87" spans="1:8" x14ac:dyDescent="0.2">
      <c r="A87" s="447">
        <v>159</v>
      </c>
      <c r="B87" s="454">
        <f t="shared" si="3"/>
        <v>17.940000000000001</v>
      </c>
      <c r="C87" s="552"/>
      <c r="D87" s="456">
        <v>27860</v>
      </c>
      <c r="E87" s="554"/>
      <c r="F87" s="456">
        <f t="shared" si="4"/>
        <v>26208</v>
      </c>
      <c r="G87" s="469">
        <f t="shared" si="5"/>
        <v>18635</v>
      </c>
      <c r="H87" s="470">
        <v>927</v>
      </c>
    </row>
    <row r="88" spans="1:8" x14ac:dyDescent="0.2">
      <c r="A88" s="447">
        <v>160</v>
      </c>
      <c r="B88" s="454">
        <f t="shared" si="3"/>
        <v>17.97</v>
      </c>
      <c r="C88" s="552"/>
      <c r="D88" s="456">
        <v>27860</v>
      </c>
      <c r="E88" s="554"/>
      <c r="F88" s="456">
        <f t="shared" si="4"/>
        <v>26166</v>
      </c>
      <c r="G88" s="469">
        <f t="shared" si="5"/>
        <v>18604</v>
      </c>
      <c r="H88" s="470">
        <v>927</v>
      </c>
    </row>
    <row r="89" spans="1:8" x14ac:dyDescent="0.2">
      <c r="A89" s="447">
        <v>161</v>
      </c>
      <c r="B89" s="454">
        <f t="shared" si="3"/>
        <v>17.989999999999998</v>
      </c>
      <c r="C89" s="552"/>
      <c r="D89" s="456">
        <v>27860</v>
      </c>
      <c r="E89" s="554"/>
      <c r="F89" s="456">
        <f t="shared" si="4"/>
        <v>26138</v>
      </c>
      <c r="G89" s="469">
        <f t="shared" si="5"/>
        <v>18584</v>
      </c>
      <c r="H89" s="470">
        <v>927</v>
      </c>
    </row>
    <row r="90" spans="1:8" x14ac:dyDescent="0.2">
      <c r="A90" s="447">
        <v>162</v>
      </c>
      <c r="B90" s="454">
        <f t="shared" si="3"/>
        <v>18.010000000000002</v>
      </c>
      <c r="C90" s="552"/>
      <c r="D90" s="456">
        <v>27860</v>
      </c>
      <c r="E90" s="554"/>
      <c r="F90" s="456">
        <f t="shared" si="4"/>
        <v>26110</v>
      </c>
      <c r="G90" s="469">
        <f t="shared" si="5"/>
        <v>18563</v>
      </c>
      <c r="H90" s="470">
        <v>927</v>
      </c>
    </row>
    <row r="91" spans="1:8" x14ac:dyDescent="0.2">
      <c r="A91" s="447">
        <v>163</v>
      </c>
      <c r="B91" s="454">
        <f t="shared" si="3"/>
        <v>18.03</v>
      </c>
      <c r="C91" s="552"/>
      <c r="D91" s="456">
        <v>27860</v>
      </c>
      <c r="E91" s="554"/>
      <c r="F91" s="456">
        <f t="shared" si="4"/>
        <v>26082</v>
      </c>
      <c r="G91" s="469">
        <f t="shared" si="5"/>
        <v>18542</v>
      </c>
      <c r="H91" s="470">
        <v>927</v>
      </c>
    </row>
    <row r="92" spans="1:8" x14ac:dyDescent="0.2">
      <c r="A92" s="447">
        <v>164</v>
      </c>
      <c r="B92" s="454">
        <f t="shared" si="3"/>
        <v>18.05</v>
      </c>
      <c r="C92" s="552"/>
      <c r="D92" s="456">
        <v>27860</v>
      </c>
      <c r="E92" s="554"/>
      <c r="F92" s="456">
        <f t="shared" si="4"/>
        <v>26054</v>
      </c>
      <c r="G92" s="469">
        <f t="shared" si="5"/>
        <v>18522</v>
      </c>
      <c r="H92" s="470">
        <v>927</v>
      </c>
    </row>
    <row r="93" spans="1:8" x14ac:dyDescent="0.2">
      <c r="A93" s="447">
        <v>165</v>
      </c>
      <c r="B93" s="454">
        <f t="shared" si="3"/>
        <v>18.079999999999998</v>
      </c>
      <c r="C93" s="552"/>
      <c r="D93" s="456">
        <v>27860</v>
      </c>
      <c r="E93" s="554"/>
      <c r="F93" s="456">
        <f t="shared" si="4"/>
        <v>26012</v>
      </c>
      <c r="G93" s="469">
        <f t="shared" si="5"/>
        <v>18491</v>
      </c>
      <c r="H93" s="470">
        <v>927</v>
      </c>
    </row>
    <row r="94" spans="1:8" x14ac:dyDescent="0.2">
      <c r="A94" s="447">
        <v>166</v>
      </c>
      <c r="B94" s="454">
        <f t="shared" si="3"/>
        <v>18.100000000000001</v>
      </c>
      <c r="C94" s="552"/>
      <c r="D94" s="456">
        <v>27860</v>
      </c>
      <c r="E94" s="554"/>
      <c r="F94" s="456">
        <f t="shared" si="4"/>
        <v>25984</v>
      </c>
      <c r="G94" s="469">
        <f t="shared" si="5"/>
        <v>18471</v>
      </c>
      <c r="H94" s="470">
        <v>927</v>
      </c>
    </row>
    <row r="95" spans="1:8" x14ac:dyDescent="0.2">
      <c r="A95" s="447">
        <v>167</v>
      </c>
      <c r="B95" s="454">
        <f t="shared" si="3"/>
        <v>18.12</v>
      </c>
      <c r="C95" s="552"/>
      <c r="D95" s="456">
        <v>27860</v>
      </c>
      <c r="E95" s="554"/>
      <c r="F95" s="456">
        <f t="shared" si="4"/>
        <v>25957</v>
      </c>
      <c r="G95" s="469">
        <f t="shared" si="5"/>
        <v>18450</v>
      </c>
      <c r="H95" s="470">
        <v>927</v>
      </c>
    </row>
    <row r="96" spans="1:8" x14ac:dyDescent="0.2">
      <c r="A96" s="447">
        <v>168</v>
      </c>
      <c r="B96" s="454">
        <f t="shared" si="3"/>
        <v>18.14</v>
      </c>
      <c r="C96" s="552"/>
      <c r="D96" s="456">
        <v>27860</v>
      </c>
      <c r="E96" s="554"/>
      <c r="F96" s="456">
        <f t="shared" si="4"/>
        <v>25929</v>
      </c>
      <c r="G96" s="469">
        <f t="shared" si="5"/>
        <v>18430</v>
      </c>
      <c r="H96" s="470">
        <v>927</v>
      </c>
    </row>
    <row r="97" spans="1:8" x14ac:dyDescent="0.2">
      <c r="A97" s="447">
        <v>169</v>
      </c>
      <c r="B97" s="454">
        <f t="shared" si="3"/>
        <v>18.16</v>
      </c>
      <c r="C97" s="552"/>
      <c r="D97" s="456">
        <v>27860</v>
      </c>
      <c r="E97" s="554"/>
      <c r="F97" s="456">
        <f t="shared" si="4"/>
        <v>25902</v>
      </c>
      <c r="G97" s="469">
        <f t="shared" si="5"/>
        <v>18410</v>
      </c>
      <c r="H97" s="470">
        <v>927</v>
      </c>
    </row>
    <row r="98" spans="1:8" x14ac:dyDescent="0.2">
      <c r="A98" s="447">
        <v>170</v>
      </c>
      <c r="B98" s="454">
        <f t="shared" si="3"/>
        <v>18.190000000000001</v>
      </c>
      <c r="C98" s="552"/>
      <c r="D98" s="456">
        <v>27860</v>
      </c>
      <c r="E98" s="554"/>
      <c r="F98" s="456">
        <f t="shared" si="4"/>
        <v>25860</v>
      </c>
      <c r="G98" s="469">
        <f t="shared" si="5"/>
        <v>18379</v>
      </c>
      <c r="H98" s="470">
        <v>927</v>
      </c>
    </row>
    <row r="99" spans="1:8" x14ac:dyDescent="0.2">
      <c r="A99" s="447">
        <v>171</v>
      </c>
      <c r="B99" s="454">
        <f t="shared" si="3"/>
        <v>18.21</v>
      </c>
      <c r="C99" s="552"/>
      <c r="D99" s="456">
        <v>27860</v>
      </c>
      <c r="E99" s="554"/>
      <c r="F99" s="456">
        <f t="shared" si="4"/>
        <v>25833</v>
      </c>
      <c r="G99" s="469">
        <f t="shared" si="5"/>
        <v>18359</v>
      </c>
      <c r="H99" s="470">
        <v>927</v>
      </c>
    </row>
    <row r="100" spans="1:8" x14ac:dyDescent="0.2">
      <c r="A100" s="447">
        <v>172</v>
      </c>
      <c r="B100" s="454">
        <f t="shared" si="3"/>
        <v>18.23</v>
      </c>
      <c r="C100" s="552"/>
      <c r="D100" s="456">
        <v>27860</v>
      </c>
      <c r="E100" s="554"/>
      <c r="F100" s="456">
        <f t="shared" si="4"/>
        <v>25806</v>
      </c>
      <c r="G100" s="469">
        <f t="shared" si="5"/>
        <v>18339</v>
      </c>
      <c r="H100" s="470">
        <v>927</v>
      </c>
    </row>
    <row r="101" spans="1:8" x14ac:dyDescent="0.2">
      <c r="A101" s="447">
        <v>173</v>
      </c>
      <c r="B101" s="454">
        <f t="shared" si="3"/>
        <v>18.25</v>
      </c>
      <c r="C101" s="552"/>
      <c r="D101" s="456">
        <v>27860</v>
      </c>
      <c r="E101" s="554"/>
      <c r="F101" s="456">
        <f t="shared" si="4"/>
        <v>25778</v>
      </c>
      <c r="G101" s="469">
        <f t="shared" si="5"/>
        <v>18319</v>
      </c>
      <c r="H101" s="470">
        <v>927</v>
      </c>
    </row>
    <row r="102" spans="1:8" x14ac:dyDescent="0.2">
      <c r="A102" s="447">
        <v>174</v>
      </c>
      <c r="B102" s="454">
        <f t="shared" si="3"/>
        <v>18.27</v>
      </c>
      <c r="C102" s="552"/>
      <c r="D102" s="456">
        <v>27860</v>
      </c>
      <c r="E102" s="554"/>
      <c r="F102" s="456">
        <f t="shared" si="4"/>
        <v>25751</v>
      </c>
      <c r="G102" s="469">
        <f t="shared" si="5"/>
        <v>18299</v>
      </c>
      <c r="H102" s="470">
        <v>927</v>
      </c>
    </row>
    <row r="103" spans="1:8" x14ac:dyDescent="0.2">
      <c r="A103" s="447">
        <v>175</v>
      </c>
      <c r="B103" s="454">
        <f t="shared" si="3"/>
        <v>18.3</v>
      </c>
      <c r="C103" s="552"/>
      <c r="D103" s="456">
        <v>27860</v>
      </c>
      <c r="E103" s="554"/>
      <c r="F103" s="456">
        <f t="shared" si="4"/>
        <v>25711</v>
      </c>
      <c r="G103" s="469">
        <f t="shared" si="5"/>
        <v>18269</v>
      </c>
      <c r="H103" s="470">
        <v>927</v>
      </c>
    </row>
    <row r="104" spans="1:8" x14ac:dyDescent="0.2">
      <c r="A104" s="447">
        <v>176</v>
      </c>
      <c r="B104" s="454">
        <f t="shared" si="3"/>
        <v>18.32</v>
      </c>
      <c r="C104" s="552"/>
      <c r="D104" s="456">
        <v>27860</v>
      </c>
      <c r="E104" s="554"/>
      <c r="F104" s="456">
        <f t="shared" si="4"/>
        <v>25683</v>
      </c>
      <c r="G104" s="469">
        <f t="shared" si="5"/>
        <v>18249</v>
      </c>
      <c r="H104" s="470">
        <v>927</v>
      </c>
    </row>
    <row r="105" spans="1:8" x14ac:dyDescent="0.2">
      <c r="A105" s="447">
        <v>177</v>
      </c>
      <c r="B105" s="454">
        <f t="shared" si="3"/>
        <v>18.34</v>
      </c>
      <c r="C105" s="552"/>
      <c r="D105" s="456">
        <v>27860</v>
      </c>
      <c r="E105" s="554"/>
      <c r="F105" s="456">
        <f t="shared" si="4"/>
        <v>25656</v>
      </c>
      <c r="G105" s="469">
        <f t="shared" si="5"/>
        <v>18229</v>
      </c>
      <c r="H105" s="470">
        <v>927</v>
      </c>
    </row>
    <row r="106" spans="1:8" x14ac:dyDescent="0.2">
      <c r="A106" s="447">
        <v>178</v>
      </c>
      <c r="B106" s="454">
        <f t="shared" si="3"/>
        <v>18.36</v>
      </c>
      <c r="C106" s="552"/>
      <c r="D106" s="456">
        <v>27860</v>
      </c>
      <c r="E106" s="554"/>
      <c r="F106" s="456">
        <f t="shared" si="4"/>
        <v>25630</v>
      </c>
      <c r="G106" s="469">
        <f t="shared" si="5"/>
        <v>18209</v>
      </c>
      <c r="H106" s="470">
        <v>927</v>
      </c>
    </row>
    <row r="107" spans="1:8" x14ac:dyDescent="0.2">
      <c r="A107" s="447">
        <v>179</v>
      </c>
      <c r="B107" s="454">
        <f t="shared" si="3"/>
        <v>18.38</v>
      </c>
      <c r="C107" s="552"/>
      <c r="D107" s="456">
        <v>27860</v>
      </c>
      <c r="E107" s="554"/>
      <c r="F107" s="456">
        <f t="shared" si="4"/>
        <v>25603</v>
      </c>
      <c r="G107" s="469">
        <f t="shared" si="5"/>
        <v>18189</v>
      </c>
      <c r="H107" s="470">
        <v>927</v>
      </c>
    </row>
    <row r="108" spans="1:8" x14ac:dyDescent="0.2">
      <c r="A108" s="447">
        <v>180</v>
      </c>
      <c r="B108" s="454">
        <f t="shared" si="3"/>
        <v>18.41</v>
      </c>
      <c r="C108" s="552"/>
      <c r="D108" s="456">
        <v>27860</v>
      </c>
      <c r="E108" s="554"/>
      <c r="F108" s="456">
        <f t="shared" si="4"/>
        <v>25562</v>
      </c>
      <c r="G108" s="469">
        <f t="shared" si="5"/>
        <v>18160</v>
      </c>
      <c r="H108" s="470">
        <v>927</v>
      </c>
    </row>
    <row r="109" spans="1:8" x14ac:dyDescent="0.2">
      <c r="A109" s="447">
        <v>181</v>
      </c>
      <c r="B109" s="454">
        <f t="shared" si="3"/>
        <v>18.43</v>
      </c>
      <c r="C109" s="552"/>
      <c r="D109" s="456">
        <v>27860</v>
      </c>
      <c r="E109" s="554"/>
      <c r="F109" s="456">
        <f t="shared" si="4"/>
        <v>25536</v>
      </c>
      <c r="G109" s="469">
        <f t="shared" si="5"/>
        <v>18140</v>
      </c>
      <c r="H109" s="470">
        <v>927</v>
      </c>
    </row>
    <row r="110" spans="1:8" x14ac:dyDescent="0.2">
      <c r="A110" s="447">
        <v>182</v>
      </c>
      <c r="B110" s="454">
        <f t="shared" si="3"/>
        <v>18.45</v>
      </c>
      <c r="C110" s="552"/>
      <c r="D110" s="456">
        <v>27860</v>
      </c>
      <c r="E110" s="554"/>
      <c r="F110" s="456">
        <f t="shared" si="4"/>
        <v>25509</v>
      </c>
      <c r="G110" s="469">
        <f t="shared" si="5"/>
        <v>18120</v>
      </c>
      <c r="H110" s="470">
        <v>927</v>
      </c>
    </row>
    <row r="111" spans="1:8" x14ac:dyDescent="0.2">
      <c r="A111" s="447">
        <v>183</v>
      </c>
      <c r="B111" s="454">
        <f t="shared" si="3"/>
        <v>18.47</v>
      </c>
      <c r="C111" s="552"/>
      <c r="D111" s="456">
        <v>27860</v>
      </c>
      <c r="E111" s="554"/>
      <c r="F111" s="456">
        <f t="shared" si="4"/>
        <v>25482</v>
      </c>
      <c r="G111" s="469">
        <f t="shared" si="5"/>
        <v>18101</v>
      </c>
      <c r="H111" s="470">
        <v>927</v>
      </c>
    </row>
    <row r="112" spans="1:8" x14ac:dyDescent="0.2">
      <c r="A112" s="447">
        <v>184</v>
      </c>
      <c r="B112" s="454">
        <f t="shared" si="3"/>
        <v>18.489999999999998</v>
      </c>
      <c r="C112" s="552"/>
      <c r="D112" s="456">
        <v>27860</v>
      </c>
      <c r="E112" s="554"/>
      <c r="F112" s="456">
        <f t="shared" si="4"/>
        <v>25456</v>
      </c>
      <c r="G112" s="469">
        <f t="shared" si="5"/>
        <v>18081</v>
      </c>
      <c r="H112" s="470">
        <v>927</v>
      </c>
    </row>
    <row r="113" spans="1:8" x14ac:dyDescent="0.2">
      <c r="A113" s="447">
        <v>185</v>
      </c>
      <c r="B113" s="454">
        <f t="shared" si="3"/>
        <v>18.52</v>
      </c>
      <c r="C113" s="552"/>
      <c r="D113" s="456">
        <v>27860</v>
      </c>
      <c r="E113" s="554"/>
      <c r="F113" s="456">
        <f t="shared" si="4"/>
        <v>25416</v>
      </c>
      <c r="G113" s="469">
        <f t="shared" si="5"/>
        <v>18052</v>
      </c>
      <c r="H113" s="470">
        <v>927</v>
      </c>
    </row>
    <row r="114" spans="1:8" x14ac:dyDescent="0.2">
      <c r="A114" s="447">
        <v>186</v>
      </c>
      <c r="B114" s="454">
        <f t="shared" si="3"/>
        <v>18.54</v>
      </c>
      <c r="C114" s="552"/>
      <c r="D114" s="456">
        <v>27860</v>
      </c>
      <c r="E114" s="554"/>
      <c r="F114" s="456">
        <f t="shared" si="4"/>
        <v>25390</v>
      </c>
      <c r="G114" s="469">
        <f t="shared" si="5"/>
        <v>18032</v>
      </c>
      <c r="H114" s="470">
        <v>927</v>
      </c>
    </row>
    <row r="115" spans="1:8" x14ac:dyDescent="0.2">
      <c r="A115" s="447">
        <v>187</v>
      </c>
      <c r="B115" s="454">
        <f t="shared" si="3"/>
        <v>18.559999999999999</v>
      </c>
      <c r="C115" s="552"/>
      <c r="D115" s="456">
        <v>27860</v>
      </c>
      <c r="E115" s="554"/>
      <c r="F115" s="456">
        <f t="shared" si="4"/>
        <v>25363</v>
      </c>
      <c r="G115" s="469">
        <f t="shared" si="5"/>
        <v>18013</v>
      </c>
      <c r="H115" s="470">
        <v>927</v>
      </c>
    </row>
    <row r="116" spans="1:8" x14ac:dyDescent="0.2">
      <c r="A116" s="447">
        <v>188</v>
      </c>
      <c r="B116" s="454">
        <f t="shared" si="3"/>
        <v>18.579999999999998</v>
      </c>
      <c r="C116" s="552"/>
      <c r="D116" s="456">
        <v>27860</v>
      </c>
      <c r="E116" s="554"/>
      <c r="F116" s="456">
        <f t="shared" si="4"/>
        <v>25337</v>
      </c>
      <c r="G116" s="469">
        <f t="shared" si="5"/>
        <v>17994</v>
      </c>
      <c r="H116" s="470">
        <v>927</v>
      </c>
    </row>
    <row r="117" spans="1:8" x14ac:dyDescent="0.2">
      <c r="A117" s="447">
        <v>189</v>
      </c>
      <c r="B117" s="454">
        <f t="shared" si="3"/>
        <v>18.600000000000001</v>
      </c>
      <c r="C117" s="552"/>
      <c r="D117" s="456">
        <v>27860</v>
      </c>
      <c r="E117" s="554"/>
      <c r="F117" s="456">
        <f t="shared" si="4"/>
        <v>25311</v>
      </c>
      <c r="G117" s="469">
        <f t="shared" si="5"/>
        <v>17974</v>
      </c>
      <c r="H117" s="470">
        <v>927</v>
      </c>
    </row>
    <row r="118" spans="1:8" x14ac:dyDescent="0.2">
      <c r="A118" s="447">
        <v>190</v>
      </c>
      <c r="B118" s="454">
        <f t="shared" si="3"/>
        <v>18.63</v>
      </c>
      <c r="C118" s="552"/>
      <c r="D118" s="456">
        <v>27860</v>
      </c>
      <c r="E118" s="554"/>
      <c r="F118" s="456">
        <f t="shared" si="4"/>
        <v>25272</v>
      </c>
      <c r="G118" s="469">
        <f t="shared" si="5"/>
        <v>17945</v>
      </c>
      <c r="H118" s="470">
        <v>927</v>
      </c>
    </row>
    <row r="119" spans="1:8" x14ac:dyDescent="0.2">
      <c r="A119" s="447">
        <v>191</v>
      </c>
      <c r="B119" s="454">
        <f t="shared" si="3"/>
        <v>18.649999999999999</v>
      </c>
      <c r="C119" s="552"/>
      <c r="D119" s="456">
        <v>27860</v>
      </c>
      <c r="E119" s="554"/>
      <c r="F119" s="456">
        <f t="shared" si="4"/>
        <v>25245</v>
      </c>
      <c r="G119" s="469">
        <f t="shared" si="5"/>
        <v>17926</v>
      </c>
      <c r="H119" s="470">
        <v>927</v>
      </c>
    </row>
    <row r="120" spans="1:8" x14ac:dyDescent="0.2">
      <c r="A120" s="447">
        <v>192</v>
      </c>
      <c r="B120" s="454">
        <f t="shared" si="3"/>
        <v>18.670000000000002</v>
      </c>
      <c r="C120" s="552"/>
      <c r="D120" s="456">
        <v>27860</v>
      </c>
      <c r="E120" s="554"/>
      <c r="F120" s="456">
        <f t="shared" si="4"/>
        <v>25219</v>
      </c>
      <c r="G120" s="469">
        <f t="shared" si="5"/>
        <v>17907</v>
      </c>
      <c r="H120" s="470">
        <v>927</v>
      </c>
    </row>
    <row r="121" spans="1:8" x14ac:dyDescent="0.2">
      <c r="A121" s="447">
        <v>193</v>
      </c>
      <c r="B121" s="454">
        <f t="shared" si="3"/>
        <v>18.690000000000001</v>
      </c>
      <c r="C121" s="552"/>
      <c r="D121" s="456">
        <v>27860</v>
      </c>
      <c r="E121" s="554"/>
      <c r="F121" s="456">
        <f t="shared" si="4"/>
        <v>25193</v>
      </c>
      <c r="G121" s="469">
        <f t="shared" si="5"/>
        <v>17888</v>
      </c>
      <c r="H121" s="470">
        <v>927</v>
      </c>
    </row>
    <row r="122" spans="1:8" x14ac:dyDescent="0.2">
      <c r="A122" s="447">
        <v>194</v>
      </c>
      <c r="B122" s="454">
        <f t="shared" si="3"/>
        <v>18.71</v>
      </c>
      <c r="C122" s="552"/>
      <c r="D122" s="456">
        <v>27860</v>
      </c>
      <c r="E122" s="554"/>
      <c r="F122" s="456">
        <f t="shared" si="4"/>
        <v>25167</v>
      </c>
      <c r="G122" s="469">
        <f t="shared" si="5"/>
        <v>17869</v>
      </c>
      <c r="H122" s="470">
        <v>927</v>
      </c>
    </row>
    <row r="123" spans="1:8" x14ac:dyDescent="0.2">
      <c r="A123" s="447">
        <v>195</v>
      </c>
      <c r="B123" s="454">
        <f t="shared" si="3"/>
        <v>18.739999999999998</v>
      </c>
      <c r="C123" s="552"/>
      <c r="D123" s="456">
        <v>27860</v>
      </c>
      <c r="E123" s="554"/>
      <c r="F123" s="456">
        <f t="shared" si="4"/>
        <v>25129</v>
      </c>
      <c r="G123" s="469">
        <f t="shared" si="5"/>
        <v>17840</v>
      </c>
      <c r="H123" s="470">
        <v>927</v>
      </c>
    </row>
    <row r="124" spans="1:8" x14ac:dyDescent="0.2">
      <c r="A124" s="447">
        <v>196</v>
      </c>
      <c r="B124" s="454">
        <f t="shared" si="3"/>
        <v>18.760000000000002</v>
      </c>
      <c r="C124" s="552"/>
      <c r="D124" s="456">
        <v>27860</v>
      </c>
      <c r="E124" s="554"/>
      <c r="F124" s="456">
        <f t="shared" si="4"/>
        <v>25103</v>
      </c>
      <c r="G124" s="469">
        <f t="shared" si="5"/>
        <v>17821</v>
      </c>
      <c r="H124" s="470">
        <v>927</v>
      </c>
    </row>
    <row r="125" spans="1:8" x14ac:dyDescent="0.2">
      <c r="A125" s="447">
        <v>197</v>
      </c>
      <c r="B125" s="454">
        <f t="shared" si="3"/>
        <v>18.78</v>
      </c>
      <c r="C125" s="552"/>
      <c r="D125" s="456">
        <v>27860</v>
      </c>
      <c r="E125" s="554"/>
      <c r="F125" s="456">
        <f t="shared" si="4"/>
        <v>25077</v>
      </c>
      <c r="G125" s="469">
        <f t="shared" si="5"/>
        <v>17802</v>
      </c>
      <c r="H125" s="470">
        <v>927</v>
      </c>
    </row>
    <row r="126" spans="1:8" x14ac:dyDescent="0.2">
      <c r="A126" s="447">
        <v>198</v>
      </c>
      <c r="B126" s="454">
        <f t="shared" si="3"/>
        <v>18.8</v>
      </c>
      <c r="C126" s="552"/>
      <c r="D126" s="456">
        <v>27860</v>
      </c>
      <c r="E126" s="554"/>
      <c r="F126" s="456">
        <f t="shared" si="4"/>
        <v>25051</v>
      </c>
      <c r="G126" s="469">
        <f t="shared" si="5"/>
        <v>17783</v>
      </c>
      <c r="H126" s="470">
        <v>927</v>
      </c>
    </row>
    <row r="127" spans="1:8" x14ac:dyDescent="0.2">
      <c r="A127" s="447">
        <v>199</v>
      </c>
      <c r="B127" s="454">
        <f t="shared" si="3"/>
        <v>18.82</v>
      </c>
      <c r="C127" s="552"/>
      <c r="D127" s="456">
        <v>27860</v>
      </c>
      <c r="E127" s="554"/>
      <c r="F127" s="456">
        <f t="shared" si="4"/>
        <v>25026</v>
      </c>
      <c r="G127" s="469">
        <f t="shared" si="5"/>
        <v>17764</v>
      </c>
      <c r="H127" s="470">
        <v>927</v>
      </c>
    </row>
    <row r="128" spans="1:8" x14ac:dyDescent="0.2">
      <c r="A128" s="447">
        <v>200</v>
      </c>
      <c r="B128" s="454">
        <f t="shared" si="3"/>
        <v>18.850000000000001</v>
      </c>
      <c r="C128" s="552"/>
      <c r="D128" s="456">
        <v>27860</v>
      </c>
      <c r="E128" s="554"/>
      <c r="F128" s="456">
        <f t="shared" si="4"/>
        <v>24987</v>
      </c>
      <c r="G128" s="469">
        <f t="shared" si="5"/>
        <v>17736</v>
      </c>
      <c r="H128" s="470">
        <v>927</v>
      </c>
    </row>
    <row r="129" spans="1:8" x14ac:dyDescent="0.2">
      <c r="A129" s="447">
        <v>201</v>
      </c>
      <c r="B129" s="454">
        <f t="shared" si="3"/>
        <v>18.87</v>
      </c>
      <c r="C129" s="552"/>
      <c r="D129" s="456">
        <v>27860</v>
      </c>
      <c r="E129" s="554"/>
      <c r="F129" s="456">
        <f t="shared" si="4"/>
        <v>24962</v>
      </c>
      <c r="G129" s="469">
        <f t="shared" si="5"/>
        <v>17717</v>
      </c>
      <c r="H129" s="470">
        <v>927</v>
      </c>
    </row>
    <row r="130" spans="1:8" x14ac:dyDescent="0.2">
      <c r="A130" s="447">
        <v>202</v>
      </c>
      <c r="B130" s="454">
        <f t="shared" si="3"/>
        <v>18.89</v>
      </c>
      <c r="C130" s="552"/>
      <c r="D130" s="456">
        <v>27860</v>
      </c>
      <c r="E130" s="554"/>
      <c r="F130" s="456">
        <f t="shared" si="4"/>
        <v>24936</v>
      </c>
      <c r="G130" s="469">
        <f t="shared" si="5"/>
        <v>17698</v>
      </c>
      <c r="H130" s="470">
        <v>927</v>
      </c>
    </row>
    <row r="131" spans="1:8" x14ac:dyDescent="0.2">
      <c r="A131" s="447">
        <v>203</v>
      </c>
      <c r="B131" s="454">
        <f t="shared" si="3"/>
        <v>18.91</v>
      </c>
      <c r="C131" s="552"/>
      <c r="D131" s="456">
        <v>27860</v>
      </c>
      <c r="E131" s="554"/>
      <c r="F131" s="456">
        <f t="shared" si="4"/>
        <v>24911</v>
      </c>
      <c r="G131" s="469">
        <f t="shared" si="5"/>
        <v>17680</v>
      </c>
      <c r="H131" s="470">
        <v>927</v>
      </c>
    </row>
    <row r="132" spans="1:8" x14ac:dyDescent="0.2">
      <c r="A132" s="447">
        <v>204</v>
      </c>
      <c r="B132" s="454">
        <f t="shared" si="3"/>
        <v>18.93</v>
      </c>
      <c r="C132" s="552"/>
      <c r="D132" s="456">
        <v>27860</v>
      </c>
      <c r="E132" s="554"/>
      <c r="F132" s="456">
        <f t="shared" si="4"/>
        <v>24886</v>
      </c>
      <c r="G132" s="469">
        <f t="shared" si="5"/>
        <v>17661</v>
      </c>
      <c r="H132" s="470">
        <v>927</v>
      </c>
    </row>
    <row r="133" spans="1:8" x14ac:dyDescent="0.2">
      <c r="A133" s="447">
        <v>205</v>
      </c>
      <c r="B133" s="454">
        <f t="shared" si="3"/>
        <v>18.96</v>
      </c>
      <c r="C133" s="552"/>
      <c r="D133" s="456">
        <v>27860</v>
      </c>
      <c r="E133" s="554"/>
      <c r="F133" s="456">
        <f t="shared" si="4"/>
        <v>24848</v>
      </c>
      <c r="G133" s="469">
        <f t="shared" si="5"/>
        <v>17633</v>
      </c>
      <c r="H133" s="470">
        <v>927</v>
      </c>
    </row>
    <row r="134" spans="1:8" x14ac:dyDescent="0.2">
      <c r="A134" s="447">
        <v>206</v>
      </c>
      <c r="B134" s="454">
        <f t="shared" si="3"/>
        <v>18.98</v>
      </c>
      <c r="C134" s="552"/>
      <c r="D134" s="456">
        <v>27860</v>
      </c>
      <c r="E134" s="554"/>
      <c r="F134" s="456">
        <f t="shared" si="4"/>
        <v>24823</v>
      </c>
      <c r="G134" s="469">
        <f t="shared" si="5"/>
        <v>17614</v>
      </c>
      <c r="H134" s="470">
        <v>927</v>
      </c>
    </row>
    <row r="135" spans="1:8" x14ac:dyDescent="0.2">
      <c r="A135" s="447">
        <v>207</v>
      </c>
      <c r="B135" s="454">
        <f t="shared" si="3"/>
        <v>19</v>
      </c>
      <c r="C135" s="552"/>
      <c r="D135" s="456">
        <v>27860</v>
      </c>
      <c r="E135" s="554"/>
      <c r="F135" s="456">
        <f t="shared" si="4"/>
        <v>24797</v>
      </c>
      <c r="G135" s="469">
        <f t="shared" si="5"/>
        <v>17596</v>
      </c>
      <c r="H135" s="470">
        <v>927</v>
      </c>
    </row>
    <row r="136" spans="1:8" x14ac:dyDescent="0.2">
      <c r="A136" s="447">
        <v>208</v>
      </c>
      <c r="B136" s="454">
        <f t="shared" si="3"/>
        <v>19.02</v>
      </c>
      <c r="C136" s="552"/>
      <c r="D136" s="456">
        <v>27860</v>
      </c>
      <c r="E136" s="554"/>
      <c r="F136" s="456">
        <f t="shared" si="4"/>
        <v>24772</v>
      </c>
      <c r="G136" s="469">
        <f t="shared" si="5"/>
        <v>17577</v>
      </c>
      <c r="H136" s="470">
        <v>927</v>
      </c>
    </row>
    <row r="137" spans="1:8" x14ac:dyDescent="0.2">
      <c r="A137" s="447">
        <v>209</v>
      </c>
      <c r="B137" s="454">
        <f t="shared" si="3"/>
        <v>19.04</v>
      </c>
      <c r="C137" s="552"/>
      <c r="D137" s="456">
        <v>27860</v>
      </c>
      <c r="E137" s="554"/>
      <c r="F137" s="456">
        <f t="shared" si="4"/>
        <v>24747</v>
      </c>
      <c r="G137" s="469">
        <f t="shared" si="5"/>
        <v>17559</v>
      </c>
      <c r="H137" s="470">
        <v>927</v>
      </c>
    </row>
    <row r="138" spans="1:8" x14ac:dyDescent="0.2">
      <c r="A138" s="447">
        <v>210</v>
      </c>
      <c r="B138" s="454">
        <f t="shared" si="3"/>
        <v>19.07</v>
      </c>
      <c r="C138" s="552"/>
      <c r="D138" s="456">
        <v>27860</v>
      </c>
      <c r="E138" s="554"/>
      <c r="F138" s="456">
        <f t="shared" si="4"/>
        <v>24710</v>
      </c>
      <c r="G138" s="469">
        <f t="shared" si="5"/>
        <v>17531</v>
      </c>
      <c r="H138" s="470">
        <v>927</v>
      </c>
    </row>
    <row r="139" spans="1:8" x14ac:dyDescent="0.2">
      <c r="A139" s="447">
        <v>211</v>
      </c>
      <c r="B139" s="454">
        <f t="shared" si="3"/>
        <v>19.09</v>
      </c>
      <c r="C139" s="552"/>
      <c r="D139" s="456">
        <v>27860</v>
      </c>
      <c r="E139" s="554"/>
      <c r="F139" s="456">
        <f t="shared" si="4"/>
        <v>24685</v>
      </c>
      <c r="G139" s="469">
        <f t="shared" si="5"/>
        <v>17513</v>
      </c>
      <c r="H139" s="470">
        <v>927</v>
      </c>
    </row>
    <row r="140" spans="1:8" x14ac:dyDescent="0.2">
      <c r="A140" s="447">
        <v>212</v>
      </c>
      <c r="B140" s="454">
        <f t="shared" si="3"/>
        <v>19.11</v>
      </c>
      <c r="C140" s="552"/>
      <c r="D140" s="456">
        <v>27860</v>
      </c>
      <c r="E140" s="554"/>
      <c r="F140" s="456">
        <f t="shared" si="4"/>
        <v>24660</v>
      </c>
      <c r="G140" s="469">
        <f t="shared" si="5"/>
        <v>17495</v>
      </c>
      <c r="H140" s="470">
        <v>927</v>
      </c>
    </row>
    <row r="141" spans="1:8" x14ac:dyDescent="0.2">
      <c r="A141" s="447">
        <v>213</v>
      </c>
      <c r="B141" s="454">
        <f t="shared" si="3"/>
        <v>19.13</v>
      </c>
      <c r="C141" s="552"/>
      <c r="D141" s="456">
        <v>27860</v>
      </c>
      <c r="E141" s="554"/>
      <c r="F141" s="456">
        <f t="shared" si="4"/>
        <v>24635</v>
      </c>
      <c r="G141" s="469">
        <f t="shared" si="5"/>
        <v>17476</v>
      </c>
      <c r="H141" s="470">
        <v>927</v>
      </c>
    </row>
    <row r="142" spans="1:8" x14ac:dyDescent="0.2">
      <c r="A142" s="447">
        <v>214</v>
      </c>
      <c r="B142" s="454">
        <f t="shared" si="3"/>
        <v>19.149999999999999</v>
      </c>
      <c r="C142" s="552"/>
      <c r="D142" s="456">
        <v>27860</v>
      </c>
      <c r="E142" s="554"/>
      <c r="F142" s="456">
        <f t="shared" si="4"/>
        <v>24610</v>
      </c>
      <c r="G142" s="469">
        <f t="shared" si="5"/>
        <v>17458</v>
      </c>
      <c r="H142" s="470">
        <v>927</v>
      </c>
    </row>
    <row r="143" spans="1:8" x14ac:dyDescent="0.2">
      <c r="A143" s="447">
        <v>215</v>
      </c>
      <c r="B143" s="454">
        <f t="shared" ref="B143:B158" si="6">ROUND(0.022*A143+14.445,2)</f>
        <v>19.18</v>
      </c>
      <c r="C143" s="552"/>
      <c r="D143" s="456">
        <v>27860</v>
      </c>
      <c r="E143" s="554"/>
      <c r="F143" s="456">
        <f t="shared" si="4"/>
        <v>24573</v>
      </c>
      <c r="G143" s="469">
        <f t="shared" si="5"/>
        <v>17431</v>
      </c>
      <c r="H143" s="470">
        <v>927</v>
      </c>
    </row>
    <row r="144" spans="1:8" x14ac:dyDescent="0.2">
      <c r="A144" s="447">
        <v>216</v>
      </c>
      <c r="B144" s="454">
        <f t="shared" si="6"/>
        <v>19.2</v>
      </c>
      <c r="C144" s="552"/>
      <c r="D144" s="456">
        <v>27860</v>
      </c>
      <c r="E144" s="554"/>
      <c r="F144" s="456">
        <f t="shared" si="4"/>
        <v>24549</v>
      </c>
      <c r="G144" s="469">
        <f t="shared" si="5"/>
        <v>17413</v>
      </c>
      <c r="H144" s="470">
        <v>927</v>
      </c>
    </row>
    <row r="145" spans="1:8" x14ac:dyDescent="0.2">
      <c r="A145" s="447">
        <v>217</v>
      </c>
      <c r="B145" s="454">
        <f t="shared" si="6"/>
        <v>19.22</v>
      </c>
      <c r="C145" s="552"/>
      <c r="D145" s="456">
        <v>27860</v>
      </c>
      <c r="E145" s="554"/>
      <c r="F145" s="456">
        <f t="shared" ref="F145:F208" si="7">ROUND(12*1.3566*(1/B145*D145)+H145,0)</f>
        <v>24524</v>
      </c>
      <c r="G145" s="469">
        <f t="shared" ref="G145:G208" si="8">ROUND(12*(1/B145*D145),0)</f>
        <v>17394</v>
      </c>
      <c r="H145" s="470">
        <v>927</v>
      </c>
    </row>
    <row r="146" spans="1:8" x14ac:dyDescent="0.2">
      <c r="A146" s="447">
        <v>218</v>
      </c>
      <c r="B146" s="454">
        <f t="shared" si="6"/>
        <v>19.239999999999998</v>
      </c>
      <c r="C146" s="552"/>
      <c r="D146" s="456">
        <v>27860</v>
      </c>
      <c r="E146" s="554"/>
      <c r="F146" s="456">
        <f t="shared" si="7"/>
        <v>24500</v>
      </c>
      <c r="G146" s="469">
        <f t="shared" si="8"/>
        <v>17376</v>
      </c>
      <c r="H146" s="470">
        <v>927</v>
      </c>
    </row>
    <row r="147" spans="1:8" x14ac:dyDescent="0.2">
      <c r="A147" s="447">
        <v>219</v>
      </c>
      <c r="B147" s="454">
        <f t="shared" si="6"/>
        <v>19.260000000000002</v>
      </c>
      <c r="C147" s="552"/>
      <c r="D147" s="456">
        <v>27860</v>
      </c>
      <c r="E147" s="554"/>
      <c r="F147" s="456">
        <f t="shared" si="7"/>
        <v>24475</v>
      </c>
      <c r="G147" s="469">
        <f t="shared" si="8"/>
        <v>17358</v>
      </c>
      <c r="H147" s="470">
        <v>927</v>
      </c>
    </row>
    <row r="148" spans="1:8" x14ac:dyDescent="0.2">
      <c r="A148" s="447">
        <v>220</v>
      </c>
      <c r="B148" s="454">
        <f t="shared" si="6"/>
        <v>19.29</v>
      </c>
      <c r="C148" s="552"/>
      <c r="D148" s="456">
        <v>27860</v>
      </c>
      <c r="E148" s="554"/>
      <c r="F148" s="456">
        <f t="shared" si="7"/>
        <v>24439</v>
      </c>
      <c r="G148" s="469">
        <f t="shared" si="8"/>
        <v>17331</v>
      </c>
      <c r="H148" s="470">
        <v>927</v>
      </c>
    </row>
    <row r="149" spans="1:8" x14ac:dyDescent="0.2">
      <c r="A149" s="447">
        <v>221</v>
      </c>
      <c r="B149" s="454">
        <f t="shared" si="6"/>
        <v>19.309999999999999</v>
      </c>
      <c r="C149" s="552"/>
      <c r="D149" s="456">
        <v>27860</v>
      </c>
      <c r="E149" s="554"/>
      <c r="F149" s="456">
        <f t="shared" si="7"/>
        <v>24414</v>
      </c>
      <c r="G149" s="469">
        <f t="shared" si="8"/>
        <v>17313</v>
      </c>
      <c r="H149" s="470">
        <v>927</v>
      </c>
    </row>
    <row r="150" spans="1:8" x14ac:dyDescent="0.2">
      <c r="A150" s="447">
        <v>222</v>
      </c>
      <c r="B150" s="454">
        <f t="shared" si="6"/>
        <v>19.329999999999998</v>
      </c>
      <c r="C150" s="552"/>
      <c r="D150" s="456">
        <v>27860</v>
      </c>
      <c r="E150" s="554"/>
      <c r="F150" s="456">
        <f t="shared" si="7"/>
        <v>24390</v>
      </c>
      <c r="G150" s="469">
        <f t="shared" si="8"/>
        <v>17295</v>
      </c>
      <c r="H150" s="470">
        <v>927</v>
      </c>
    </row>
    <row r="151" spans="1:8" x14ac:dyDescent="0.2">
      <c r="A151" s="447">
        <v>223</v>
      </c>
      <c r="B151" s="454">
        <f t="shared" si="6"/>
        <v>19.350000000000001</v>
      </c>
      <c r="C151" s="552"/>
      <c r="D151" s="456">
        <v>27860</v>
      </c>
      <c r="E151" s="554"/>
      <c r="F151" s="456">
        <f t="shared" si="7"/>
        <v>24366</v>
      </c>
      <c r="G151" s="469">
        <f t="shared" si="8"/>
        <v>17278</v>
      </c>
      <c r="H151" s="470">
        <v>927</v>
      </c>
    </row>
    <row r="152" spans="1:8" x14ac:dyDescent="0.2">
      <c r="A152" s="447">
        <v>224</v>
      </c>
      <c r="B152" s="454">
        <f t="shared" si="6"/>
        <v>19.37</v>
      </c>
      <c r="C152" s="552"/>
      <c r="D152" s="456">
        <v>27860</v>
      </c>
      <c r="E152" s="554"/>
      <c r="F152" s="456">
        <f t="shared" si="7"/>
        <v>24341</v>
      </c>
      <c r="G152" s="469">
        <f t="shared" si="8"/>
        <v>17260</v>
      </c>
      <c r="H152" s="470">
        <v>927</v>
      </c>
    </row>
    <row r="153" spans="1:8" x14ac:dyDescent="0.2">
      <c r="A153" s="447">
        <v>225</v>
      </c>
      <c r="B153" s="454">
        <f t="shared" si="6"/>
        <v>19.399999999999999</v>
      </c>
      <c r="C153" s="552"/>
      <c r="D153" s="456">
        <v>27860</v>
      </c>
      <c r="E153" s="554"/>
      <c r="F153" s="456">
        <f t="shared" si="7"/>
        <v>24305</v>
      </c>
      <c r="G153" s="469">
        <f t="shared" si="8"/>
        <v>17233</v>
      </c>
      <c r="H153" s="470">
        <v>927</v>
      </c>
    </row>
    <row r="154" spans="1:8" x14ac:dyDescent="0.2">
      <c r="A154" s="447">
        <v>226</v>
      </c>
      <c r="B154" s="454">
        <f t="shared" si="6"/>
        <v>19.420000000000002</v>
      </c>
      <c r="C154" s="552"/>
      <c r="D154" s="456">
        <v>27860</v>
      </c>
      <c r="E154" s="554"/>
      <c r="F154" s="456">
        <f t="shared" si="7"/>
        <v>24281</v>
      </c>
      <c r="G154" s="469">
        <f t="shared" si="8"/>
        <v>17215</v>
      </c>
      <c r="H154" s="470">
        <v>927</v>
      </c>
    </row>
    <row r="155" spans="1:8" x14ac:dyDescent="0.2">
      <c r="A155" s="447">
        <v>227</v>
      </c>
      <c r="B155" s="454">
        <f t="shared" si="6"/>
        <v>19.440000000000001</v>
      </c>
      <c r="C155" s="552"/>
      <c r="D155" s="456">
        <v>27860</v>
      </c>
      <c r="E155" s="554"/>
      <c r="F155" s="456">
        <f t="shared" si="7"/>
        <v>24257</v>
      </c>
      <c r="G155" s="469">
        <f t="shared" si="8"/>
        <v>17198</v>
      </c>
      <c r="H155" s="470">
        <v>927</v>
      </c>
    </row>
    <row r="156" spans="1:8" x14ac:dyDescent="0.2">
      <c r="A156" s="447">
        <v>228</v>
      </c>
      <c r="B156" s="454">
        <f t="shared" si="6"/>
        <v>19.46</v>
      </c>
      <c r="C156" s="552"/>
      <c r="D156" s="456">
        <v>27860</v>
      </c>
      <c r="E156" s="554"/>
      <c r="F156" s="456">
        <f t="shared" si="7"/>
        <v>24233</v>
      </c>
      <c r="G156" s="469">
        <f t="shared" si="8"/>
        <v>17180</v>
      </c>
      <c r="H156" s="470">
        <v>927</v>
      </c>
    </row>
    <row r="157" spans="1:8" x14ac:dyDescent="0.2">
      <c r="A157" s="447">
        <v>229</v>
      </c>
      <c r="B157" s="454">
        <f t="shared" si="6"/>
        <v>19.48</v>
      </c>
      <c r="C157" s="552"/>
      <c r="D157" s="456">
        <v>27860</v>
      </c>
      <c r="E157" s="554"/>
      <c r="F157" s="456">
        <f t="shared" si="7"/>
        <v>24209</v>
      </c>
      <c r="G157" s="469">
        <f t="shared" si="8"/>
        <v>17162</v>
      </c>
      <c r="H157" s="470">
        <v>927</v>
      </c>
    </row>
    <row r="158" spans="1:8" x14ac:dyDescent="0.2">
      <c r="A158" s="447">
        <v>230</v>
      </c>
      <c r="B158" s="454">
        <f t="shared" si="6"/>
        <v>19.510000000000002</v>
      </c>
      <c r="C158" s="552"/>
      <c r="D158" s="456">
        <v>27860</v>
      </c>
      <c r="E158" s="554"/>
      <c r="F158" s="456">
        <f t="shared" si="7"/>
        <v>24173</v>
      </c>
      <c r="G158" s="469">
        <f t="shared" si="8"/>
        <v>17136</v>
      </c>
      <c r="H158" s="470">
        <v>927</v>
      </c>
    </row>
    <row r="159" spans="1:8" x14ac:dyDescent="0.2">
      <c r="A159" s="447">
        <v>231</v>
      </c>
      <c r="B159" s="454">
        <f>ROUND(0.0045*A159+18.455,2)</f>
        <v>19.489999999999998</v>
      </c>
      <c r="C159" s="552"/>
      <c r="D159" s="456">
        <v>27860</v>
      </c>
      <c r="E159" s="554"/>
      <c r="F159" s="456">
        <f t="shared" si="7"/>
        <v>24197</v>
      </c>
      <c r="G159" s="469">
        <f t="shared" si="8"/>
        <v>17153</v>
      </c>
      <c r="H159" s="470">
        <v>927</v>
      </c>
    </row>
    <row r="160" spans="1:8" x14ac:dyDescent="0.2">
      <c r="A160" s="447">
        <v>232</v>
      </c>
      <c r="B160" s="454">
        <f t="shared" ref="B160:B223" si="9">ROUND(0.0045*A160+18.455,2)</f>
        <v>19.5</v>
      </c>
      <c r="C160" s="552"/>
      <c r="D160" s="456">
        <v>27860</v>
      </c>
      <c r="E160" s="554"/>
      <c r="F160" s="456">
        <f t="shared" si="7"/>
        <v>24185</v>
      </c>
      <c r="G160" s="469">
        <f t="shared" si="8"/>
        <v>17145</v>
      </c>
      <c r="H160" s="470">
        <v>927</v>
      </c>
    </row>
    <row r="161" spans="1:8" x14ac:dyDescent="0.2">
      <c r="A161" s="447">
        <v>233</v>
      </c>
      <c r="B161" s="454">
        <f t="shared" si="9"/>
        <v>19.5</v>
      </c>
      <c r="C161" s="552"/>
      <c r="D161" s="456">
        <v>27860</v>
      </c>
      <c r="E161" s="554"/>
      <c r="F161" s="456">
        <f t="shared" si="7"/>
        <v>24185</v>
      </c>
      <c r="G161" s="469">
        <f t="shared" si="8"/>
        <v>17145</v>
      </c>
      <c r="H161" s="470">
        <v>927</v>
      </c>
    </row>
    <row r="162" spans="1:8" x14ac:dyDescent="0.2">
      <c r="A162" s="447">
        <v>234</v>
      </c>
      <c r="B162" s="454">
        <f t="shared" si="9"/>
        <v>19.510000000000002</v>
      </c>
      <c r="C162" s="552"/>
      <c r="D162" s="456">
        <v>27860</v>
      </c>
      <c r="E162" s="554"/>
      <c r="F162" s="456">
        <f t="shared" si="7"/>
        <v>24173</v>
      </c>
      <c r="G162" s="469">
        <f t="shared" si="8"/>
        <v>17136</v>
      </c>
      <c r="H162" s="470">
        <v>927</v>
      </c>
    </row>
    <row r="163" spans="1:8" x14ac:dyDescent="0.2">
      <c r="A163" s="447">
        <v>235</v>
      </c>
      <c r="B163" s="454">
        <f t="shared" si="9"/>
        <v>19.510000000000002</v>
      </c>
      <c r="C163" s="552"/>
      <c r="D163" s="456">
        <v>27860</v>
      </c>
      <c r="E163" s="554"/>
      <c r="F163" s="456">
        <f t="shared" si="7"/>
        <v>24173</v>
      </c>
      <c r="G163" s="469">
        <f t="shared" si="8"/>
        <v>17136</v>
      </c>
      <c r="H163" s="470">
        <v>927</v>
      </c>
    </row>
    <row r="164" spans="1:8" x14ac:dyDescent="0.2">
      <c r="A164" s="447">
        <v>236</v>
      </c>
      <c r="B164" s="454">
        <f t="shared" si="9"/>
        <v>19.52</v>
      </c>
      <c r="C164" s="552"/>
      <c r="D164" s="456">
        <v>27860</v>
      </c>
      <c r="E164" s="554"/>
      <c r="F164" s="456">
        <f t="shared" si="7"/>
        <v>24162</v>
      </c>
      <c r="G164" s="469">
        <f t="shared" si="8"/>
        <v>17127</v>
      </c>
      <c r="H164" s="470">
        <v>927</v>
      </c>
    </row>
    <row r="165" spans="1:8" x14ac:dyDescent="0.2">
      <c r="A165" s="447">
        <v>237</v>
      </c>
      <c r="B165" s="454">
        <f t="shared" si="9"/>
        <v>19.52</v>
      </c>
      <c r="C165" s="552"/>
      <c r="D165" s="456">
        <v>27860</v>
      </c>
      <c r="E165" s="554"/>
      <c r="F165" s="456">
        <f t="shared" si="7"/>
        <v>24162</v>
      </c>
      <c r="G165" s="469">
        <f t="shared" si="8"/>
        <v>17127</v>
      </c>
      <c r="H165" s="470">
        <v>927</v>
      </c>
    </row>
    <row r="166" spans="1:8" x14ac:dyDescent="0.2">
      <c r="A166" s="447">
        <v>238</v>
      </c>
      <c r="B166" s="454">
        <f t="shared" si="9"/>
        <v>19.53</v>
      </c>
      <c r="C166" s="552"/>
      <c r="D166" s="456">
        <v>27860</v>
      </c>
      <c r="E166" s="554"/>
      <c r="F166" s="456">
        <f t="shared" si="7"/>
        <v>24150</v>
      </c>
      <c r="G166" s="469">
        <f t="shared" si="8"/>
        <v>17118</v>
      </c>
      <c r="H166" s="470">
        <v>927</v>
      </c>
    </row>
    <row r="167" spans="1:8" x14ac:dyDescent="0.2">
      <c r="A167" s="447">
        <v>239</v>
      </c>
      <c r="B167" s="454">
        <f t="shared" si="9"/>
        <v>19.53</v>
      </c>
      <c r="C167" s="552"/>
      <c r="D167" s="456">
        <v>27860</v>
      </c>
      <c r="E167" s="554"/>
      <c r="F167" s="456">
        <f t="shared" si="7"/>
        <v>24150</v>
      </c>
      <c r="G167" s="469">
        <f t="shared" si="8"/>
        <v>17118</v>
      </c>
      <c r="H167" s="470">
        <v>927</v>
      </c>
    </row>
    <row r="168" spans="1:8" x14ac:dyDescent="0.2">
      <c r="A168" s="447">
        <v>240</v>
      </c>
      <c r="B168" s="454">
        <f t="shared" si="9"/>
        <v>19.54</v>
      </c>
      <c r="C168" s="552"/>
      <c r="D168" s="456">
        <v>27860</v>
      </c>
      <c r="E168" s="554"/>
      <c r="F168" s="456">
        <f t="shared" si="7"/>
        <v>24138</v>
      </c>
      <c r="G168" s="469">
        <f t="shared" si="8"/>
        <v>17110</v>
      </c>
      <c r="H168" s="470">
        <v>927</v>
      </c>
    </row>
    <row r="169" spans="1:8" x14ac:dyDescent="0.2">
      <c r="A169" s="447">
        <v>241</v>
      </c>
      <c r="B169" s="454">
        <f t="shared" si="9"/>
        <v>19.54</v>
      </c>
      <c r="C169" s="552"/>
      <c r="D169" s="456">
        <v>27860</v>
      </c>
      <c r="E169" s="554"/>
      <c r="F169" s="456">
        <f t="shared" si="7"/>
        <v>24138</v>
      </c>
      <c r="G169" s="469">
        <f t="shared" si="8"/>
        <v>17110</v>
      </c>
      <c r="H169" s="470">
        <v>927</v>
      </c>
    </row>
    <row r="170" spans="1:8" x14ac:dyDescent="0.2">
      <c r="A170" s="447">
        <v>242</v>
      </c>
      <c r="B170" s="454">
        <f t="shared" si="9"/>
        <v>19.54</v>
      </c>
      <c r="C170" s="552"/>
      <c r="D170" s="456">
        <v>27860</v>
      </c>
      <c r="E170" s="554"/>
      <c r="F170" s="456">
        <f t="shared" si="7"/>
        <v>24138</v>
      </c>
      <c r="G170" s="469">
        <f t="shared" si="8"/>
        <v>17110</v>
      </c>
      <c r="H170" s="470">
        <v>927</v>
      </c>
    </row>
    <row r="171" spans="1:8" x14ac:dyDescent="0.2">
      <c r="A171" s="447">
        <v>243</v>
      </c>
      <c r="B171" s="454">
        <f t="shared" si="9"/>
        <v>19.55</v>
      </c>
      <c r="C171" s="552"/>
      <c r="D171" s="456">
        <v>27860</v>
      </c>
      <c r="E171" s="554"/>
      <c r="F171" s="456">
        <f t="shared" si="7"/>
        <v>24126</v>
      </c>
      <c r="G171" s="469">
        <f t="shared" si="8"/>
        <v>17101</v>
      </c>
      <c r="H171" s="470">
        <v>927</v>
      </c>
    </row>
    <row r="172" spans="1:8" x14ac:dyDescent="0.2">
      <c r="A172" s="447">
        <v>244</v>
      </c>
      <c r="B172" s="454">
        <f t="shared" si="9"/>
        <v>19.55</v>
      </c>
      <c r="C172" s="552"/>
      <c r="D172" s="456">
        <v>27860</v>
      </c>
      <c r="E172" s="554"/>
      <c r="F172" s="456">
        <f t="shared" si="7"/>
        <v>24126</v>
      </c>
      <c r="G172" s="469">
        <f t="shared" si="8"/>
        <v>17101</v>
      </c>
      <c r="H172" s="470">
        <v>927</v>
      </c>
    </row>
    <row r="173" spans="1:8" x14ac:dyDescent="0.2">
      <c r="A173" s="447">
        <v>245</v>
      </c>
      <c r="B173" s="454">
        <f t="shared" si="9"/>
        <v>19.559999999999999</v>
      </c>
      <c r="C173" s="552"/>
      <c r="D173" s="456">
        <v>27860</v>
      </c>
      <c r="E173" s="554"/>
      <c r="F173" s="456">
        <f t="shared" si="7"/>
        <v>24114</v>
      </c>
      <c r="G173" s="469">
        <f t="shared" si="8"/>
        <v>17092</v>
      </c>
      <c r="H173" s="470">
        <v>927</v>
      </c>
    </row>
    <row r="174" spans="1:8" x14ac:dyDescent="0.2">
      <c r="A174" s="447">
        <v>246</v>
      </c>
      <c r="B174" s="454">
        <f t="shared" si="9"/>
        <v>19.559999999999999</v>
      </c>
      <c r="C174" s="552"/>
      <c r="D174" s="456">
        <v>27860</v>
      </c>
      <c r="E174" s="554"/>
      <c r="F174" s="456">
        <f t="shared" si="7"/>
        <v>24114</v>
      </c>
      <c r="G174" s="469">
        <f t="shared" si="8"/>
        <v>17092</v>
      </c>
      <c r="H174" s="470">
        <v>927</v>
      </c>
    </row>
    <row r="175" spans="1:8" x14ac:dyDescent="0.2">
      <c r="A175" s="447">
        <v>247</v>
      </c>
      <c r="B175" s="454">
        <f t="shared" si="9"/>
        <v>19.57</v>
      </c>
      <c r="C175" s="552"/>
      <c r="D175" s="456">
        <v>27860</v>
      </c>
      <c r="E175" s="554"/>
      <c r="F175" s="456">
        <f t="shared" si="7"/>
        <v>24102</v>
      </c>
      <c r="G175" s="469">
        <f t="shared" si="8"/>
        <v>17083</v>
      </c>
      <c r="H175" s="470">
        <v>927</v>
      </c>
    </row>
    <row r="176" spans="1:8" x14ac:dyDescent="0.2">
      <c r="A176" s="447">
        <v>248</v>
      </c>
      <c r="B176" s="454">
        <f t="shared" si="9"/>
        <v>19.57</v>
      </c>
      <c r="C176" s="552"/>
      <c r="D176" s="456">
        <v>27860</v>
      </c>
      <c r="E176" s="554"/>
      <c r="F176" s="456">
        <f t="shared" si="7"/>
        <v>24102</v>
      </c>
      <c r="G176" s="469">
        <f t="shared" si="8"/>
        <v>17083</v>
      </c>
      <c r="H176" s="470">
        <v>927</v>
      </c>
    </row>
    <row r="177" spans="1:8" x14ac:dyDescent="0.2">
      <c r="A177" s="447">
        <v>249</v>
      </c>
      <c r="B177" s="454">
        <f t="shared" si="9"/>
        <v>19.579999999999998</v>
      </c>
      <c r="C177" s="552"/>
      <c r="D177" s="456">
        <v>27860</v>
      </c>
      <c r="E177" s="554"/>
      <c r="F177" s="456">
        <f t="shared" si="7"/>
        <v>24090</v>
      </c>
      <c r="G177" s="469">
        <f t="shared" si="8"/>
        <v>17075</v>
      </c>
      <c r="H177" s="470">
        <v>927</v>
      </c>
    </row>
    <row r="178" spans="1:8" x14ac:dyDescent="0.2">
      <c r="A178" s="447">
        <v>250</v>
      </c>
      <c r="B178" s="454">
        <f t="shared" si="9"/>
        <v>19.579999999999998</v>
      </c>
      <c r="C178" s="552"/>
      <c r="D178" s="456">
        <v>27860</v>
      </c>
      <c r="E178" s="554"/>
      <c r="F178" s="456">
        <f t="shared" si="7"/>
        <v>24090</v>
      </c>
      <c r="G178" s="469">
        <f t="shared" si="8"/>
        <v>17075</v>
      </c>
      <c r="H178" s="470">
        <v>927</v>
      </c>
    </row>
    <row r="179" spans="1:8" x14ac:dyDescent="0.2">
      <c r="A179" s="447">
        <v>251</v>
      </c>
      <c r="B179" s="454">
        <f t="shared" si="9"/>
        <v>19.579999999999998</v>
      </c>
      <c r="C179" s="552"/>
      <c r="D179" s="456">
        <v>27860</v>
      </c>
      <c r="E179" s="554"/>
      <c r="F179" s="456">
        <f t="shared" si="7"/>
        <v>24090</v>
      </c>
      <c r="G179" s="469">
        <f t="shared" si="8"/>
        <v>17075</v>
      </c>
      <c r="H179" s="470">
        <v>927</v>
      </c>
    </row>
    <row r="180" spans="1:8" x14ac:dyDescent="0.2">
      <c r="A180" s="447">
        <v>252</v>
      </c>
      <c r="B180" s="454">
        <f t="shared" si="9"/>
        <v>19.59</v>
      </c>
      <c r="C180" s="552"/>
      <c r="D180" s="456">
        <v>27860</v>
      </c>
      <c r="E180" s="554"/>
      <c r="F180" s="456">
        <f t="shared" si="7"/>
        <v>24079</v>
      </c>
      <c r="G180" s="469">
        <f t="shared" si="8"/>
        <v>17066</v>
      </c>
      <c r="H180" s="470">
        <v>927</v>
      </c>
    </row>
    <row r="181" spans="1:8" x14ac:dyDescent="0.2">
      <c r="A181" s="447">
        <v>253</v>
      </c>
      <c r="B181" s="454">
        <f t="shared" si="9"/>
        <v>19.59</v>
      </c>
      <c r="C181" s="552"/>
      <c r="D181" s="456">
        <v>27860</v>
      </c>
      <c r="E181" s="554"/>
      <c r="F181" s="456">
        <f t="shared" si="7"/>
        <v>24079</v>
      </c>
      <c r="G181" s="469">
        <f t="shared" si="8"/>
        <v>17066</v>
      </c>
      <c r="H181" s="470">
        <v>927</v>
      </c>
    </row>
    <row r="182" spans="1:8" x14ac:dyDescent="0.2">
      <c r="A182" s="447">
        <v>254</v>
      </c>
      <c r="B182" s="454">
        <f t="shared" si="9"/>
        <v>19.600000000000001</v>
      </c>
      <c r="C182" s="552"/>
      <c r="D182" s="456">
        <v>27860</v>
      </c>
      <c r="E182" s="554"/>
      <c r="F182" s="456">
        <f t="shared" si="7"/>
        <v>24067</v>
      </c>
      <c r="G182" s="469">
        <f t="shared" si="8"/>
        <v>17057</v>
      </c>
      <c r="H182" s="470">
        <v>927</v>
      </c>
    </row>
    <row r="183" spans="1:8" x14ac:dyDescent="0.2">
      <c r="A183" s="447">
        <v>255</v>
      </c>
      <c r="B183" s="454">
        <f t="shared" si="9"/>
        <v>19.600000000000001</v>
      </c>
      <c r="C183" s="552"/>
      <c r="D183" s="456">
        <v>27860</v>
      </c>
      <c r="E183" s="554"/>
      <c r="F183" s="456">
        <f t="shared" si="7"/>
        <v>24067</v>
      </c>
      <c r="G183" s="469">
        <f t="shared" si="8"/>
        <v>17057</v>
      </c>
      <c r="H183" s="470">
        <v>927</v>
      </c>
    </row>
    <row r="184" spans="1:8" x14ac:dyDescent="0.2">
      <c r="A184" s="447">
        <v>256</v>
      </c>
      <c r="B184" s="454">
        <f t="shared" si="9"/>
        <v>19.61</v>
      </c>
      <c r="C184" s="552"/>
      <c r="D184" s="456">
        <v>27860</v>
      </c>
      <c r="E184" s="554"/>
      <c r="F184" s="456">
        <f t="shared" si="7"/>
        <v>24055</v>
      </c>
      <c r="G184" s="469">
        <f t="shared" si="8"/>
        <v>17048</v>
      </c>
      <c r="H184" s="470">
        <v>927</v>
      </c>
    </row>
    <row r="185" spans="1:8" x14ac:dyDescent="0.2">
      <c r="A185" s="447">
        <v>257</v>
      </c>
      <c r="B185" s="454">
        <f t="shared" si="9"/>
        <v>19.61</v>
      </c>
      <c r="C185" s="552"/>
      <c r="D185" s="456">
        <v>27860</v>
      </c>
      <c r="E185" s="554"/>
      <c r="F185" s="456">
        <f t="shared" si="7"/>
        <v>24055</v>
      </c>
      <c r="G185" s="469">
        <f t="shared" si="8"/>
        <v>17048</v>
      </c>
      <c r="H185" s="470">
        <v>927</v>
      </c>
    </row>
    <row r="186" spans="1:8" x14ac:dyDescent="0.2">
      <c r="A186" s="447">
        <v>258</v>
      </c>
      <c r="B186" s="454">
        <f t="shared" si="9"/>
        <v>19.62</v>
      </c>
      <c r="C186" s="552"/>
      <c r="D186" s="456">
        <v>27860</v>
      </c>
      <c r="E186" s="554"/>
      <c r="F186" s="456">
        <f t="shared" si="7"/>
        <v>24043</v>
      </c>
      <c r="G186" s="469">
        <f t="shared" si="8"/>
        <v>17040</v>
      </c>
      <c r="H186" s="470">
        <v>927</v>
      </c>
    </row>
    <row r="187" spans="1:8" x14ac:dyDescent="0.2">
      <c r="A187" s="447">
        <v>259</v>
      </c>
      <c r="B187" s="454">
        <f t="shared" si="9"/>
        <v>19.62</v>
      </c>
      <c r="C187" s="552"/>
      <c r="D187" s="456">
        <v>27860</v>
      </c>
      <c r="E187" s="554"/>
      <c r="F187" s="456">
        <f t="shared" si="7"/>
        <v>24043</v>
      </c>
      <c r="G187" s="469">
        <f t="shared" si="8"/>
        <v>17040</v>
      </c>
      <c r="H187" s="470">
        <v>927</v>
      </c>
    </row>
    <row r="188" spans="1:8" x14ac:dyDescent="0.2">
      <c r="A188" s="447">
        <v>260</v>
      </c>
      <c r="B188" s="454">
        <f t="shared" si="9"/>
        <v>19.63</v>
      </c>
      <c r="C188" s="552"/>
      <c r="D188" s="456">
        <v>27860</v>
      </c>
      <c r="E188" s="554"/>
      <c r="F188" s="456">
        <f t="shared" si="7"/>
        <v>24031</v>
      </c>
      <c r="G188" s="469">
        <f t="shared" si="8"/>
        <v>17031</v>
      </c>
      <c r="H188" s="470">
        <v>927</v>
      </c>
    </row>
    <row r="189" spans="1:8" x14ac:dyDescent="0.2">
      <c r="A189" s="447">
        <v>261</v>
      </c>
      <c r="B189" s="454">
        <f t="shared" si="9"/>
        <v>19.63</v>
      </c>
      <c r="C189" s="552"/>
      <c r="D189" s="456">
        <v>27860</v>
      </c>
      <c r="E189" s="554"/>
      <c r="F189" s="456">
        <f t="shared" si="7"/>
        <v>24031</v>
      </c>
      <c r="G189" s="469">
        <f t="shared" si="8"/>
        <v>17031</v>
      </c>
      <c r="H189" s="470">
        <v>927</v>
      </c>
    </row>
    <row r="190" spans="1:8" x14ac:dyDescent="0.2">
      <c r="A190" s="447">
        <v>262</v>
      </c>
      <c r="B190" s="454">
        <f t="shared" si="9"/>
        <v>19.63</v>
      </c>
      <c r="C190" s="552"/>
      <c r="D190" s="456">
        <v>27860</v>
      </c>
      <c r="E190" s="554"/>
      <c r="F190" s="456">
        <f t="shared" si="7"/>
        <v>24031</v>
      </c>
      <c r="G190" s="469">
        <f t="shared" si="8"/>
        <v>17031</v>
      </c>
      <c r="H190" s="470">
        <v>927</v>
      </c>
    </row>
    <row r="191" spans="1:8" x14ac:dyDescent="0.2">
      <c r="A191" s="447">
        <v>263</v>
      </c>
      <c r="B191" s="454">
        <f t="shared" si="9"/>
        <v>19.64</v>
      </c>
      <c r="C191" s="552"/>
      <c r="D191" s="456">
        <v>27860</v>
      </c>
      <c r="E191" s="554"/>
      <c r="F191" s="456">
        <f t="shared" si="7"/>
        <v>24020</v>
      </c>
      <c r="G191" s="469">
        <f t="shared" si="8"/>
        <v>17022</v>
      </c>
      <c r="H191" s="470">
        <v>927</v>
      </c>
    </row>
    <row r="192" spans="1:8" x14ac:dyDescent="0.2">
      <c r="A192" s="447">
        <v>264</v>
      </c>
      <c r="B192" s="454">
        <f t="shared" si="9"/>
        <v>19.64</v>
      </c>
      <c r="C192" s="552"/>
      <c r="D192" s="456">
        <v>27860</v>
      </c>
      <c r="E192" s="554"/>
      <c r="F192" s="456">
        <f t="shared" si="7"/>
        <v>24020</v>
      </c>
      <c r="G192" s="469">
        <f t="shared" si="8"/>
        <v>17022</v>
      </c>
      <c r="H192" s="470">
        <v>927</v>
      </c>
    </row>
    <row r="193" spans="1:8" x14ac:dyDescent="0.2">
      <c r="A193" s="447">
        <v>265</v>
      </c>
      <c r="B193" s="454">
        <f t="shared" si="9"/>
        <v>19.649999999999999</v>
      </c>
      <c r="C193" s="552"/>
      <c r="D193" s="456">
        <v>27860</v>
      </c>
      <c r="E193" s="554"/>
      <c r="F193" s="456">
        <f t="shared" si="7"/>
        <v>24008</v>
      </c>
      <c r="G193" s="469">
        <f t="shared" si="8"/>
        <v>17014</v>
      </c>
      <c r="H193" s="470">
        <v>927</v>
      </c>
    </row>
    <row r="194" spans="1:8" x14ac:dyDescent="0.2">
      <c r="A194" s="447">
        <v>266</v>
      </c>
      <c r="B194" s="454">
        <f t="shared" si="9"/>
        <v>19.649999999999999</v>
      </c>
      <c r="C194" s="552"/>
      <c r="D194" s="456">
        <v>27860</v>
      </c>
      <c r="E194" s="554"/>
      <c r="F194" s="456">
        <f t="shared" si="7"/>
        <v>24008</v>
      </c>
      <c r="G194" s="469">
        <f t="shared" si="8"/>
        <v>17014</v>
      </c>
      <c r="H194" s="470">
        <v>927</v>
      </c>
    </row>
    <row r="195" spans="1:8" x14ac:dyDescent="0.2">
      <c r="A195" s="447">
        <v>267</v>
      </c>
      <c r="B195" s="454">
        <f t="shared" si="9"/>
        <v>19.66</v>
      </c>
      <c r="C195" s="552"/>
      <c r="D195" s="456">
        <v>27860</v>
      </c>
      <c r="E195" s="554"/>
      <c r="F195" s="456">
        <f t="shared" si="7"/>
        <v>23996</v>
      </c>
      <c r="G195" s="469">
        <f t="shared" si="8"/>
        <v>17005</v>
      </c>
      <c r="H195" s="470">
        <v>927</v>
      </c>
    </row>
    <row r="196" spans="1:8" x14ac:dyDescent="0.2">
      <c r="A196" s="447">
        <v>268</v>
      </c>
      <c r="B196" s="454">
        <f t="shared" si="9"/>
        <v>19.66</v>
      </c>
      <c r="C196" s="552"/>
      <c r="D196" s="456">
        <v>27860</v>
      </c>
      <c r="E196" s="554"/>
      <c r="F196" s="456">
        <f t="shared" si="7"/>
        <v>23996</v>
      </c>
      <c r="G196" s="469">
        <f t="shared" si="8"/>
        <v>17005</v>
      </c>
      <c r="H196" s="470">
        <v>927</v>
      </c>
    </row>
    <row r="197" spans="1:8" x14ac:dyDescent="0.2">
      <c r="A197" s="447">
        <v>269</v>
      </c>
      <c r="B197" s="454">
        <f t="shared" si="9"/>
        <v>19.670000000000002</v>
      </c>
      <c r="C197" s="552"/>
      <c r="D197" s="456">
        <v>27860</v>
      </c>
      <c r="E197" s="554"/>
      <c r="F197" s="456">
        <f t="shared" si="7"/>
        <v>23984</v>
      </c>
      <c r="G197" s="469">
        <f t="shared" si="8"/>
        <v>16996</v>
      </c>
      <c r="H197" s="470">
        <v>927</v>
      </c>
    </row>
    <row r="198" spans="1:8" x14ac:dyDescent="0.2">
      <c r="A198" s="447">
        <v>270</v>
      </c>
      <c r="B198" s="454">
        <f t="shared" si="9"/>
        <v>19.670000000000002</v>
      </c>
      <c r="C198" s="552"/>
      <c r="D198" s="456">
        <v>27860</v>
      </c>
      <c r="E198" s="554"/>
      <c r="F198" s="456">
        <f t="shared" si="7"/>
        <v>23984</v>
      </c>
      <c r="G198" s="469">
        <f t="shared" si="8"/>
        <v>16996</v>
      </c>
      <c r="H198" s="470">
        <v>927</v>
      </c>
    </row>
    <row r="199" spans="1:8" x14ac:dyDescent="0.2">
      <c r="A199" s="447">
        <v>271</v>
      </c>
      <c r="B199" s="454">
        <f t="shared" si="9"/>
        <v>19.670000000000002</v>
      </c>
      <c r="C199" s="552"/>
      <c r="D199" s="456">
        <v>27860</v>
      </c>
      <c r="E199" s="554"/>
      <c r="F199" s="456">
        <f t="shared" si="7"/>
        <v>23984</v>
      </c>
      <c r="G199" s="469">
        <f t="shared" si="8"/>
        <v>16996</v>
      </c>
      <c r="H199" s="470">
        <v>927</v>
      </c>
    </row>
    <row r="200" spans="1:8" x14ac:dyDescent="0.2">
      <c r="A200" s="447">
        <v>272</v>
      </c>
      <c r="B200" s="454">
        <f t="shared" si="9"/>
        <v>19.68</v>
      </c>
      <c r="C200" s="552"/>
      <c r="D200" s="456">
        <v>27860</v>
      </c>
      <c r="E200" s="554"/>
      <c r="F200" s="456">
        <f t="shared" si="7"/>
        <v>23973</v>
      </c>
      <c r="G200" s="469">
        <f t="shared" si="8"/>
        <v>16988</v>
      </c>
      <c r="H200" s="470">
        <v>927</v>
      </c>
    </row>
    <row r="201" spans="1:8" x14ac:dyDescent="0.2">
      <c r="A201" s="447">
        <v>273</v>
      </c>
      <c r="B201" s="454">
        <f t="shared" si="9"/>
        <v>19.68</v>
      </c>
      <c r="C201" s="552"/>
      <c r="D201" s="456">
        <v>27860</v>
      </c>
      <c r="E201" s="554"/>
      <c r="F201" s="456">
        <f t="shared" si="7"/>
        <v>23973</v>
      </c>
      <c r="G201" s="469">
        <f t="shared" si="8"/>
        <v>16988</v>
      </c>
      <c r="H201" s="470">
        <v>927</v>
      </c>
    </row>
    <row r="202" spans="1:8" x14ac:dyDescent="0.2">
      <c r="A202" s="447">
        <v>274</v>
      </c>
      <c r="B202" s="454">
        <f t="shared" si="9"/>
        <v>19.690000000000001</v>
      </c>
      <c r="C202" s="552"/>
      <c r="D202" s="456">
        <v>27860</v>
      </c>
      <c r="E202" s="554"/>
      <c r="F202" s="456">
        <f t="shared" si="7"/>
        <v>23961</v>
      </c>
      <c r="G202" s="469">
        <f t="shared" si="8"/>
        <v>16979</v>
      </c>
      <c r="H202" s="470">
        <v>927</v>
      </c>
    </row>
    <row r="203" spans="1:8" x14ac:dyDescent="0.2">
      <c r="A203" s="447">
        <v>275</v>
      </c>
      <c r="B203" s="454">
        <f t="shared" si="9"/>
        <v>19.690000000000001</v>
      </c>
      <c r="C203" s="552"/>
      <c r="D203" s="456">
        <v>27860</v>
      </c>
      <c r="E203" s="554"/>
      <c r="F203" s="456">
        <f t="shared" si="7"/>
        <v>23961</v>
      </c>
      <c r="G203" s="469">
        <f t="shared" si="8"/>
        <v>16979</v>
      </c>
      <c r="H203" s="470">
        <v>927</v>
      </c>
    </row>
    <row r="204" spans="1:8" x14ac:dyDescent="0.2">
      <c r="A204" s="447">
        <v>276</v>
      </c>
      <c r="B204" s="454">
        <f t="shared" si="9"/>
        <v>19.7</v>
      </c>
      <c r="C204" s="552"/>
      <c r="D204" s="456">
        <v>27860</v>
      </c>
      <c r="E204" s="554"/>
      <c r="F204" s="456">
        <f t="shared" si="7"/>
        <v>23949</v>
      </c>
      <c r="G204" s="469">
        <f t="shared" si="8"/>
        <v>16971</v>
      </c>
      <c r="H204" s="470">
        <v>927</v>
      </c>
    </row>
    <row r="205" spans="1:8" x14ac:dyDescent="0.2">
      <c r="A205" s="447">
        <v>277</v>
      </c>
      <c r="B205" s="454">
        <f t="shared" si="9"/>
        <v>19.7</v>
      </c>
      <c r="C205" s="552"/>
      <c r="D205" s="456">
        <v>27860</v>
      </c>
      <c r="E205" s="554"/>
      <c r="F205" s="456">
        <f t="shared" si="7"/>
        <v>23949</v>
      </c>
      <c r="G205" s="469">
        <f t="shared" si="8"/>
        <v>16971</v>
      </c>
      <c r="H205" s="470">
        <v>927</v>
      </c>
    </row>
    <row r="206" spans="1:8" x14ac:dyDescent="0.2">
      <c r="A206" s="447">
        <v>278</v>
      </c>
      <c r="B206" s="454">
        <f t="shared" si="9"/>
        <v>19.71</v>
      </c>
      <c r="C206" s="552"/>
      <c r="D206" s="456">
        <v>27860</v>
      </c>
      <c r="E206" s="554"/>
      <c r="F206" s="456">
        <f t="shared" si="7"/>
        <v>23938</v>
      </c>
      <c r="G206" s="469">
        <f t="shared" si="8"/>
        <v>16962</v>
      </c>
      <c r="H206" s="470">
        <v>927</v>
      </c>
    </row>
    <row r="207" spans="1:8" x14ac:dyDescent="0.2">
      <c r="A207" s="447">
        <v>279</v>
      </c>
      <c r="B207" s="454">
        <f t="shared" si="9"/>
        <v>19.71</v>
      </c>
      <c r="C207" s="552"/>
      <c r="D207" s="456">
        <v>27860</v>
      </c>
      <c r="E207" s="554"/>
      <c r="F207" s="456">
        <f t="shared" si="7"/>
        <v>23938</v>
      </c>
      <c r="G207" s="469">
        <f t="shared" si="8"/>
        <v>16962</v>
      </c>
      <c r="H207" s="470">
        <v>927</v>
      </c>
    </row>
    <row r="208" spans="1:8" x14ac:dyDescent="0.2">
      <c r="A208" s="447">
        <v>280</v>
      </c>
      <c r="B208" s="454">
        <f t="shared" si="9"/>
        <v>19.72</v>
      </c>
      <c r="C208" s="552"/>
      <c r="D208" s="456">
        <v>27860</v>
      </c>
      <c r="E208" s="554"/>
      <c r="F208" s="456">
        <f t="shared" si="7"/>
        <v>23926</v>
      </c>
      <c r="G208" s="469">
        <f t="shared" si="8"/>
        <v>16953</v>
      </c>
      <c r="H208" s="470">
        <v>927</v>
      </c>
    </row>
    <row r="209" spans="1:8" x14ac:dyDescent="0.2">
      <c r="A209" s="447">
        <v>281</v>
      </c>
      <c r="B209" s="454">
        <f t="shared" si="9"/>
        <v>19.72</v>
      </c>
      <c r="C209" s="552"/>
      <c r="D209" s="456">
        <v>27860</v>
      </c>
      <c r="E209" s="554"/>
      <c r="F209" s="456">
        <f t="shared" ref="F209:F272" si="10">ROUND(12*1.3566*(1/B209*D209)+H209,0)</f>
        <v>23926</v>
      </c>
      <c r="G209" s="469">
        <f t="shared" ref="G209:G272" si="11">ROUND(12*(1/B209*D209),0)</f>
        <v>16953</v>
      </c>
      <c r="H209" s="470">
        <v>927</v>
      </c>
    </row>
    <row r="210" spans="1:8" x14ac:dyDescent="0.2">
      <c r="A210" s="447">
        <v>282</v>
      </c>
      <c r="B210" s="454">
        <f t="shared" si="9"/>
        <v>19.72</v>
      </c>
      <c r="C210" s="552"/>
      <c r="D210" s="456">
        <v>27860</v>
      </c>
      <c r="E210" s="554"/>
      <c r="F210" s="456">
        <f t="shared" si="10"/>
        <v>23926</v>
      </c>
      <c r="G210" s="469">
        <f t="shared" si="11"/>
        <v>16953</v>
      </c>
      <c r="H210" s="470">
        <v>927</v>
      </c>
    </row>
    <row r="211" spans="1:8" x14ac:dyDescent="0.2">
      <c r="A211" s="447">
        <v>283</v>
      </c>
      <c r="B211" s="454">
        <f t="shared" si="9"/>
        <v>19.73</v>
      </c>
      <c r="C211" s="552"/>
      <c r="D211" s="456">
        <v>27860</v>
      </c>
      <c r="E211" s="554"/>
      <c r="F211" s="456">
        <f t="shared" si="10"/>
        <v>23914</v>
      </c>
      <c r="G211" s="469">
        <f t="shared" si="11"/>
        <v>16945</v>
      </c>
      <c r="H211" s="470">
        <v>927</v>
      </c>
    </row>
    <row r="212" spans="1:8" x14ac:dyDescent="0.2">
      <c r="A212" s="447">
        <v>284</v>
      </c>
      <c r="B212" s="454">
        <f t="shared" si="9"/>
        <v>19.73</v>
      </c>
      <c r="C212" s="552"/>
      <c r="D212" s="456">
        <v>27860</v>
      </c>
      <c r="E212" s="554"/>
      <c r="F212" s="456">
        <f t="shared" si="10"/>
        <v>23914</v>
      </c>
      <c r="G212" s="469">
        <f t="shared" si="11"/>
        <v>16945</v>
      </c>
      <c r="H212" s="470">
        <v>927</v>
      </c>
    </row>
    <row r="213" spans="1:8" x14ac:dyDescent="0.2">
      <c r="A213" s="447">
        <v>285</v>
      </c>
      <c r="B213" s="454">
        <f t="shared" si="9"/>
        <v>19.739999999999998</v>
      </c>
      <c r="C213" s="552"/>
      <c r="D213" s="456">
        <v>27860</v>
      </c>
      <c r="E213" s="554"/>
      <c r="F213" s="456">
        <f t="shared" si="10"/>
        <v>23903</v>
      </c>
      <c r="G213" s="469">
        <f t="shared" si="11"/>
        <v>16936</v>
      </c>
      <c r="H213" s="470">
        <v>927</v>
      </c>
    </row>
    <row r="214" spans="1:8" x14ac:dyDescent="0.2">
      <c r="A214" s="447">
        <v>286</v>
      </c>
      <c r="B214" s="454">
        <f t="shared" si="9"/>
        <v>19.739999999999998</v>
      </c>
      <c r="C214" s="552"/>
      <c r="D214" s="456">
        <v>27860</v>
      </c>
      <c r="E214" s="554"/>
      <c r="F214" s="456">
        <f t="shared" si="10"/>
        <v>23903</v>
      </c>
      <c r="G214" s="469">
        <f t="shared" si="11"/>
        <v>16936</v>
      </c>
      <c r="H214" s="470">
        <v>927</v>
      </c>
    </row>
    <row r="215" spans="1:8" x14ac:dyDescent="0.2">
      <c r="A215" s="447">
        <v>287</v>
      </c>
      <c r="B215" s="454">
        <f t="shared" si="9"/>
        <v>19.75</v>
      </c>
      <c r="C215" s="552"/>
      <c r="D215" s="456">
        <v>27860</v>
      </c>
      <c r="E215" s="554"/>
      <c r="F215" s="456">
        <f t="shared" si="10"/>
        <v>23891</v>
      </c>
      <c r="G215" s="469">
        <f t="shared" si="11"/>
        <v>16928</v>
      </c>
      <c r="H215" s="470">
        <v>927</v>
      </c>
    </row>
    <row r="216" spans="1:8" x14ac:dyDescent="0.2">
      <c r="A216" s="447">
        <v>288</v>
      </c>
      <c r="B216" s="454">
        <f t="shared" si="9"/>
        <v>19.75</v>
      </c>
      <c r="C216" s="552"/>
      <c r="D216" s="456">
        <v>27860</v>
      </c>
      <c r="E216" s="554"/>
      <c r="F216" s="456">
        <f t="shared" si="10"/>
        <v>23891</v>
      </c>
      <c r="G216" s="469">
        <f t="shared" si="11"/>
        <v>16928</v>
      </c>
      <c r="H216" s="470">
        <v>927</v>
      </c>
    </row>
    <row r="217" spans="1:8" x14ac:dyDescent="0.2">
      <c r="A217" s="447">
        <v>289</v>
      </c>
      <c r="B217" s="454">
        <f t="shared" si="9"/>
        <v>19.760000000000002</v>
      </c>
      <c r="C217" s="552"/>
      <c r="D217" s="456">
        <v>27860</v>
      </c>
      <c r="E217" s="554"/>
      <c r="F217" s="456">
        <f t="shared" si="10"/>
        <v>23879</v>
      </c>
      <c r="G217" s="469">
        <f t="shared" si="11"/>
        <v>16919</v>
      </c>
      <c r="H217" s="470">
        <v>927</v>
      </c>
    </row>
    <row r="218" spans="1:8" x14ac:dyDescent="0.2">
      <c r="A218" s="447">
        <v>290</v>
      </c>
      <c r="B218" s="454">
        <f t="shared" si="9"/>
        <v>19.760000000000002</v>
      </c>
      <c r="C218" s="552"/>
      <c r="D218" s="456">
        <v>27860</v>
      </c>
      <c r="E218" s="554"/>
      <c r="F218" s="456">
        <f t="shared" si="10"/>
        <v>23879</v>
      </c>
      <c r="G218" s="469">
        <f t="shared" si="11"/>
        <v>16919</v>
      </c>
      <c r="H218" s="470">
        <v>927</v>
      </c>
    </row>
    <row r="219" spans="1:8" x14ac:dyDescent="0.2">
      <c r="A219" s="447">
        <v>291</v>
      </c>
      <c r="B219" s="454">
        <f t="shared" si="9"/>
        <v>19.760000000000002</v>
      </c>
      <c r="C219" s="552"/>
      <c r="D219" s="456">
        <v>27860</v>
      </c>
      <c r="E219" s="554"/>
      <c r="F219" s="456">
        <f t="shared" si="10"/>
        <v>23879</v>
      </c>
      <c r="G219" s="469">
        <f t="shared" si="11"/>
        <v>16919</v>
      </c>
      <c r="H219" s="470">
        <v>927</v>
      </c>
    </row>
    <row r="220" spans="1:8" x14ac:dyDescent="0.2">
      <c r="A220" s="447">
        <v>292</v>
      </c>
      <c r="B220" s="454">
        <f t="shared" si="9"/>
        <v>19.77</v>
      </c>
      <c r="C220" s="552"/>
      <c r="D220" s="456">
        <v>27860</v>
      </c>
      <c r="E220" s="554"/>
      <c r="F220" s="456">
        <f t="shared" si="10"/>
        <v>23868</v>
      </c>
      <c r="G220" s="469">
        <f t="shared" si="11"/>
        <v>16910</v>
      </c>
      <c r="H220" s="470">
        <v>927</v>
      </c>
    </row>
    <row r="221" spans="1:8" x14ac:dyDescent="0.2">
      <c r="A221" s="447">
        <v>293</v>
      </c>
      <c r="B221" s="454">
        <f t="shared" si="9"/>
        <v>19.77</v>
      </c>
      <c r="C221" s="552"/>
      <c r="D221" s="456">
        <v>27860</v>
      </c>
      <c r="E221" s="554"/>
      <c r="F221" s="456">
        <f t="shared" si="10"/>
        <v>23868</v>
      </c>
      <c r="G221" s="469">
        <f t="shared" si="11"/>
        <v>16910</v>
      </c>
      <c r="H221" s="470">
        <v>927</v>
      </c>
    </row>
    <row r="222" spans="1:8" x14ac:dyDescent="0.2">
      <c r="A222" s="447">
        <v>294</v>
      </c>
      <c r="B222" s="454">
        <f t="shared" si="9"/>
        <v>19.78</v>
      </c>
      <c r="C222" s="552"/>
      <c r="D222" s="456">
        <v>27860</v>
      </c>
      <c r="E222" s="554"/>
      <c r="F222" s="456">
        <f t="shared" si="10"/>
        <v>23856</v>
      </c>
      <c r="G222" s="469">
        <f t="shared" si="11"/>
        <v>16902</v>
      </c>
      <c r="H222" s="470">
        <v>927</v>
      </c>
    </row>
    <row r="223" spans="1:8" x14ac:dyDescent="0.2">
      <c r="A223" s="447">
        <v>295</v>
      </c>
      <c r="B223" s="454">
        <f t="shared" si="9"/>
        <v>19.78</v>
      </c>
      <c r="C223" s="552"/>
      <c r="D223" s="456">
        <v>27860</v>
      </c>
      <c r="E223" s="554"/>
      <c r="F223" s="456">
        <f t="shared" si="10"/>
        <v>23856</v>
      </c>
      <c r="G223" s="469">
        <f t="shared" si="11"/>
        <v>16902</v>
      </c>
      <c r="H223" s="470">
        <v>927</v>
      </c>
    </row>
    <row r="224" spans="1:8" x14ac:dyDescent="0.2">
      <c r="A224" s="447">
        <v>296</v>
      </c>
      <c r="B224" s="454">
        <f t="shared" ref="B224:B248" si="12">ROUND(0.0045*A224+18.455,2)</f>
        <v>19.79</v>
      </c>
      <c r="C224" s="552"/>
      <c r="D224" s="456">
        <v>27860</v>
      </c>
      <c r="E224" s="554"/>
      <c r="F224" s="456">
        <f t="shared" si="10"/>
        <v>23845</v>
      </c>
      <c r="G224" s="469">
        <f t="shared" si="11"/>
        <v>16893</v>
      </c>
      <c r="H224" s="470">
        <v>927</v>
      </c>
    </row>
    <row r="225" spans="1:8" x14ac:dyDescent="0.2">
      <c r="A225" s="447">
        <v>297</v>
      </c>
      <c r="B225" s="454">
        <f t="shared" si="12"/>
        <v>19.79</v>
      </c>
      <c r="C225" s="552"/>
      <c r="D225" s="456">
        <v>27860</v>
      </c>
      <c r="E225" s="554"/>
      <c r="F225" s="456">
        <f t="shared" si="10"/>
        <v>23845</v>
      </c>
      <c r="G225" s="469">
        <f t="shared" si="11"/>
        <v>16893</v>
      </c>
      <c r="H225" s="470">
        <v>927</v>
      </c>
    </row>
    <row r="226" spans="1:8" x14ac:dyDescent="0.2">
      <c r="A226" s="447">
        <v>298</v>
      </c>
      <c r="B226" s="454">
        <f t="shared" si="12"/>
        <v>19.8</v>
      </c>
      <c r="C226" s="552"/>
      <c r="D226" s="456">
        <v>27860</v>
      </c>
      <c r="E226" s="554"/>
      <c r="F226" s="456">
        <f t="shared" si="10"/>
        <v>23833</v>
      </c>
      <c r="G226" s="469">
        <f t="shared" si="11"/>
        <v>16885</v>
      </c>
      <c r="H226" s="470">
        <v>927</v>
      </c>
    </row>
    <row r="227" spans="1:8" x14ac:dyDescent="0.2">
      <c r="A227" s="447">
        <v>299</v>
      </c>
      <c r="B227" s="454">
        <f t="shared" si="12"/>
        <v>19.8</v>
      </c>
      <c r="C227" s="552"/>
      <c r="D227" s="456">
        <v>27860</v>
      </c>
      <c r="E227" s="554"/>
      <c r="F227" s="456">
        <f t="shared" si="10"/>
        <v>23833</v>
      </c>
      <c r="G227" s="469">
        <f t="shared" si="11"/>
        <v>16885</v>
      </c>
      <c r="H227" s="470">
        <v>927</v>
      </c>
    </row>
    <row r="228" spans="1:8" x14ac:dyDescent="0.2">
      <c r="A228" s="447">
        <v>300</v>
      </c>
      <c r="B228" s="454">
        <f t="shared" si="12"/>
        <v>19.809999999999999</v>
      </c>
      <c r="C228" s="552"/>
      <c r="D228" s="456">
        <v>27860</v>
      </c>
      <c r="E228" s="554"/>
      <c r="F228" s="456">
        <f t="shared" si="10"/>
        <v>23821</v>
      </c>
      <c r="G228" s="469">
        <f t="shared" si="11"/>
        <v>16876</v>
      </c>
      <c r="H228" s="470">
        <v>927</v>
      </c>
    </row>
    <row r="229" spans="1:8" x14ac:dyDescent="0.2">
      <c r="A229" s="447">
        <v>301</v>
      </c>
      <c r="B229" s="454">
        <f t="shared" si="12"/>
        <v>19.809999999999999</v>
      </c>
      <c r="C229" s="552"/>
      <c r="D229" s="456">
        <v>27860</v>
      </c>
      <c r="E229" s="554"/>
      <c r="F229" s="456">
        <f t="shared" si="10"/>
        <v>23821</v>
      </c>
      <c r="G229" s="469">
        <f t="shared" si="11"/>
        <v>16876</v>
      </c>
      <c r="H229" s="470">
        <v>927</v>
      </c>
    </row>
    <row r="230" spans="1:8" x14ac:dyDescent="0.2">
      <c r="A230" s="447">
        <v>302</v>
      </c>
      <c r="B230" s="454">
        <f t="shared" si="12"/>
        <v>19.809999999999999</v>
      </c>
      <c r="C230" s="552"/>
      <c r="D230" s="456">
        <v>27860</v>
      </c>
      <c r="E230" s="554"/>
      <c r="F230" s="456">
        <f t="shared" si="10"/>
        <v>23821</v>
      </c>
      <c r="G230" s="469">
        <f t="shared" si="11"/>
        <v>16876</v>
      </c>
      <c r="H230" s="470">
        <v>927</v>
      </c>
    </row>
    <row r="231" spans="1:8" x14ac:dyDescent="0.2">
      <c r="A231" s="447">
        <v>303</v>
      </c>
      <c r="B231" s="454">
        <f t="shared" si="12"/>
        <v>19.82</v>
      </c>
      <c r="C231" s="552"/>
      <c r="D231" s="456">
        <v>27860</v>
      </c>
      <c r="E231" s="554"/>
      <c r="F231" s="456">
        <f t="shared" si="10"/>
        <v>23810</v>
      </c>
      <c r="G231" s="469">
        <f t="shared" si="11"/>
        <v>16868</v>
      </c>
      <c r="H231" s="470">
        <v>927</v>
      </c>
    </row>
    <row r="232" spans="1:8" x14ac:dyDescent="0.2">
      <c r="A232" s="447">
        <v>304</v>
      </c>
      <c r="B232" s="454">
        <f t="shared" si="12"/>
        <v>19.82</v>
      </c>
      <c r="C232" s="552"/>
      <c r="D232" s="456">
        <v>27860</v>
      </c>
      <c r="E232" s="554"/>
      <c r="F232" s="456">
        <f t="shared" si="10"/>
        <v>23810</v>
      </c>
      <c r="G232" s="469">
        <f t="shared" si="11"/>
        <v>16868</v>
      </c>
      <c r="H232" s="470">
        <v>927</v>
      </c>
    </row>
    <row r="233" spans="1:8" x14ac:dyDescent="0.2">
      <c r="A233" s="447">
        <v>305</v>
      </c>
      <c r="B233" s="454">
        <f t="shared" si="12"/>
        <v>19.829999999999998</v>
      </c>
      <c r="C233" s="552"/>
      <c r="D233" s="456">
        <v>27860</v>
      </c>
      <c r="E233" s="554"/>
      <c r="F233" s="456">
        <f t="shared" si="10"/>
        <v>23798</v>
      </c>
      <c r="G233" s="469">
        <f t="shared" si="11"/>
        <v>16859</v>
      </c>
      <c r="H233" s="470">
        <v>927</v>
      </c>
    </row>
    <row r="234" spans="1:8" x14ac:dyDescent="0.2">
      <c r="A234" s="447">
        <v>306</v>
      </c>
      <c r="B234" s="454">
        <f t="shared" si="12"/>
        <v>19.829999999999998</v>
      </c>
      <c r="C234" s="552"/>
      <c r="D234" s="456">
        <v>27860</v>
      </c>
      <c r="E234" s="554"/>
      <c r="F234" s="456">
        <f t="shared" si="10"/>
        <v>23798</v>
      </c>
      <c r="G234" s="469">
        <f t="shared" si="11"/>
        <v>16859</v>
      </c>
      <c r="H234" s="470">
        <v>927</v>
      </c>
    </row>
    <row r="235" spans="1:8" x14ac:dyDescent="0.2">
      <c r="A235" s="447">
        <v>307</v>
      </c>
      <c r="B235" s="454">
        <f t="shared" si="12"/>
        <v>19.84</v>
      </c>
      <c r="C235" s="552"/>
      <c r="D235" s="456">
        <v>27860</v>
      </c>
      <c r="E235" s="554"/>
      <c r="F235" s="456">
        <f t="shared" si="10"/>
        <v>23787</v>
      </c>
      <c r="G235" s="469">
        <f t="shared" si="11"/>
        <v>16851</v>
      </c>
      <c r="H235" s="470">
        <v>927</v>
      </c>
    </row>
    <row r="236" spans="1:8" x14ac:dyDescent="0.2">
      <c r="A236" s="447">
        <v>308</v>
      </c>
      <c r="B236" s="454">
        <f t="shared" si="12"/>
        <v>19.84</v>
      </c>
      <c r="C236" s="552"/>
      <c r="D236" s="456">
        <v>27860</v>
      </c>
      <c r="E236" s="554"/>
      <c r="F236" s="456">
        <f t="shared" si="10"/>
        <v>23787</v>
      </c>
      <c r="G236" s="469">
        <f t="shared" si="11"/>
        <v>16851</v>
      </c>
      <c r="H236" s="470">
        <v>927</v>
      </c>
    </row>
    <row r="237" spans="1:8" x14ac:dyDescent="0.2">
      <c r="A237" s="447">
        <v>309</v>
      </c>
      <c r="B237" s="454">
        <f t="shared" si="12"/>
        <v>19.850000000000001</v>
      </c>
      <c r="C237" s="552"/>
      <c r="D237" s="456">
        <v>27860</v>
      </c>
      <c r="E237" s="554"/>
      <c r="F237" s="456">
        <f t="shared" si="10"/>
        <v>23775</v>
      </c>
      <c r="G237" s="469">
        <f t="shared" si="11"/>
        <v>16842</v>
      </c>
      <c r="H237" s="470">
        <v>927</v>
      </c>
    </row>
    <row r="238" spans="1:8" x14ac:dyDescent="0.2">
      <c r="A238" s="447">
        <v>310</v>
      </c>
      <c r="B238" s="454">
        <f t="shared" si="12"/>
        <v>19.850000000000001</v>
      </c>
      <c r="C238" s="552"/>
      <c r="D238" s="456">
        <v>27860</v>
      </c>
      <c r="E238" s="554"/>
      <c r="F238" s="456">
        <f t="shared" si="10"/>
        <v>23775</v>
      </c>
      <c r="G238" s="469">
        <f t="shared" si="11"/>
        <v>16842</v>
      </c>
      <c r="H238" s="470">
        <v>927</v>
      </c>
    </row>
    <row r="239" spans="1:8" x14ac:dyDescent="0.2">
      <c r="A239" s="447">
        <v>311</v>
      </c>
      <c r="B239" s="454">
        <f t="shared" si="12"/>
        <v>19.850000000000001</v>
      </c>
      <c r="C239" s="552"/>
      <c r="D239" s="456">
        <v>27860</v>
      </c>
      <c r="E239" s="554"/>
      <c r="F239" s="456">
        <f t="shared" si="10"/>
        <v>23775</v>
      </c>
      <c r="G239" s="469">
        <f t="shared" si="11"/>
        <v>16842</v>
      </c>
      <c r="H239" s="470">
        <v>927</v>
      </c>
    </row>
    <row r="240" spans="1:8" x14ac:dyDescent="0.2">
      <c r="A240" s="447">
        <v>312</v>
      </c>
      <c r="B240" s="454">
        <f t="shared" si="12"/>
        <v>19.86</v>
      </c>
      <c r="C240" s="552"/>
      <c r="D240" s="456">
        <v>27860</v>
      </c>
      <c r="E240" s="554"/>
      <c r="F240" s="456">
        <f t="shared" si="10"/>
        <v>23764</v>
      </c>
      <c r="G240" s="469">
        <f t="shared" si="11"/>
        <v>16834</v>
      </c>
      <c r="H240" s="470">
        <v>927</v>
      </c>
    </row>
    <row r="241" spans="1:8" x14ac:dyDescent="0.2">
      <c r="A241" s="447">
        <v>313</v>
      </c>
      <c r="B241" s="454">
        <f t="shared" si="12"/>
        <v>19.86</v>
      </c>
      <c r="C241" s="552"/>
      <c r="D241" s="456">
        <v>27860</v>
      </c>
      <c r="E241" s="554"/>
      <c r="F241" s="456">
        <f t="shared" si="10"/>
        <v>23764</v>
      </c>
      <c r="G241" s="469">
        <f t="shared" si="11"/>
        <v>16834</v>
      </c>
      <c r="H241" s="470">
        <v>927</v>
      </c>
    </row>
    <row r="242" spans="1:8" x14ac:dyDescent="0.2">
      <c r="A242" s="447">
        <v>314</v>
      </c>
      <c r="B242" s="454">
        <f t="shared" si="12"/>
        <v>19.87</v>
      </c>
      <c r="C242" s="552"/>
      <c r="D242" s="456">
        <v>27860</v>
      </c>
      <c r="E242" s="554"/>
      <c r="F242" s="456">
        <f t="shared" si="10"/>
        <v>23752</v>
      </c>
      <c r="G242" s="469">
        <f t="shared" si="11"/>
        <v>16825</v>
      </c>
      <c r="H242" s="470">
        <v>927</v>
      </c>
    </row>
    <row r="243" spans="1:8" x14ac:dyDescent="0.2">
      <c r="A243" s="447">
        <v>315</v>
      </c>
      <c r="B243" s="454">
        <f t="shared" si="12"/>
        <v>19.87</v>
      </c>
      <c r="C243" s="552"/>
      <c r="D243" s="456">
        <v>27860</v>
      </c>
      <c r="E243" s="554"/>
      <c r="F243" s="456">
        <f t="shared" si="10"/>
        <v>23752</v>
      </c>
      <c r="G243" s="469">
        <f t="shared" si="11"/>
        <v>16825</v>
      </c>
      <c r="H243" s="470">
        <v>927</v>
      </c>
    </row>
    <row r="244" spans="1:8" x14ac:dyDescent="0.2">
      <c r="A244" s="447">
        <v>316</v>
      </c>
      <c r="B244" s="454">
        <f t="shared" si="12"/>
        <v>19.88</v>
      </c>
      <c r="C244" s="552"/>
      <c r="D244" s="456">
        <v>27860</v>
      </c>
      <c r="E244" s="554"/>
      <c r="F244" s="456">
        <f t="shared" si="10"/>
        <v>23741</v>
      </c>
      <c r="G244" s="469">
        <f t="shared" si="11"/>
        <v>16817</v>
      </c>
      <c r="H244" s="470">
        <v>927</v>
      </c>
    </row>
    <row r="245" spans="1:8" x14ac:dyDescent="0.2">
      <c r="A245" s="447">
        <v>317</v>
      </c>
      <c r="B245" s="454">
        <f t="shared" si="12"/>
        <v>19.88</v>
      </c>
      <c r="C245" s="552"/>
      <c r="D245" s="456">
        <v>27860</v>
      </c>
      <c r="E245" s="554"/>
      <c r="F245" s="456">
        <f t="shared" si="10"/>
        <v>23741</v>
      </c>
      <c r="G245" s="469">
        <f t="shared" si="11"/>
        <v>16817</v>
      </c>
      <c r="H245" s="470">
        <v>927</v>
      </c>
    </row>
    <row r="246" spans="1:8" x14ac:dyDescent="0.2">
      <c r="A246" s="447">
        <v>318</v>
      </c>
      <c r="B246" s="454">
        <f t="shared" si="12"/>
        <v>19.89</v>
      </c>
      <c r="C246" s="552"/>
      <c r="D246" s="456">
        <v>27860</v>
      </c>
      <c r="E246" s="554"/>
      <c r="F246" s="456">
        <f t="shared" si="10"/>
        <v>23729</v>
      </c>
      <c r="G246" s="469">
        <f t="shared" si="11"/>
        <v>16808</v>
      </c>
      <c r="H246" s="470">
        <v>927</v>
      </c>
    </row>
    <row r="247" spans="1:8" x14ac:dyDescent="0.2">
      <c r="A247" s="447">
        <v>319</v>
      </c>
      <c r="B247" s="454">
        <f t="shared" si="12"/>
        <v>19.89</v>
      </c>
      <c r="C247" s="552"/>
      <c r="D247" s="456">
        <v>27860</v>
      </c>
      <c r="E247" s="554"/>
      <c r="F247" s="456">
        <f t="shared" si="10"/>
        <v>23729</v>
      </c>
      <c r="G247" s="469">
        <f t="shared" si="11"/>
        <v>16808</v>
      </c>
      <c r="H247" s="470">
        <v>927</v>
      </c>
    </row>
    <row r="248" spans="1:8" x14ac:dyDescent="0.2">
      <c r="A248" s="447">
        <v>320</v>
      </c>
      <c r="B248" s="454">
        <f t="shared" si="12"/>
        <v>19.899999999999999</v>
      </c>
      <c r="C248" s="552"/>
      <c r="D248" s="456">
        <v>27860</v>
      </c>
      <c r="E248" s="554"/>
      <c r="F248" s="456">
        <f t="shared" si="10"/>
        <v>23718</v>
      </c>
      <c r="G248" s="469">
        <f t="shared" si="11"/>
        <v>16800</v>
      </c>
      <c r="H248" s="470">
        <v>927</v>
      </c>
    </row>
    <row r="249" spans="1:8" x14ac:dyDescent="0.2">
      <c r="A249" s="447">
        <v>321</v>
      </c>
      <c r="B249" s="454">
        <f>ROUND(0.007*A249+17.63,2)</f>
        <v>19.88</v>
      </c>
      <c r="C249" s="552"/>
      <c r="D249" s="456">
        <v>27860</v>
      </c>
      <c r="E249" s="554"/>
      <c r="F249" s="456">
        <f t="shared" si="10"/>
        <v>23741</v>
      </c>
      <c r="G249" s="469">
        <f t="shared" si="11"/>
        <v>16817</v>
      </c>
      <c r="H249" s="470">
        <v>927</v>
      </c>
    </row>
    <row r="250" spans="1:8" x14ac:dyDescent="0.2">
      <c r="A250" s="447">
        <v>322</v>
      </c>
      <c r="B250" s="454">
        <f t="shared" ref="B250:B313" si="13">ROUND(0.007*A250+17.63,2)</f>
        <v>19.88</v>
      </c>
      <c r="C250" s="552"/>
      <c r="D250" s="456">
        <v>27860</v>
      </c>
      <c r="E250" s="554"/>
      <c r="F250" s="456">
        <f t="shared" si="10"/>
        <v>23741</v>
      </c>
      <c r="G250" s="469">
        <f t="shared" si="11"/>
        <v>16817</v>
      </c>
      <c r="H250" s="470">
        <v>927</v>
      </c>
    </row>
    <row r="251" spans="1:8" x14ac:dyDescent="0.2">
      <c r="A251" s="447">
        <v>323</v>
      </c>
      <c r="B251" s="454">
        <f t="shared" si="13"/>
        <v>19.89</v>
      </c>
      <c r="C251" s="552"/>
      <c r="D251" s="456">
        <v>27860</v>
      </c>
      <c r="E251" s="554"/>
      <c r="F251" s="456">
        <f t="shared" si="10"/>
        <v>23729</v>
      </c>
      <c r="G251" s="469">
        <f t="shared" si="11"/>
        <v>16808</v>
      </c>
      <c r="H251" s="470">
        <v>927</v>
      </c>
    </row>
    <row r="252" spans="1:8" x14ac:dyDescent="0.2">
      <c r="A252" s="447">
        <v>324</v>
      </c>
      <c r="B252" s="454">
        <f t="shared" si="13"/>
        <v>19.899999999999999</v>
      </c>
      <c r="C252" s="552"/>
      <c r="D252" s="456">
        <v>27860</v>
      </c>
      <c r="E252" s="554"/>
      <c r="F252" s="456">
        <f t="shared" si="10"/>
        <v>23718</v>
      </c>
      <c r="G252" s="469">
        <f t="shared" si="11"/>
        <v>16800</v>
      </c>
      <c r="H252" s="470">
        <v>927</v>
      </c>
    </row>
    <row r="253" spans="1:8" x14ac:dyDescent="0.2">
      <c r="A253" s="447">
        <v>325</v>
      </c>
      <c r="B253" s="454">
        <f t="shared" si="13"/>
        <v>19.91</v>
      </c>
      <c r="C253" s="552"/>
      <c r="D253" s="456">
        <v>27860</v>
      </c>
      <c r="E253" s="554"/>
      <c r="F253" s="456">
        <f t="shared" si="10"/>
        <v>23706</v>
      </c>
      <c r="G253" s="469">
        <f t="shared" si="11"/>
        <v>16792</v>
      </c>
      <c r="H253" s="470">
        <v>927</v>
      </c>
    </row>
    <row r="254" spans="1:8" x14ac:dyDescent="0.2">
      <c r="A254" s="447">
        <v>326</v>
      </c>
      <c r="B254" s="454">
        <f t="shared" si="13"/>
        <v>19.91</v>
      </c>
      <c r="C254" s="552"/>
      <c r="D254" s="456">
        <v>27860</v>
      </c>
      <c r="E254" s="554"/>
      <c r="F254" s="456">
        <f t="shared" si="10"/>
        <v>23706</v>
      </c>
      <c r="G254" s="469">
        <f t="shared" si="11"/>
        <v>16792</v>
      </c>
      <c r="H254" s="470">
        <v>927</v>
      </c>
    </row>
    <row r="255" spans="1:8" x14ac:dyDescent="0.2">
      <c r="A255" s="447">
        <v>327</v>
      </c>
      <c r="B255" s="454">
        <f t="shared" si="13"/>
        <v>19.920000000000002</v>
      </c>
      <c r="C255" s="552"/>
      <c r="D255" s="456">
        <v>27860</v>
      </c>
      <c r="E255" s="554"/>
      <c r="F255" s="456">
        <f t="shared" si="10"/>
        <v>23695</v>
      </c>
      <c r="G255" s="469">
        <f t="shared" si="11"/>
        <v>16783</v>
      </c>
      <c r="H255" s="470">
        <v>927</v>
      </c>
    </row>
    <row r="256" spans="1:8" x14ac:dyDescent="0.2">
      <c r="A256" s="447">
        <v>328</v>
      </c>
      <c r="B256" s="454">
        <f t="shared" si="13"/>
        <v>19.93</v>
      </c>
      <c r="C256" s="552"/>
      <c r="D256" s="456">
        <v>27860</v>
      </c>
      <c r="E256" s="554"/>
      <c r="F256" s="456">
        <f t="shared" si="10"/>
        <v>23684</v>
      </c>
      <c r="G256" s="469">
        <f t="shared" si="11"/>
        <v>16775</v>
      </c>
      <c r="H256" s="470">
        <v>927</v>
      </c>
    </row>
    <row r="257" spans="1:8" x14ac:dyDescent="0.2">
      <c r="A257" s="447">
        <v>329</v>
      </c>
      <c r="B257" s="454">
        <f t="shared" si="13"/>
        <v>19.93</v>
      </c>
      <c r="C257" s="552"/>
      <c r="D257" s="456">
        <v>27860</v>
      </c>
      <c r="E257" s="554"/>
      <c r="F257" s="456">
        <f t="shared" si="10"/>
        <v>23684</v>
      </c>
      <c r="G257" s="469">
        <f t="shared" si="11"/>
        <v>16775</v>
      </c>
      <c r="H257" s="470">
        <v>927</v>
      </c>
    </row>
    <row r="258" spans="1:8" x14ac:dyDescent="0.2">
      <c r="A258" s="447">
        <v>330</v>
      </c>
      <c r="B258" s="454">
        <f t="shared" si="13"/>
        <v>19.940000000000001</v>
      </c>
      <c r="C258" s="552"/>
      <c r="D258" s="456">
        <v>27860</v>
      </c>
      <c r="E258" s="554"/>
      <c r="F258" s="456">
        <f t="shared" si="10"/>
        <v>23672</v>
      </c>
      <c r="G258" s="469">
        <f t="shared" si="11"/>
        <v>16766</v>
      </c>
      <c r="H258" s="470">
        <v>927</v>
      </c>
    </row>
    <row r="259" spans="1:8" x14ac:dyDescent="0.2">
      <c r="A259" s="447">
        <v>331</v>
      </c>
      <c r="B259" s="454">
        <f t="shared" si="13"/>
        <v>19.95</v>
      </c>
      <c r="C259" s="552"/>
      <c r="D259" s="456">
        <v>27860</v>
      </c>
      <c r="E259" s="554"/>
      <c r="F259" s="456">
        <f t="shared" si="10"/>
        <v>23661</v>
      </c>
      <c r="G259" s="469">
        <f t="shared" si="11"/>
        <v>16758</v>
      </c>
      <c r="H259" s="470">
        <v>927</v>
      </c>
    </row>
    <row r="260" spans="1:8" x14ac:dyDescent="0.2">
      <c r="A260" s="447">
        <v>332</v>
      </c>
      <c r="B260" s="454">
        <f t="shared" si="13"/>
        <v>19.95</v>
      </c>
      <c r="C260" s="552"/>
      <c r="D260" s="456">
        <v>27860</v>
      </c>
      <c r="E260" s="554"/>
      <c r="F260" s="456">
        <f t="shared" si="10"/>
        <v>23661</v>
      </c>
      <c r="G260" s="469">
        <f t="shared" si="11"/>
        <v>16758</v>
      </c>
      <c r="H260" s="470">
        <v>927</v>
      </c>
    </row>
    <row r="261" spans="1:8" x14ac:dyDescent="0.2">
      <c r="A261" s="447">
        <v>333</v>
      </c>
      <c r="B261" s="454">
        <f t="shared" si="13"/>
        <v>19.96</v>
      </c>
      <c r="C261" s="552"/>
      <c r="D261" s="456">
        <v>27860</v>
      </c>
      <c r="E261" s="554"/>
      <c r="F261" s="456">
        <f t="shared" si="10"/>
        <v>23649</v>
      </c>
      <c r="G261" s="469">
        <f t="shared" si="11"/>
        <v>16749</v>
      </c>
      <c r="H261" s="470">
        <v>927</v>
      </c>
    </row>
    <row r="262" spans="1:8" x14ac:dyDescent="0.2">
      <c r="A262" s="447">
        <v>334</v>
      </c>
      <c r="B262" s="454">
        <f t="shared" si="13"/>
        <v>19.97</v>
      </c>
      <c r="C262" s="552"/>
      <c r="D262" s="456">
        <v>27860</v>
      </c>
      <c r="E262" s="554"/>
      <c r="F262" s="456">
        <f t="shared" si="10"/>
        <v>23638</v>
      </c>
      <c r="G262" s="469">
        <f t="shared" si="11"/>
        <v>16741</v>
      </c>
      <c r="H262" s="470">
        <v>927</v>
      </c>
    </row>
    <row r="263" spans="1:8" x14ac:dyDescent="0.2">
      <c r="A263" s="447">
        <v>335</v>
      </c>
      <c r="B263" s="454">
        <f t="shared" si="13"/>
        <v>19.98</v>
      </c>
      <c r="C263" s="552"/>
      <c r="D263" s="456">
        <v>27860</v>
      </c>
      <c r="E263" s="554"/>
      <c r="F263" s="456">
        <f t="shared" si="10"/>
        <v>23627</v>
      </c>
      <c r="G263" s="469">
        <f t="shared" si="11"/>
        <v>16733</v>
      </c>
      <c r="H263" s="470">
        <v>927</v>
      </c>
    </row>
    <row r="264" spans="1:8" x14ac:dyDescent="0.2">
      <c r="A264" s="447">
        <v>336</v>
      </c>
      <c r="B264" s="454">
        <f t="shared" si="13"/>
        <v>19.98</v>
      </c>
      <c r="C264" s="552"/>
      <c r="D264" s="456">
        <v>27860</v>
      </c>
      <c r="E264" s="554"/>
      <c r="F264" s="456">
        <f t="shared" si="10"/>
        <v>23627</v>
      </c>
      <c r="G264" s="469">
        <f t="shared" si="11"/>
        <v>16733</v>
      </c>
      <c r="H264" s="470">
        <v>927</v>
      </c>
    </row>
    <row r="265" spans="1:8" x14ac:dyDescent="0.2">
      <c r="A265" s="447">
        <v>337</v>
      </c>
      <c r="B265" s="454">
        <f t="shared" si="13"/>
        <v>19.989999999999998</v>
      </c>
      <c r="C265" s="552"/>
      <c r="D265" s="456">
        <v>27860</v>
      </c>
      <c r="E265" s="554"/>
      <c r="F265" s="456">
        <f t="shared" si="10"/>
        <v>23615</v>
      </c>
      <c r="G265" s="469">
        <f t="shared" si="11"/>
        <v>16724</v>
      </c>
      <c r="H265" s="470">
        <v>927</v>
      </c>
    </row>
    <row r="266" spans="1:8" x14ac:dyDescent="0.2">
      <c r="A266" s="447">
        <v>338</v>
      </c>
      <c r="B266" s="454">
        <f t="shared" si="13"/>
        <v>20</v>
      </c>
      <c r="C266" s="552"/>
      <c r="D266" s="456">
        <v>27860</v>
      </c>
      <c r="E266" s="554"/>
      <c r="F266" s="456">
        <f t="shared" si="10"/>
        <v>23604</v>
      </c>
      <c r="G266" s="469">
        <f t="shared" si="11"/>
        <v>16716</v>
      </c>
      <c r="H266" s="470">
        <v>927</v>
      </c>
    </row>
    <row r="267" spans="1:8" x14ac:dyDescent="0.2">
      <c r="A267" s="447">
        <v>339</v>
      </c>
      <c r="B267" s="454">
        <f t="shared" si="13"/>
        <v>20</v>
      </c>
      <c r="C267" s="552"/>
      <c r="D267" s="456">
        <v>27860</v>
      </c>
      <c r="E267" s="554"/>
      <c r="F267" s="456">
        <f t="shared" si="10"/>
        <v>23604</v>
      </c>
      <c r="G267" s="469">
        <f t="shared" si="11"/>
        <v>16716</v>
      </c>
      <c r="H267" s="470">
        <v>927</v>
      </c>
    </row>
    <row r="268" spans="1:8" x14ac:dyDescent="0.2">
      <c r="A268" s="447">
        <v>340</v>
      </c>
      <c r="B268" s="454">
        <f t="shared" si="13"/>
        <v>20.010000000000002</v>
      </c>
      <c r="C268" s="552"/>
      <c r="D268" s="456">
        <v>27860</v>
      </c>
      <c r="E268" s="554"/>
      <c r="F268" s="456">
        <f t="shared" si="10"/>
        <v>23593</v>
      </c>
      <c r="G268" s="469">
        <f t="shared" si="11"/>
        <v>16708</v>
      </c>
      <c r="H268" s="470">
        <v>927</v>
      </c>
    </row>
    <row r="269" spans="1:8" x14ac:dyDescent="0.2">
      <c r="A269" s="447">
        <v>341</v>
      </c>
      <c r="B269" s="454">
        <f t="shared" si="13"/>
        <v>20.02</v>
      </c>
      <c r="C269" s="552"/>
      <c r="D269" s="456">
        <v>27860</v>
      </c>
      <c r="E269" s="554"/>
      <c r="F269" s="456">
        <f t="shared" si="10"/>
        <v>23581</v>
      </c>
      <c r="G269" s="469">
        <f t="shared" si="11"/>
        <v>16699</v>
      </c>
      <c r="H269" s="470">
        <v>927</v>
      </c>
    </row>
    <row r="270" spans="1:8" x14ac:dyDescent="0.2">
      <c r="A270" s="447">
        <v>342</v>
      </c>
      <c r="B270" s="454">
        <f t="shared" si="13"/>
        <v>20.02</v>
      </c>
      <c r="C270" s="552"/>
      <c r="D270" s="456">
        <v>27860</v>
      </c>
      <c r="E270" s="554"/>
      <c r="F270" s="456">
        <f t="shared" si="10"/>
        <v>23581</v>
      </c>
      <c r="G270" s="469">
        <f t="shared" si="11"/>
        <v>16699</v>
      </c>
      <c r="H270" s="470">
        <v>927</v>
      </c>
    </row>
    <row r="271" spans="1:8" x14ac:dyDescent="0.2">
      <c r="A271" s="447">
        <v>343</v>
      </c>
      <c r="B271" s="454">
        <f t="shared" si="13"/>
        <v>20.03</v>
      </c>
      <c r="C271" s="552"/>
      <c r="D271" s="456">
        <v>27860</v>
      </c>
      <c r="E271" s="554"/>
      <c r="F271" s="456">
        <f t="shared" si="10"/>
        <v>23570</v>
      </c>
      <c r="G271" s="469">
        <f t="shared" si="11"/>
        <v>16691</v>
      </c>
      <c r="H271" s="470">
        <v>927</v>
      </c>
    </row>
    <row r="272" spans="1:8" x14ac:dyDescent="0.2">
      <c r="A272" s="447">
        <v>344</v>
      </c>
      <c r="B272" s="454">
        <f t="shared" si="13"/>
        <v>20.04</v>
      </c>
      <c r="C272" s="552"/>
      <c r="D272" s="456">
        <v>27860</v>
      </c>
      <c r="E272" s="554"/>
      <c r="F272" s="456">
        <f t="shared" si="10"/>
        <v>23559</v>
      </c>
      <c r="G272" s="469">
        <f t="shared" si="11"/>
        <v>16683</v>
      </c>
      <c r="H272" s="470">
        <v>927</v>
      </c>
    </row>
    <row r="273" spans="1:8" x14ac:dyDescent="0.2">
      <c r="A273" s="447">
        <v>345</v>
      </c>
      <c r="B273" s="454">
        <f t="shared" si="13"/>
        <v>20.05</v>
      </c>
      <c r="C273" s="552"/>
      <c r="D273" s="456">
        <v>27860</v>
      </c>
      <c r="E273" s="554"/>
      <c r="F273" s="456">
        <f t="shared" ref="F273:F336" si="14">ROUND(12*1.3566*(1/B273*D273)+H273,0)</f>
        <v>23547</v>
      </c>
      <c r="G273" s="469">
        <f t="shared" ref="G273:G336" si="15">ROUND(12*(1/B273*D273),0)</f>
        <v>16674</v>
      </c>
      <c r="H273" s="470">
        <v>927</v>
      </c>
    </row>
    <row r="274" spans="1:8" x14ac:dyDescent="0.2">
      <c r="A274" s="447">
        <v>346</v>
      </c>
      <c r="B274" s="454">
        <f t="shared" si="13"/>
        <v>20.05</v>
      </c>
      <c r="C274" s="552"/>
      <c r="D274" s="456">
        <v>27860</v>
      </c>
      <c r="E274" s="554"/>
      <c r="F274" s="456">
        <f t="shared" si="14"/>
        <v>23547</v>
      </c>
      <c r="G274" s="469">
        <f t="shared" si="15"/>
        <v>16674</v>
      </c>
      <c r="H274" s="470">
        <v>927</v>
      </c>
    </row>
    <row r="275" spans="1:8" x14ac:dyDescent="0.2">
      <c r="A275" s="447">
        <v>347</v>
      </c>
      <c r="B275" s="454">
        <f t="shared" si="13"/>
        <v>20.059999999999999</v>
      </c>
      <c r="C275" s="552"/>
      <c r="D275" s="456">
        <v>27860</v>
      </c>
      <c r="E275" s="554"/>
      <c r="F275" s="456">
        <f t="shared" si="14"/>
        <v>23536</v>
      </c>
      <c r="G275" s="469">
        <f t="shared" si="15"/>
        <v>16666</v>
      </c>
      <c r="H275" s="470">
        <v>927</v>
      </c>
    </row>
    <row r="276" spans="1:8" x14ac:dyDescent="0.2">
      <c r="A276" s="447">
        <v>348</v>
      </c>
      <c r="B276" s="454">
        <f t="shared" si="13"/>
        <v>20.07</v>
      </c>
      <c r="C276" s="552"/>
      <c r="D276" s="456">
        <v>27860</v>
      </c>
      <c r="E276" s="554"/>
      <c r="F276" s="456">
        <f t="shared" si="14"/>
        <v>23525</v>
      </c>
      <c r="G276" s="469">
        <f t="shared" si="15"/>
        <v>16658</v>
      </c>
      <c r="H276" s="470">
        <v>927</v>
      </c>
    </row>
    <row r="277" spans="1:8" x14ac:dyDescent="0.2">
      <c r="A277" s="447">
        <v>349</v>
      </c>
      <c r="B277" s="454">
        <f t="shared" si="13"/>
        <v>20.07</v>
      </c>
      <c r="C277" s="552"/>
      <c r="D277" s="456">
        <v>27860</v>
      </c>
      <c r="E277" s="554"/>
      <c r="F277" s="456">
        <f t="shared" si="14"/>
        <v>23525</v>
      </c>
      <c r="G277" s="469">
        <f t="shared" si="15"/>
        <v>16658</v>
      </c>
      <c r="H277" s="470">
        <v>927</v>
      </c>
    </row>
    <row r="278" spans="1:8" x14ac:dyDescent="0.2">
      <c r="A278" s="447">
        <v>350</v>
      </c>
      <c r="B278" s="454">
        <f t="shared" si="13"/>
        <v>20.079999999999998</v>
      </c>
      <c r="C278" s="552"/>
      <c r="D278" s="456">
        <v>27860</v>
      </c>
      <c r="E278" s="554"/>
      <c r="F278" s="456">
        <f t="shared" si="14"/>
        <v>23514</v>
      </c>
      <c r="G278" s="469">
        <f t="shared" si="15"/>
        <v>16649</v>
      </c>
      <c r="H278" s="470">
        <v>927</v>
      </c>
    </row>
    <row r="279" spans="1:8" x14ac:dyDescent="0.2">
      <c r="A279" s="447">
        <v>351</v>
      </c>
      <c r="B279" s="454">
        <f t="shared" si="13"/>
        <v>20.09</v>
      </c>
      <c r="C279" s="552"/>
      <c r="D279" s="456">
        <v>27860</v>
      </c>
      <c r="E279" s="554"/>
      <c r="F279" s="456">
        <f t="shared" si="14"/>
        <v>23502</v>
      </c>
      <c r="G279" s="469">
        <f t="shared" si="15"/>
        <v>16641</v>
      </c>
      <c r="H279" s="470">
        <v>927</v>
      </c>
    </row>
    <row r="280" spans="1:8" x14ac:dyDescent="0.2">
      <c r="A280" s="447">
        <v>352</v>
      </c>
      <c r="B280" s="454">
        <f t="shared" si="13"/>
        <v>20.09</v>
      </c>
      <c r="C280" s="552"/>
      <c r="D280" s="456">
        <v>27860</v>
      </c>
      <c r="E280" s="554"/>
      <c r="F280" s="456">
        <f t="shared" si="14"/>
        <v>23502</v>
      </c>
      <c r="G280" s="469">
        <f t="shared" si="15"/>
        <v>16641</v>
      </c>
      <c r="H280" s="470">
        <v>927</v>
      </c>
    </row>
    <row r="281" spans="1:8" x14ac:dyDescent="0.2">
      <c r="A281" s="447">
        <v>353</v>
      </c>
      <c r="B281" s="454">
        <f t="shared" si="13"/>
        <v>20.100000000000001</v>
      </c>
      <c r="C281" s="552"/>
      <c r="D281" s="456">
        <v>27860</v>
      </c>
      <c r="E281" s="554"/>
      <c r="F281" s="456">
        <f t="shared" si="14"/>
        <v>23491</v>
      </c>
      <c r="G281" s="469">
        <f t="shared" si="15"/>
        <v>16633</v>
      </c>
      <c r="H281" s="470">
        <v>927</v>
      </c>
    </row>
    <row r="282" spans="1:8" x14ac:dyDescent="0.2">
      <c r="A282" s="447">
        <v>354</v>
      </c>
      <c r="B282" s="454">
        <f t="shared" si="13"/>
        <v>20.11</v>
      </c>
      <c r="C282" s="552"/>
      <c r="D282" s="456">
        <v>27860</v>
      </c>
      <c r="E282" s="554"/>
      <c r="F282" s="456">
        <f t="shared" si="14"/>
        <v>23480</v>
      </c>
      <c r="G282" s="469">
        <f t="shared" si="15"/>
        <v>16625</v>
      </c>
      <c r="H282" s="470">
        <v>927</v>
      </c>
    </row>
    <row r="283" spans="1:8" x14ac:dyDescent="0.2">
      <c r="A283" s="447">
        <v>355</v>
      </c>
      <c r="B283" s="454">
        <f t="shared" si="13"/>
        <v>20.12</v>
      </c>
      <c r="C283" s="552"/>
      <c r="D283" s="456">
        <v>27860</v>
      </c>
      <c r="E283" s="554"/>
      <c r="F283" s="456">
        <f t="shared" si="14"/>
        <v>23469</v>
      </c>
      <c r="G283" s="469">
        <f t="shared" si="15"/>
        <v>16616</v>
      </c>
      <c r="H283" s="470">
        <v>927</v>
      </c>
    </row>
    <row r="284" spans="1:8" x14ac:dyDescent="0.2">
      <c r="A284" s="447">
        <v>356</v>
      </c>
      <c r="B284" s="454">
        <f t="shared" si="13"/>
        <v>20.12</v>
      </c>
      <c r="C284" s="552"/>
      <c r="D284" s="456">
        <v>27860</v>
      </c>
      <c r="E284" s="554"/>
      <c r="F284" s="456">
        <f t="shared" si="14"/>
        <v>23469</v>
      </c>
      <c r="G284" s="469">
        <f t="shared" si="15"/>
        <v>16616</v>
      </c>
      <c r="H284" s="470">
        <v>927</v>
      </c>
    </row>
    <row r="285" spans="1:8" x14ac:dyDescent="0.2">
      <c r="A285" s="447">
        <v>357</v>
      </c>
      <c r="B285" s="454">
        <f t="shared" si="13"/>
        <v>20.13</v>
      </c>
      <c r="C285" s="552"/>
      <c r="D285" s="456">
        <v>27860</v>
      </c>
      <c r="E285" s="554"/>
      <c r="F285" s="456">
        <f t="shared" si="14"/>
        <v>23457</v>
      </c>
      <c r="G285" s="469">
        <f t="shared" si="15"/>
        <v>16608</v>
      </c>
      <c r="H285" s="470">
        <v>927</v>
      </c>
    </row>
    <row r="286" spans="1:8" x14ac:dyDescent="0.2">
      <c r="A286" s="447">
        <v>358</v>
      </c>
      <c r="B286" s="454">
        <f t="shared" si="13"/>
        <v>20.14</v>
      </c>
      <c r="C286" s="552"/>
      <c r="D286" s="456">
        <v>27860</v>
      </c>
      <c r="E286" s="554"/>
      <c r="F286" s="456">
        <f t="shared" si="14"/>
        <v>23446</v>
      </c>
      <c r="G286" s="469">
        <f t="shared" si="15"/>
        <v>16600</v>
      </c>
      <c r="H286" s="470">
        <v>927</v>
      </c>
    </row>
    <row r="287" spans="1:8" x14ac:dyDescent="0.2">
      <c r="A287" s="447">
        <v>359</v>
      </c>
      <c r="B287" s="454">
        <f t="shared" si="13"/>
        <v>20.14</v>
      </c>
      <c r="C287" s="552"/>
      <c r="D287" s="456">
        <v>27860</v>
      </c>
      <c r="E287" s="554"/>
      <c r="F287" s="456">
        <f t="shared" si="14"/>
        <v>23446</v>
      </c>
      <c r="G287" s="469">
        <f t="shared" si="15"/>
        <v>16600</v>
      </c>
      <c r="H287" s="470">
        <v>927</v>
      </c>
    </row>
    <row r="288" spans="1:8" x14ac:dyDescent="0.2">
      <c r="A288" s="447">
        <v>360</v>
      </c>
      <c r="B288" s="454">
        <f t="shared" si="13"/>
        <v>20.149999999999999</v>
      </c>
      <c r="C288" s="552"/>
      <c r="D288" s="456">
        <v>27860</v>
      </c>
      <c r="E288" s="554"/>
      <c r="F288" s="456">
        <f t="shared" si="14"/>
        <v>23435</v>
      </c>
      <c r="G288" s="469">
        <f t="shared" si="15"/>
        <v>16592</v>
      </c>
      <c r="H288" s="470">
        <v>927</v>
      </c>
    </row>
    <row r="289" spans="1:8" x14ac:dyDescent="0.2">
      <c r="A289" s="447">
        <v>361</v>
      </c>
      <c r="B289" s="454">
        <f t="shared" si="13"/>
        <v>20.16</v>
      </c>
      <c r="C289" s="552"/>
      <c r="D289" s="456">
        <v>27860</v>
      </c>
      <c r="E289" s="554"/>
      <c r="F289" s="456">
        <f t="shared" si="14"/>
        <v>23424</v>
      </c>
      <c r="G289" s="469">
        <f t="shared" si="15"/>
        <v>16583</v>
      </c>
      <c r="H289" s="470">
        <v>927</v>
      </c>
    </row>
    <row r="290" spans="1:8" x14ac:dyDescent="0.2">
      <c r="A290" s="447">
        <v>362</v>
      </c>
      <c r="B290" s="454">
        <f t="shared" si="13"/>
        <v>20.16</v>
      </c>
      <c r="C290" s="552"/>
      <c r="D290" s="456">
        <v>27860</v>
      </c>
      <c r="E290" s="554"/>
      <c r="F290" s="456">
        <f t="shared" si="14"/>
        <v>23424</v>
      </c>
      <c r="G290" s="469">
        <f t="shared" si="15"/>
        <v>16583</v>
      </c>
      <c r="H290" s="470">
        <v>927</v>
      </c>
    </row>
    <row r="291" spans="1:8" x14ac:dyDescent="0.2">
      <c r="A291" s="447">
        <v>363</v>
      </c>
      <c r="B291" s="454">
        <f t="shared" si="13"/>
        <v>20.170000000000002</v>
      </c>
      <c r="C291" s="552"/>
      <c r="D291" s="456">
        <v>27860</v>
      </c>
      <c r="E291" s="554"/>
      <c r="F291" s="456">
        <f t="shared" si="14"/>
        <v>23413</v>
      </c>
      <c r="G291" s="469">
        <f t="shared" si="15"/>
        <v>16575</v>
      </c>
      <c r="H291" s="470">
        <v>927</v>
      </c>
    </row>
    <row r="292" spans="1:8" x14ac:dyDescent="0.2">
      <c r="A292" s="447">
        <v>364</v>
      </c>
      <c r="B292" s="454">
        <f t="shared" si="13"/>
        <v>20.18</v>
      </c>
      <c r="C292" s="552"/>
      <c r="D292" s="456">
        <v>27860</v>
      </c>
      <c r="E292" s="554"/>
      <c r="F292" s="456">
        <f t="shared" si="14"/>
        <v>23402</v>
      </c>
      <c r="G292" s="469">
        <f t="shared" si="15"/>
        <v>16567</v>
      </c>
      <c r="H292" s="470">
        <v>927</v>
      </c>
    </row>
    <row r="293" spans="1:8" x14ac:dyDescent="0.2">
      <c r="A293" s="447">
        <v>365</v>
      </c>
      <c r="B293" s="454">
        <f t="shared" si="13"/>
        <v>20.190000000000001</v>
      </c>
      <c r="C293" s="552"/>
      <c r="D293" s="456">
        <v>27860</v>
      </c>
      <c r="E293" s="554"/>
      <c r="F293" s="456">
        <f t="shared" si="14"/>
        <v>23391</v>
      </c>
      <c r="G293" s="469">
        <f t="shared" si="15"/>
        <v>16559</v>
      </c>
      <c r="H293" s="470">
        <v>927</v>
      </c>
    </row>
    <row r="294" spans="1:8" x14ac:dyDescent="0.2">
      <c r="A294" s="447">
        <v>366</v>
      </c>
      <c r="B294" s="454">
        <f t="shared" si="13"/>
        <v>20.190000000000001</v>
      </c>
      <c r="C294" s="552"/>
      <c r="D294" s="456">
        <v>27860</v>
      </c>
      <c r="E294" s="554"/>
      <c r="F294" s="456">
        <f t="shared" si="14"/>
        <v>23391</v>
      </c>
      <c r="G294" s="469">
        <f t="shared" si="15"/>
        <v>16559</v>
      </c>
      <c r="H294" s="470">
        <v>927</v>
      </c>
    </row>
    <row r="295" spans="1:8" x14ac:dyDescent="0.2">
      <c r="A295" s="447">
        <v>367</v>
      </c>
      <c r="B295" s="454">
        <f t="shared" si="13"/>
        <v>20.2</v>
      </c>
      <c r="C295" s="552"/>
      <c r="D295" s="456">
        <v>27860</v>
      </c>
      <c r="E295" s="554"/>
      <c r="F295" s="456">
        <f t="shared" si="14"/>
        <v>23379</v>
      </c>
      <c r="G295" s="469">
        <f t="shared" si="15"/>
        <v>16550</v>
      </c>
      <c r="H295" s="470">
        <v>927</v>
      </c>
    </row>
    <row r="296" spans="1:8" x14ac:dyDescent="0.2">
      <c r="A296" s="447">
        <v>368</v>
      </c>
      <c r="B296" s="454">
        <f t="shared" si="13"/>
        <v>20.21</v>
      </c>
      <c r="C296" s="552"/>
      <c r="D296" s="456">
        <v>27860</v>
      </c>
      <c r="E296" s="554"/>
      <c r="F296" s="456">
        <f t="shared" si="14"/>
        <v>23368</v>
      </c>
      <c r="G296" s="469">
        <f t="shared" si="15"/>
        <v>16542</v>
      </c>
      <c r="H296" s="470">
        <v>927</v>
      </c>
    </row>
    <row r="297" spans="1:8" x14ac:dyDescent="0.2">
      <c r="A297" s="447">
        <v>369</v>
      </c>
      <c r="B297" s="454">
        <f t="shared" si="13"/>
        <v>20.21</v>
      </c>
      <c r="C297" s="552"/>
      <c r="D297" s="456">
        <v>27860</v>
      </c>
      <c r="E297" s="554"/>
      <c r="F297" s="456">
        <f t="shared" si="14"/>
        <v>23368</v>
      </c>
      <c r="G297" s="469">
        <f t="shared" si="15"/>
        <v>16542</v>
      </c>
      <c r="H297" s="470">
        <v>927</v>
      </c>
    </row>
    <row r="298" spans="1:8" x14ac:dyDescent="0.2">
      <c r="A298" s="447">
        <v>370</v>
      </c>
      <c r="B298" s="454">
        <f t="shared" si="13"/>
        <v>20.22</v>
      </c>
      <c r="C298" s="552"/>
      <c r="D298" s="456">
        <v>27860</v>
      </c>
      <c r="E298" s="554"/>
      <c r="F298" s="456">
        <f t="shared" si="14"/>
        <v>23357</v>
      </c>
      <c r="G298" s="469">
        <f t="shared" si="15"/>
        <v>16534</v>
      </c>
      <c r="H298" s="470">
        <v>927</v>
      </c>
    </row>
    <row r="299" spans="1:8" x14ac:dyDescent="0.2">
      <c r="A299" s="447">
        <v>371</v>
      </c>
      <c r="B299" s="454">
        <f t="shared" si="13"/>
        <v>20.23</v>
      </c>
      <c r="C299" s="552"/>
      <c r="D299" s="456">
        <v>27860</v>
      </c>
      <c r="E299" s="554"/>
      <c r="F299" s="456">
        <f t="shared" si="14"/>
        <v>23346</v>
      </c>
      <c r="G299" s="469">
        <f t="shared" si="15"/>
        <v>16526</v>
      </c>
      <c r="H299" s="470">
        <v>927</v>
      </c>
    </row>
    <row r="300" spans="1:8" x14ac:dyDescent="0.2">
      <c r="A300" s="447">
        <v>372</v>
      </c>
      <c r="B300" s="454">
        <f t="shared" si="13"/>
        <v>20.23</v>
      </c>
      <c r="C300" s="552"/>
      <c r="D300" s="456">
        <v>27860</v>
      </c>
      <c r="E300" s="554"/>
      <c r="F300" s="456">
        <f t="shared" si="14"/>
        <v>23346</v>
      </c>
      <c r="G300" s="469">
        <f t="shared" si="15"/>
        <v>16526</v>
      </c>
      <c r="H300" s="470">
        <v>927</v>
      </c>
    </row>
    <row r="301" spans="1:8" x14ac:dyDescent="0.2">
      <c r="A301" s="447">
        <v>373</v>
      </c>
      <c r="B301" s="454">
        <f t="shared" si="13"/>
        <v>20.239999999999998</v>
      </c>
      <c r="C301" s="552"/>
      <c r="D301" s="456">
        <v>27860</v>
      </c>
      <c r="E301" s="554"/>
      <c r="F301" s="456">
        <f t="shared" si="14"/>
        <v>23335</v>
      </c>
      <c r="G301" s="469">
        <f t="shared" si="15"/>
        <v>16518</v>
      </c>
      <c r="H301" s="470">
        <v>927</v>
      </c>
    </row>
    <row r="302" spans="1:8" x14ac:dyDescent="0.2">
      <c r="A302" s="447">
        <v>374</v>
      </c>
      <c r="B302" s="454">
        <f t="shared" si="13"/>
        <v>20.25</v>
      </c>
      <c r="C302" s="552"/>
      <c r="D302" s="456">
        <v>27860</v>
      </c>
      <c r="E302" s="554"/>
      <c r="F302" s="456">
        <f t="shared" si="14"/>
        <v>23324</v>
      </c>
      <c r="G302" s="469">
        <f t="shared" si="15"/>
        <v>16510</v>
      </c>
      <c r="H302" s="470">
        <v>927</v>
      </c>
    </row>
    <row r="303" spans="1:8" x14ac:dyDescent="0.2">
      <c r="A303" s="447">
        <v>375</v>
      </c>
      <c r="B303" s="454">
        <f t="shared" si="13"/>
        <v>20.260000000000002</v>
      </c>
      <c r="C303" s="552"/>
      <c r="D303" s="456">
        <v>27860</v>
      </c>
      <c r="E303" s="554"/>
      <c r="F303" s="456">
        <f t="shared" si="14"/>
        <v>23313</v>
      </c>
      <c r="G303" s="469">
        <f t="shared" si="15"/>
        <v>16501</v>
      </c>
      <c r="H303" s="470">
        <v>927</v>
      </c>
    </row>
    <row r="304" spans="1:8" x14ac:dyDescent="0.2">
      <c r="A304" s="447">
        <v>376</v>
      </c>
      <c r="B304" s="454">
        <f t="shared" si="13"/>
        <v>20.260000000000002</v>
      </c>
      <c r="C304" s="552"/>
      <c r="D304" s="456">
        <v>27860</v>
      </c>
      <c r="E304" s="554"/>
      <c r="F304" s="456">
        <f t="shared" si="14"/>
        <v>23313</v>
      </c>
      <c r="G304" s="469">
        <f t="shared" si="15"/>
        <v>16501</v>
      </c>
      <c r="H304" s="470">
        <v>927</v>
      </c>
    </row>
    <row r="305" spans="1:8" x14ac:dyDescent="0.2">
      <c r="A305" s="447">
        <v>377</v>
      </c>
      <c r="B305" s="454">
        <f t="shared" si="13"/>
        <v>20.27</v>
      </c>
      <c r="C305" s="552"/>
      <c r="D305" s="456">
        <v>27860</v>
      </c>
      <c r="E305" s="554"/>
      <c r="F305" s="456">
        <f t="shared" si="14"/>
        <v>23302</v>
      </c>
      <c r="G305" s="469">
        <f t="shared" si="15"/>
        <v>16493</v>
      </c>
      <c r="H305" s="470">
        <v>927</v>
      </c>
    </row>
    <row r="306" spans="1:8" x14ac:dyDescent="0.2">
      <c r="A306" s="447">
        <v>378</v>
      </c>
      <c r="B306" s="454">
        <f t="shared" si="13"/>
        <v>20.28</v>
      </c>
      <c r="C306" s="552"/>
      <c r="D306" s="456">
        <v>27860</v>
      </c>
      <c r="E306" s="554"/>
      <c r="F306" s="456">
        <f t="shared" si="14"/>
        <v>23291</v>
      </c>
      <c r="G306" s="469">
        <f t="shared" si="15"/>
        <v>16485</v>
      </c>
      <c r="H306" s="470">
        <v>927</v>
      </c>
    </row>
    <row r="307" spans="1:8" x14ac:dyDescent="0.2">
      <c r="A307" s="447">
        <v>379</v>
      </c>
      <c r="B307" s="454">
        <f t="shared" si="13"/>
        <v>20.28</v>
      </c>
      <c r="C307" s="552"/>
      <c r="D307" s="456">
        <v>27860</v>
      </c>
      <c r="E307" s="554"/>
      <c r="F307" s="456">
        <f t="shared" si="14"/>
        <v>23291</v>
      </c>
      <c r="G307" s="469">
        <f t="shared" si="15"/>
        <v>16485</v>
      </c>
      <c r="H307" s="470">
        <v>927</v>
      </c>
    </row>
    <row r="308" spans="1:8" x14ac:dyDescent="0.2">
      <c r="A308" s="447">
        <v>380</v>
      </c>
      <c r="B308" s="454">
        <f t="shared" si="13"/>
        <v>20.29</v>
      </c>
      <c r="C308" s="552"/>
      <c r="D308" s="456">
        <v>27860</v>
      </c>
      <c r="E308" s="554"/>
      <c r="F308" s="456">
        <f t="shared" si="14"/>
        <v>23280</v>
      </c>
      <c r="G308" s="469">
        <f t="shared" si="15"/>
        <v>16477</v>
      </c>
      <c r="H308" s="470">
        <v>927</v>
      </c>
    </row>
    <row r="309" spans="1:8" x14ac:dyDescent="0.2">
      <c r="A309" s="447">
        <v>381</v>
      </c>
      <c r="B309" s="454">
        <f t="shared" si="13"/>
        <v>20.3</v>
      </c>
      <c r="C309" s="552"/>
      <c r="D309" s="456">
        <v>27860</v>
      </c>
      <c r="E309" s="554"/>
      <c r="F309" s="456">
        <f t="shared" si="14"/>
        <v>23269</v>
      </c>
      <c r="G309" s="469">
        <f t="shared" si="15"/>
        <v>16469</v>
      </c>
      <c r="H309" s="470">
        <v>927</v>
      </c>
    </row>
    <row r="310" spans="1:8" x14ac:dyDescent="0.2">
      <c r="A310" s="447">
        <v>382</v>
      </c>
      <c r="B310" s="454">
        <f t="shared" si="13"/>
        <v>20.3</v>
      </c>
      <c r="C310" s="552"/>
      <c r="D310" s="456">
        <v>27860</v>
      </c>
      <c r="E310" s="554"/>
      <c r="F310" s="456">
        <f t="shared" si="14"/>
        <v>23269</v>
      </c>
      <c r="G310" s="469">
        <f t="shared" si="15"/>
        <v>16469</v>
      </c>
      <c r="H310" s="470">
        <v>927</v>
      </c>
    </row>
    <row r="311" spans="1:8" x14ac:dyDescent="0.2">
      <c r="A311" s="447">
        <v>383</v>
      </c>
      <c r="B311" s="454">
        <f t="shared" si="13"/>
        <v>20.309999999999999</v>
      </c>
      <c r="C311" s="552"/>
      <c r="D311" s="456">
        <v>27860</v>
      </c>
      <c r="E311" s="554"/>
      <c r="F311" s="456">
        <f t="shared" si="14"/>
        <v>23258</v>
      </c>
      <c r="G311" s="469">
        <f t="shared" si="15"/>
        <v>16461</v>
      </c>
      <c r="H311" s="470">
        <v>927</v>
      </c>
    </row>
    <row r="312" spans="1:8" x14ac:dyDescent="0.2">
      <c r="A312" s="447">
        <v>384</v>
      </c>
      <c r="B312" s="454">
        <f t="shared" si="13"/>
        <v>20.32</v>
      </c>
      <c r="C312" s="552"/>
      <c r="D312" s="456">
        <v>27860</v>
      </c>
      <c r="E312" s="554"/>
      <c r="F312" s="456">
        <f t="shared" si="14"/>
        <v>23247</v>
      </c>
      <c r="G312" s="469">
        <f t="shared" si="15"/>
        <v>16453</v>
      </c>
      <c r="H312" s="470">
        <v>927</v>
      </c>
    </row>
    <row r="313" spans="1:8" x14ac:dyDescent="0.2">
      <c r="A313" s="447">
        <v>385</v>
      </c>
      <c r="B313" s="454">
        <f t="shared" si="13"/>
        <v>20.329999999999998</v>
      </c>
      <c r="C313" s="552"/>
      <c r="D313" s="456">
        <v>27860</v>
      </c>
      <c r="E313" s="554"/>
      <c r="F313" s="456">
        <f t="shared" si="14"/>
        <v>23236</v>
      </c>
      <c r="G313" s="469">
        <f t="shared" si="15"/>
        <v>16445</v>
      </c>
      <c r="H313" s="470">
        <v>927</v>
      </c>
    </row>
    <row r="314" spans="1:8" x14ac:dyDescent="0.2">
      <c r="A314" s="447">
        <v>386</v>
      </c>
      <c r="B314" s="454">
        <f t="shared" ref="B314:B327" si="16">ROUND(0.007*A314+17.63,2)</f>
        <v>20.329999999999998</v>
      </c>
      <c r="C314" s="552"/>
      <c r="D314" s="456">
        <v>27860</v>
      </c>
      <c r="E314" s="554"/>
      <c r="F314" s="456">
        <f t="shared" si="14"/>
        <v>23236</v>
      </c>
      <c r="G314" s="469">
        <f t="shared" si="15"/>
        <v>16445</v>
      </c>
      <c r="H314" s="470">
        <v>927</v>
      </c>
    </row>
    <row r="315" spans="1:8" x14ac:dyDescent="0.2">
      <c r="A315" s="447">
        <v>387</v>
      </c>
      <c r="B315" s="454">
        <f t="shared" si="16"/>
        <v>20.34</v>
      </c>
      <c r="C315" s="552"/>
      <c r="D315" s="456">
        <v>27860</v>
      </c>
      <c r="E315" s="554"/>
      <c r="F315" s="456">
        <f t="shared" si="14"/>
        <v>23225</v>
      </c>
      <c r="G315" s="469">
        <f t="shared" si="15"/>
        <v>16437</v>
      </c>
      <c r="H315" s="470">
        <v>927</v>
      </c>
    </row>
    <row r="316" spans="1:8" x14ac:dyDescent="0.2">
      <c r="A316" s="447">
        <v>388</v>
      </c>
      <c r="B316" s="454">
        <f t="shared" si="16"/>
        <v>20.350000000000001</v>
      </c>
      <c r="C316" s="552"/>
      <c r="D316" s="456">
        <v>27860</v>
      </c>
      <c r="E316" s="554"/>
      <c r="F316" s="456">
        <f t="shared" si="14"/>
        <v>23214</v>
      </c>
      <c r="G316" s="469">
        <f t="shared" si="15"/>
        <v>16429</v>
      </c>
      <c r="H316" s="470">
        <v>927</v>
      </c>
    </row>
    <row r="317" spans="1:8" x14ac:dyDescent="0.2">
      <c r="A317" s="447">
        <v>389</v>
      </c>
      <c r="B317" s="454">
        <f t="shared" si="16"/>
        <v>20.350000000000001</v>
      </c>
      <c r="C317" s="552"/>
      <c r="D317" s="456">
        <v>27860</v>
      </c>
      <c r="E317" s="554"/>
      <c r="F317" s="456">
        <f t="shared" si="14"/>
        <v>23214</v>
      </c>
      <c r="G317" s="469">
        <f t="shared" si="15"/>
        <v>16429</v>
      </c>
      <c r="H317" s="470">
        <v>927</v>
      </c>
    </row>
    <row r="318" spans="1:8" x14ac:dyDescent="0.2">
      <c r="A318" s="447">
        <v>390</v>
      </c>
      <c r="B318" s="454">
        <f t="shared" si="16"/>
        <v>20.36</v>
      </c>
      <c r="C318" s="552"/>
      <c r="D318" s="456">
        <v>27860</v>
      </c>
      <c r="E318" s="554"/>
      <c r="F318" s="456">
        <f t="shared" si="14"/>
        <v>23203</v>
      </c>
      <c r="G318" s="469">
        <f t="shared" si="15"/>
        <v>16420</v>
      </c>
      <c r="H318" s="470">
        <v>927</v>
      </c>
    </row>
    <row r="319" spans="1:8" x14ac:dyDescent="0.2">
      <c r="A319" s="447">
        <v>391</v>
      </c>
      <c r="B319" s="454">
        <f t="shared" si="16"/>
        <v>20.37</v>
      </c>
      <c r="C319" s="552"/>
      <c r="D319" s="456">
        <v>27860</v>
      </c>
      <c r="E319" s="554"/>
      <c r="F319" s="456">
        <f t="shared" si="14"/>
        <v>23192</v>
      </c>
      <c r="G319" s="469">
        <f t="shared" si="15"/>
        <v>16412</v>
      </c>
      <c r="H319" s="470">
        <v>927</v>
      </c>
    </row>
    <row r="320" spans="1:8" x14ac:dyDescent="0.2">
      <c r="A320" s="447">
        <v>392</v>
      </c>
      <c r="B320" s="454">
        <f t="shared" si="16"/>
        <v>20.37</v>
      </c>
      <c r="C320" s="552"/>
      <c r="D320" s="456">
        <v>27860</v>
      </c>
      <c r="E320" s="554"/>
      <c r="F320" s="456">
        <f t="shared" si="14"/>
        <v>23192</v>
      </c>
      <c r="G320" s="469">
        <f t="shared" si="15"/>
        <v>16412</v>
      </c>
      <c r="H320" s="470">
        <v>927</v>
      </c>
    </row>
    <row r="321" spans="1:8" x14ac:dyDescent="0.2">
      <c r="A321" s="447">
        <v>393</v>
      </c>
      <c r="B321" s="454">
        <f t="shared" si="16"/>
        <v>20.38</v>
      </c>
      <c r="C321" s="552"/>
      <c r="D321" s="456">
        <v>27860</v>
      </c>
      <c r="E321" s="554"/>
      <c r="F321" s="456">
        <f t="shared" si="14"/>
        <v>23181</v>
      </c>
      <c r="G321" s="469">
        <f t="shared" si="15"/>
        <v>16404</v>
      </c>
      <c r="H321" s="470">
        <v>927</v>
      </c>
    </row>
    <row r="322" spans="1:8" x14ac:dyDescent="0.2">
      <c r="A322" s="447">
        <v>394</v>
      </c>
      <c r="B322" s="454">
        <f t="shared" si="16"/>
        <v>20.39</v>
      </c>
      <c r="C322" s="552"/>
      <c r="D322" s="456">
        <v>27860</v>
      </c>
      <c r="E322" s="554"/>
      <c r="F322" s="456">
        <f t="shared" si="14"/>
        <v>23170</v>
      </c>
      <c r="G322" s="469">
        <f t="shared" si="15"/>
        <v>16396</v>
      </c>
      <c r="H322" s="470">
        <v>927</v>
      </c>
    </row>
    <row r="323" spans="1:8" x14ac:dyDescent="0.2">
      <c r="A323" s="447">
        <v>395</v>
      </c>
      <c r="B323" s="454">
        <f t="shared" si="16"/>
        <v>20.399999999999999</v>
      </c>
      <c r="C323" s="552"/>
      <c r="D323" s="456">
        <v>27860</v>
      </c>
      <c r="E323" s="554"/>
      <c r="F323" s="456">
        <f t="shared" si="14"/>
        <v>23159</v>
      </c>
      <c r="G323" s="469">
        <f t="shared" si="15"/>
        <v>16388</v>
      </c>
      <c r="H323" s="470">
        <v>927</v>
      </c>
    </row>
    <row r="324" spans="1:8" x14ac:dyDescent="0.2">
      <c r="A324" s="447">
        <v>396</v>
      </c>
      <c r="B324" s="454">
        <f t="shared" si="16"/>
        <v>20.399999999999999</v>
      </c>
      <c r="C324" s="552"/>
      <c r="D324" s="456">
        <v>27860</v>
      </c>
      <c r="E324" s="554"/>
      <c r="F324" s="456">
        <f t="shared" si="14"/>
        <v>23159</v>
      </c>
      <c r="G324" s="469">
        <f t="shared" si="15"/>
        <v>16388</v>
      </c>
      <c r="H324" s="470">
        <v>927</v>
      </c>
    </row>
    <row r="325" spans="1:8" x14ac:dyDescent="0.2">
      <c r="A325" s="447">
        <v>397</v>
      </c>
      <c r="B325" s="454">
        <f t="shared" si="16"/>
        <v>20.41</v>
      </c>
      <c r="C325" s="552"/>
      <c r="D325" s="456">
        <v>27860</v>
      </c>
      <c r="E325" s="554"/>
      <c r="F325" s="456">
        <f t="shared" si="14"/>
        <v>23148</v>
      </c>
      <c r="G325" s="469">
        <f t="shared" si="15"/>
        <v>16380</v>
      </c>
      <c r="H325" s="470">
        <v>927</v>
      </c>
    </row>
    <row r="326" spans="1:8" x14ac:dyDescent="0.2">
      <c r="A326" s="447">
        <v>398</v>
      </c>
      <c r="B326" s="454">
        <f t="shared" si="16"/>
        <v>20.420000000000002</v>
      </c>
      <c r="C326" s="552"/>
      <c r="D326" s="456">
        <v>27860</v>
      </c>
      <c r="E326" s="554"/>
      <c r="F326" s="456">
        <f t="shared" si="14"/>
        <v>23138</v>
      </c>
      <c r="G326" s="469">
        <f t="shared" si="15"/>
        <v>16372</v>
      </c>
      <c r="H326" s="470">
        <v>927</v>
      </c>
    </row>
    <row r="327" spans="1:8" x14ac:dyDescent="0.2">
      <c r="A327" s="447">
        <v>399</v>
      </c>
      <c r="B327" s="454">
        <f t="shared" si="16"/>
        <v>20.420000000000002</v>
      </c>
      <c r="C327" s="552"/>
      <c r="D327" s="456">
        <v>27860</v>
      </c>
      <c r="E327" s="554"/>
      <c r="F327" s="456">
        <f t="shared" si="14"/>
        <v>23138</v>
      </c>
      <c r="G327" s="469">
        <f t="shared" si="15"/>
        <v>16372</v>
      </c>
      <c r="H327" s="470">
        <v>927</v>
      </c>
    </row>
    <row r="328" spans="1:8" x14ac:dyDescent="0.2">
      <c r="A328" s="447">
        <v>400</v>
      </c>
      <c r="B328" s="454">
        <v>20.47</v>
      </c>
      <c r="C328" s="552"/>
      <c r="D328" s="456">
        <v>27860</v>
      </c>
      <c r="E328" s="554"/>
      <c r="F328" s="456">
        <f t="shared" si="14"/>
        <v>23083</v>
      </c>
      <c r="G328" s="469">
        <f t="shared" si="15"/>
        <v>16332</v>
      </c>
      <c r="H328" s="470">
        <v>927</v>
      </c>
    </row>
    <row r="329" spans="1:8" x14ac:dyDescent="0.2">
      <c r="A329" s="447">
        <v>401</v>
      </c>
      <c r="B329" s="454">
        <v>20.47</v>
      </c>
      <c r="C329" s="552"/>
      <c r="D329" s="456">
        <v>27860</v>
      </c>
      <c r="E329" s="554"/>
      <c r="F329" s="456">
        <f t="shared" si="14"/>
        <v>23083</v>
      </c>
      <c r="G329" s="469">
        <f t="shared" si="15"/>
        <v>16332</v>
      </c>
      <c r="H329" s="470">
        <v>927</v>
      </c>
    </row>
    <row r="330" spans="1:8" x14ac:dyDescent="0.2">
      <c r="A330" s="447">
        <v>402</v>
      </c>
      <c r="B330" s="454">
        <v>20.47</v>
      </c>
      <c r="C330" s="552"/>
      <c r="D330" s="456">
        <v>27860</v>
      </c>
      <c r="E330" s="554"/>
      <c r="F330" s="456">
        <f t="shared" si="14"/>
        <v>23083</v>
      </c>
      <c r="G330" s="469">
        <f t="shared" si="15"/>
        <v>16332</v>
      </c>
      <c r="H330" s="470">
        <v>927</v>
      </c>
    </row>
    <row r="331" spans="1:8" x14ac:dyDescent="0.2">
      <c r="A331" s="447">
        <v>403</v>
      </c>
      <c r="B331" s="454">
        <v>20.47</v>
      </c>
      <c r="C331" s="552"/>
      <c r="D331" s="456">
        <v>27860</v>
      </c>
      <c r="E331" s="554"/>
      <c r="F331" s="456">
        <f t="shared" si="14"/>
        <v>23083</v>
      </c>
      <c r="G331" s="469">
        <f t="shared" si="15"/>
        <v>16332</v>
      </c>
      <c r="H331" s="470">
        <v>927</v>
      </c>
    </row>
    <row r="332" spans="1:8" x14ac:dyDescent="0.2">
      <c r="A332" s="447">
        <v>404</v>
      </c>
      <c r="B332" s="454">
        <v>20.47</v>
      </c>
      <c r="C332" s="552"/>
      <c r="D332" s="456">
        <v>27860</v>
      </c>
      <c r="E332" s="554"/>
      <c r="F332" s="456">
        <f t="shared" si="14"/>
        <v>23083</v>
      </c>
      <c r="G332" s="469">
        <f t="shared" si="15"/>
        <v>16332</v>
      </c>
      <c r="H332" s="470">
        <v>927</v>
      </c>
    </row>
    <row r="333" spans="1:8" x14ac:dyDescent="0.2">
      <c r="A333" s="447">
        <v>405</v>
      </c>
      <c r="B333" s="454">
        <v>20.47</v>
      </c>
      <c r="C333" s="552"/>
      <c r="D333" s="456">
        <v>27860</v>
      </c>
      <c r="E333" s="554"/>
      <c r="F333" s="456">
        <f t="shared" si="14"/>
        <v>23083</v>
      </c>
      <c r="G333" s="469">
        <f t="shared" si="15"/>
        <v>16332</v>
      </c>
      <c r="H333" s="470">
        <v>927</v>
      </c>
    </row>
    <row r="334" spans="1:8" x14ac:dyDescent="0.2">
      <c r="A334" s="447">
        <v>406</v>
      </c>
      <c r="B334" s="454">
        <v>20.47</v>
      </c>
      <c r="C334" s="552"/>
      <c r="D334" s="456">
        <v>27860</v>
      </c>
      <c r="E334" s="554"/>
      <c r="F334" s="456">
        <f t="shared" si="14"/>
        <v>23083</v>
      </c>
      <c r="G334" s="469">
        <f t="shared" si="15"/>
        <v>16332</v>
      </c>
      <c r="H334" s="470">
        <v>927</v>
      </c>
    </row>
    <row r="335" spans="1:8" x14ac:dyDescent="0.2">
      <c r="A335" s="447">
        <v>407</v>
      </c>
      <c r="B335" s="454">
        <v>20.47</v>
      </c>
      <c r="C335" s="552"/>
      <c r="D335" s="456">
        <v>27860</v>
      </c>
      <c r="E335" s="554"/>
      <c r="F335" s="456">
        <f t="shared" si="14"/>
        <v>23083</v>
      </c>
      <c r="G335" s="469">
        <f t="shared" si="15"/>
        <v>16332</v>
      </c>
      <c r="H335" s="470">
        <v>927</v>
      </c>
    </row>
    <row r="336" spans="1:8" x14ac:dyDescent="0.2">
      <c r="A336" s="447">
        <v>408</v>
      </c>
      <c r="B336" s="454">
        <v>20.47</v>
      </c>
      <c r="C336" s="552"/>
      <c r="D336" s="456">
        <v>27860</v>
      </c>
      <c r="E336" s="554"/>
      <c r="F336" s="456">
        <f t="shared" si="14"/>
        <v>23083</v>
      </c>
      <c r="G336" s="469">
        <f t="shared" si="15"/>
        <v>16332</v>
      </c>
      <c r="H336" s="470">
        <v>927</v>
      </c>
    </row>
    <row r="337" spans="1:8" x14ac:dyDescent="0.2">
      <c r="A337" s="447">
        <v>409</v>
      </c>
      <c r="B337" s="454">
        <v>20.47</v>
      </c>
      <c r="C337" s="552"/>
      <c r="D337" s="456">
        <v>27860</v>
      </c>
      <c r="E337" s="554"/>
      <c r="F337" s="456">
        <f t="shared" ref="F337:F398" si="17">ROUND(12*1.3566*(1/B337*D337)+H337,0)</f>
        <v>23083</v>
      </c>
      <c r="G337" s="469">
        <f t="shared" ref="G337:G398" si="18">ROUND(12*(1/B337*D337),0)</f>
        <v>16332</v>
      </c>
      <c r="H337" s="470">
        <v>927</v>
      </c>
    </row>
    <row r="338" spans="1:8" x14ac:dyDescent="0.2">
      <c r="A338" s="447">
        <v>410</v>
      </c>
      <c r="B338" s="454">
        <v>20.47</v>
      </c>
      <c r="C338" s="552"/>
      <c r="D338" s="456">
        <v>27860</v>
      </c>
      <c r="E338" s="554"/>
      <c r="F338" s="456">
        <f t="shared" si="17"/>
        <v>23083</v>
      </c>
      <c r="G338" s="469">
        <f t="shared" si="18"/>
        <v>16332</v>
      </c>
      <c r="H338" s="470">
        <v>927</v>
      </c>
    </row>
    <row r="339" spans="1:8" x14ac:dyDescent="0.2">
      <c r="A339" s="447">
        <v>411</v>
      </c>
      <c r="B339" s="454">
        <v>20.47</v>
      </c>
      <c r="C339" s="552"/>
      <c r="D339" s="456">
        <v>27860</v>
      </c>
      <c r="E339" s="554"/>
      <c r="F339" s="456">
        <f t="shared" si="17"/>
        <v>23083</v>
      </c>
      <c r="G339" s="469">
        <f t="shared" si="18"/>
        <v>16332</v>
      </c>
      <c r="H339" s="470">
        <v>927</v>
      </c>
    </row>
    <row r="340" spans="1:8" x14ac:dyDescent="0.2">
      <c r="A340" s="447">
        <v>412</v>
      </c>
      <c r="B340" s="454">
        <v>20.47</v>
      </c>
      <c r="C340" s="552"/>
      <c r="D340" s="456">
        <v>27860</v>
      </c>
      <c r="E340" s="554"/>
      <c r="F340" s="456">
        <f t="shared" si="17"/>
        <v>23083</v>
      </c>
      <c r="G340" s="469">
        <f t="shared" si="18"/>
        <v>16332</v>
      </c>
      <c r="H340" s="470">
        <v>927</v>
      </c>
    </row>
    <row r="341" spans="1:8" x14ac:dyDescent="0.2">
      <c r="A341" s="447">
        <v>413</v>
      </c>
      <c r="B341" s="454">
        <v>20.47</v>
      </c>
      <c r="C341" s="552"/>
      <c r="D341" s="456">
        <v>27860</v>
      </c>
      <c r="E341" s="554"/>
      <c r="F341" s="456">
        <f t="shared" si="17"/>
        <v>23083</v>
      </c>
      <c r="G341" s="469">
        <f t="shared" si="18"/>
        <v>16332</v>
      </c>
      <c r="H341" s="470">
        <v>927</v>
      </c>
    </row>
    <row r="342" spans="1:8" x14ac:dyDescent="0.2">
      <c r="A342" s="447">
        <v>414</v>
      </c>
      <c r="B342" s="454">
        <v>20.47</v>
      </c>
      <c r="C342" s="552"/>
      <c r="D342" s="456">
        <v>27860</v>
      </c>
      <c r="E342" s="554"/>
      <c r="F342" s="456">
        <f t="shared" si="17"/>
        <v>23083</v>
      </c>
      <c r="G342" s="469">
        <f t="shared" si="18"/>
        <v>16332</v>
      </c>
      <c r="H342" s="470">
        <v>927</v>
      </c>
    </row>
    <row r="343" spans="1:8" x14ac:dyDescent="0.2">
      <c r="A343" s="447">
        <v>415</v>
      </c>
      <c r="B343" s="454">
        <v>20.47</v>
      </c>
      <c r="C343" s="552"/>
      <c r="D343" s="456">
        <v>27860</v>
      </c>
      <c r="E343" s="554"/>
      <c r="F343" s="456">
        <f t="shared" si="17"/>
        <v>23083</v>
      </c>
      <c r="G343" s="469">
        <f t="shared" si="18"/>
        <v>16332</v>
      </c>
      <c r="H343" s="470">
        <v>927</v>
      </c>
    </row>
    <row r="344" spans="1:8" x14ac:dyDescent="0.2">
      <c r="A344" s="447">
        <v>416</v>
      </c>
      <c r="B344" s="454">
        <v>20.47</v>
      </c>
      <c r="C344" s="552"/>
      <c r="D344" s="456">
        <v>27860</v>
      </c>
      <c r="E344" s="554"/>
      <c r="F344" s="456">
        <f t="shared" si="17"/>
        <v>23083</v>
      </c>
      <c r="G344" s="469">
        <f t="shared" si="18"/>
        <v>16332</v>
      </c>
      <c r="H344" s="470">
        <v>927</v>
      </c>
    </row>
    <row r="345" spans="1:8" x14ac:dyDescent="0.2">
      <c r="A345" s="447">
        <v>417</v>
      </c>
      <c r="B345" s="454">
        <v>20.47</v>
      </c>
      <c r="C345" s="552"/>
      <c r="D345" s="456">
        <v>27860</v>
      </c>
      <c r="E345" s="554"/>
      <c r="F345" s="456">
        <f t="shared" si="17"/>
        <v>23083</v>
      </c>
      <c r="G345" s="469">
        <f t="shared" si="18"/>
        <v>16332</v>
      </c>
      <c r="H345" s="470">
        <v>927</v>
      </c>
    </row>
    <row r="346" spans="1:8" x14ac:dyDescent="0.2">
      <c r="A346" s="447">
        <v>418</v>
      </c>
      <c r="B346" s="454">
        <v>20.47</v>
      </c>
      <c r="C346" s="552"/>
      <c r="D346" s="456">
        <v>27860</v>
      </c>
      <c r="E346" s="554"/>
      <c r="F346" s="456">
        <f t="shared" si="17"/>
        <v>23083</v>
      </c>
      <c r="G346" s="469">
        <f t="shared" si="18"/>
        <v>16332</v>
      </c>
      <c r="H346" s="470">
        <v>927</v>
      </c>
    </row>
    <row r="347" spans="1:8" x14ac:dyDescent="0.2">
      <c r="A347" s="447">
        <v>419</v>
      </c>
      <c r="B347" s="454">
        <v>20.47</v>
      </c>
      <c r="C347" s="552"/>
      <c r="D347" s="456">
        <v>27860</v>
      </c>
      <c r="E347" s="554"/>
      <c r="F347" s="456">
        <f t="shared" si="17"/>
        <v>23083</v>
      </c>
      <c r="G347" s="469">
        <f t="shared" si="18"/>
        <v>16332</v>
      </c>
      <c r="H347" s="470">
        <v>927</v>
      </c>
    </row>
    <row r="348" spans="1:8" x14ac:dyDescent="0.2">
      <c r="A348" s="447">
        <v>420</v>
      </c>
      <c r="B348" s="454">
        <v>20.47</v>
      </c>
      <c r="C348" s="552"/>
      <c r="D348" s="456">
        <v>27860</v>
      </c>
      <c r="E348" s="554"/>
      <c r="F348" s="456">
        <f t="shared" si="17"/>
        <v>23083</v>
      </c>
      <c r="G348" s="469">
        <f t="shared" si="18"/>
        <v>16332</v>
      </c>
      <c r="H348" s="470">
        <v>927</v>
      </c>
    </row>
    <row r="349" spans="1:8" x14ac:dyDescent="0.2">
      <c r="A349" s="447">
        <v>421</v>
      </c>
      <c r="B349" s="454">
        <v>20.47</v>
      </c>
      <c r="C349" s="552"/>
      <c r="D349" s="456">
        <v>27860</v>
      </c>
      <c r="E349" s="554"/>
      <c r="F349" s="456">
        <f t="shared" si="17"/>
        <v>23083</v>
      </c>
      <c r="G349" s="469">
        <f t="shared" si="18"/>
        <v>16332</v>
      </c>
      <c r="H349" s="470">
        <v>927</v>
      </c>
    </row>
    <row r="350" spans="1:8" x14ac:dyDescent="0.2">
      <c r="A350" s="447">
        <v>422</v>
      </c>
      <c r="B350" s="454">
        <v>20.47</v>
      </c>
      <c r="C350" s="552"/>
      <c r="D350" s="456">
        <v>27860</v>
      </c>
      <c r="E350" s="554"/>
      <c r="F350" s="456">
        <f t="shared" si="17"/>
        <v>23083</v>
      </c>
      <c r="G350" s="469">
        <f t="shared" si="18"/>
        <v>16332</v>
      </c>
      <c r="H350" s="470">
        <v>927</v>
      </c>
    </row>
    <row r="351" spans="1:8" x14ac:dyDescent="0.2">
      <c r="A351" s="447">
        <v>423</v>
      </c>
      <c r="B351" s="454">
        <v>20.47</v>
      </c>
      <c r="C351" s="552"/>
      <c r="D351" s="456">
        <v>27860</v>
      </c>
      <c r="E351" s="554"/>
      <c r="F351" s="456">
        <f t="shared" si="17"/>
        <v>23083</v>
      </c>
      <c r="G351" s="469">
        <f t="shared" si="18"/>
        <v>16332</v>
      </c>
      <c r="H351" s="470">
        <v>927</v>
      </c>
    </row>
    <row r="352" spans="1:8" x14ac:dyDescent="0.2">
      <c r="A352" s="447">
        <v>424</v>
      </c>
      <c r="B352" s="454">
        <v>20.47</v>
      </c>
      <c r="C352" s="552"/>
      <c r="D352" s="456">
        <v>27860</v>
      </c>
      <c r="E352" s="554"/>
      <c r="F352" s="456">
        <f t="shared" si="17"/>
        <v>23083</v>
      </c>
      <c r="G352" s="469">
        <f t="shared" si="18"/>
        <v>16332</v>
      </c>
      <c r="H352" s="470">
        <v>927</v>
      </c>
    </row>
    <row r="353" spans="1:8" x14ac:dyDescent="0.2">
      <c r="A353" s="447">
        <v>425</v>
      </c>
      <c r="B353" s="454">
        <v>20.47</v>
      </c>
      <c r="C353" s="552"/>
      <c r="D353" s="456">
        <v>27860</v>
      </c>
      <c r="E353" s="554"/>
      <c r="F353" s="456">
        <f t="shared" si="17"/>
        <v>23083</v>
      </c>
      <c r="G353" s="469">
        <f t="shared" si="18"/>
        <v>16332</v>
      </c>
      <c r="H353" s="470">
        <v>927</v>
      </c>
    </row>
    <row r="354" spans="1:8" x14ac:dyDescent="0.2">
      <c r="A354" s="447">
        <v>426</v>
      </c>
      <c r="B354" s="454">
        <v>20.47</v>
      </c>
      <c r="C354" s="552"/>
      <c r="D354" s="456">
        <v>27860</v>
      </c>
      <c r="E354" s="554"/>
      <c r="F354" s="456">
        <f t="shared" si="17"/>
        <v>23083</v>
      </c>
      <c r="G354" s="469">
        <f t="shared" si="18"/>
        <v>16332</v>
      </c>
      <c r="H354" s="470">
        <v>927</v>
      </c>
    </row>
    <row r="355" spans="1:8" x14ac:dyDescent="0.2">
      <c r="A355" s="447">
        <v>427</v>
      </c>
      <c r="B355" s="454">
        <v>20.47</v>
      </c>
      <c r="C355" s="552"/>
      <c r="D355" s="456">
        <v>27860</v>
      </c>
      <c r="E355" s="554"/>
      <c r="F355" s="456">
        <f t="shared" si="17"/>
        <v>23083</v>
      </c>
      <c r="G355" s="469">
        <f t="shared" si="18"/>
        <v>16332</v>
      </c>
      <c r="H355" s="470">
        <v>927</v>
      </c>
    </row>
    <row r="356" spans="1:8" x14ac:dyDescent="0.2">
      <c r="A356" s="447">
        <v>428</v>
      </c>
      <c r="B356" s="454">
        <v>20.47</v>
      </c>
      <c r="C356" s="552"/>
      <c r="D356" s="456">
        <v>27860</v>
      </c>
      <c r="E356" s="554"/>
      <c r="F356" s="456">
        <f t="shared" si="17"/>
        <v>23083</v>
      </c>
      <c r="G356" s="469">
        <f t="shared" si="18"/>
        <v>16332</v>
      </c>
      <c r="H356" s="470">
        <v>927</v>
      </c>
    </row>
    <row r="357" spans="1:8" x14ac:dyDescent="0.2">
      <c r="A357" s="447">
        <v>429</v>
      </c>
      <c r="B357" s="454">
        <v>20.47</v>
      </c>
      <c r="C357" s="552"/>
      <c r="D357" s="456">
        <v>27860</v>
      </c>
      <c r="E357" s="554"/>
      <c r="F357" s="456">
        <f t="shared" si="17"/>
        <v>23083</v>
      </c>
      <c r="G357" s="469">
        <f t="shared" si="18"/>
        <v>16332</v>
      </c>
      <c r="H357" s="470">
        <v>927</v>
      </c>
    </row>
    <row r="358" spans="1:8" x14ac:dyDescent="0.2">
      <c r="A358" s="447">
        <v>430</v>
      </c>
      <c r="B358" s="454">
        <v>20.47</v>
      </c>
      <c r="C358" s="552"/>
      <c r="D358" s="456">
        <v>27860</v>
      </c>
      <c r="E358" s="554"/>
      <c r="F358" s="456">
        <f t="shared" si="17"/>
        <v>23083</v>
      </c>
      <c r="G358" s="469">
        <f t="shared" si="18"/>
        <v>16332</v>
      </c>
      <c r="H358" s="470">
        <v>927</v>
      </c>
    </row>
    <row r="359" spans="1:8" x14ac:dyDescent="0.2">
      <c r="A359" s="447">
        <v>431</v>
      </c>
      <c r="B359" s="454">
        <v>20.47</v>
      </c>
      <c r="C359" s="552"/>
      <c r="D359" s="456">
        <v>27860</v>
      </c>
      <c r="E359" s="554"/>
      <c r="F359" s="456">
        <f t="shared" si="17"/>
        <v>23083</v>
      </c>
      <c r="G359" s="469">
        <f t="shared" si="18"/>
        <v>16332</v>
      </c>
      <c r="H359" s="470">
        <v>927</v>
      </c>
    </row>
    <row r="360" spans="1:8" x14ac:dyDescent="0.2">
      <c r="A360" s="447">
        <v>432</v>
      </c>
      <c r="B360" s="454">
        <v>20.47</v>
      </c>
      <c r="C360" s="552"/>
      <c r="D360" s="456">
        <v>27860</v>
      </c>
      <c r="E360" s="554"/>
      <c r="F360" s="456">
        <f t="shared" si="17"/>
        <v>23083</v>
      </c>
      <c r="G360" s="469">
        <f t="shared" si="18"/>
        <v>16332</v>
      </c>
      <c r="H360" s="470">
        <v>927</v>
      </c>
    </row>
    <row r="361" spans="1:8" x14ac:dyDescent="0.2">
      <c r="A361" s="447">
        <v>433</v>
      </c>
      <c r="B361" s="454">
        <v>20.47</v>
      </c>
      <c r="C361" s="552"/>
      <c r="D361" s="456">
        <v>27860</v>
      </c>
      <c r="E361" s="554"/>
      <c r="F361" s="456">
        <f t="shared" si="17"/>
        <v>23083</v>
      </c>
      <c r="G361" s="469">
        <f t="shared" si="18"/>
        <v>16332</v>
      </c>
      <c r="H361" s="470">
        <v>927</v>
      </c>
    </row>
    <row r="362" spans="1:8" x14ac:dyDescent="0.2">
      <c r="A362" s="447">
        <v>434</v>
      </c>
      <c r="B362" s="454">
        <v>20.47</v>
      </c>
      <c r="C362" s="552"/>
      <c r="D362" s="456">
        <v>27860</v>
      </c>
      <c r="E362" s="554"/>
      <c r="F362" s="456">
        <f t="shared" si="17"/>
        <v>23083</v>
      </c>
      <c r="G362" s="469">
        <f t="shared" si="18"/>
        <v>16332</v>
      </c>
      <c r="H362" s="470">
        <v>927</v>
      </c>
    </row>
    <row r="363" spans="1:8" x14ac:dyDescent="0.2">
      <c r="A363" s="447">
        <v>435</v>
      </c>
      <c r="B363" s="454">
        <v>20.47</v>
      </c>
      <c r="C363" s="552"/>
      <c r="D363" s="456">
        <v>27860</v>
      </c>
      <c r="E363" s="554"/>
      <c r="F363" s="456">
        <f t="shared" si="17"/>
        <v>23083</v>
      </c>
      <c r="G363" s="469">
        <f t="shared" si="18"/>
        <v>16332</v>
      </c>
      <c r="H363" s="470">
        <v>927</v>
      </c>
    </row>
    <row r="364" spans="1:8" x14ac:dyDescent="0.2">
      <c r="A364" s="447">
        <v>436</v>
      </c>
      <c r="B364" s="454">
        <v>20.47</v>
      </c>
      <c r="C364" s="552"/>
      <c r="D364" s="456">
        <v>27860</v>
      </c>
      <c r="E364" s="554"/>
      <c r="F364" s="456">
        <f t="shared" si="17"/>
        <v>23083</v>
      </c>
      <c r="G364" s="469">
        <f t="shared" si="18"/>
        <v>16332</v>
      </c>
      <c r="H364" s="470">
        <v>927</v>
      </c>
    </row>
    <row r="365" spans="1:8" x14ac:dyDescent="0.2">
      <c r="A365" s="447">
        <v>437</v>
      </c>
      <c r="B365" s="454">
        <v>20.47</v>
      </c>
      <c r="C365" s="552"/>
      <c r="D365" s="456">
        <v>27860</v>
      </c>
      <c r="E365" s="554"/>
      <c r="F365" s="456">
        <f t="shared" si="17"/>
        <v>23083</v>
      </c>
      <c r="G365" s="469">
        <f t="shared" si="18"/>
        <v>16332</v>
      </c>
      <c r="H365" s="470">
        <v>927</v>
      </c>
    </row>
    <row r="366" spans="1:8" x14ac:dyDescent="0.2">
      <c r="A366" s="447">
        <v>438</v>
      </c>
      <c r="B366" s="454">
        <v>20.47</v>
      </c>
      <c r="C366" s="552"/>
      <c r="D366" s="456">
        <v>27860</v>
      </c>
      <c r="E366" s="554"/>
      <c r="F366" s="456">
        <f t="shared" si="17"/>
        <v>23083</v>
      </c>
      <c r="G366" s="469">
        <f t="shared" si="18"/>
        <v>16332</v>
      </c>
      <c r="H366" s="470">
        <v>927</v>
      </c>
    </row>
    <row r="367" spans="1:8" x14ac:dyDescent="0.2">
      <c r="A367" s="447">
        <v>439</v>
      </c>
      <c r="B367" s="454">
        <v>20.47</v>
      </c>
      <c r="C367" s="552"/>
      <c r="D367" s="456">
        <v>27860</v>
      </c>
      <c r="E367" s="554"/>
      <c r="F367" s="456">
        <f t="shared" si="17"/>
        <v>23083</v>
      </c>
      <c r="G367" s="469">
        <f t="shared" si="18"/>
        <v>16332</v>
      </c>
      <c r="H367" s="470">
        <v>927</v>
      </c>
    </row>
    <row r="368" spans="1:8" x14ac:dyDescent="0.2">
      <c r="A368" s="447">
        <v>440</v>
      </c>
      <c r="B368" s="454">
        <v>20.47</v>
      </c>
      <c r="C368" s="552"/>
      <c r="D368" s="456">
        <v>27860</v>
      </c>
      <c r="E368" s="554"/>
      <c r="F368" s="456">
        <f t="shared" si="17"/>
        <v>23083</v>
      </c>
      <c r="G368" s="469">
        <f t="shared" si="18"/>
        <v>16332</v>
      </c>
      <c r="H368" s="470">
        <v>927</v>
      </c>
    </row>
    <row r="369" spans="1:8" x14ac:dyDescent="0.2">
      <c r="A369" s="447">
        <v>441</v>
      </c>
      <c r="B369" s="454">
        <v>20.47</v>
      </c>
      <c r="C369" s="552"/>
      <c r="D369" s="456">
        <v>27860</v>
      </c>
      <c r="E369" s="554"/>
      <c r="F369" s="456">
        <f t="shared" si="17"/>
        <v>23083</v>
      </c>
      <c r="G369" s="469">
        <f t="shared" si="18"/>
        <v>16332</v>
      </c>
      <c r="H369" s="470">
        <v>927</v>
      </c>
    </row>
    <row r="370" spans="1:8" x14ac:dyDescent="0.2">
      <c r="A370" s="447">
        <v>442</v>
      </c>
      <c r="B370" s="454">
        <v>20.47</v>
      </c>
      <c r="C370" s="552"/>
      <c r="D370" s="456">
        <v>27860</v>
      </c>
      <c r="E370" s="554"/>
      <c r="F370" s="456">
        <f t="shared" si="17"/>
        <v>23083</v>
      </c>
      <c r="G370" s="469">
        <f t="shared" si="18"/>
        <v>16332</v>
      </c>
      <c r="H370" s="470">
        <v>927</v>
      </c>
    </row>
    <row r="371" spans="1:8" x14ac:dyDescent="0.2">
      <c r="A371" s="447">
        <v>443</v>
      </c>
      <c r="B371" s="454">
        <v>20.47</v>
      </c>
      <c r="C371" s="552"/>
      <c r="D371" s="456">
        <v>27860</v>
      </c>
      <c r="E371" s="554"/>
      <c r="F371" s="456">
        <f t="shared" si="17"/>
        <v>23083</v>
      </c>
      <c r="G371" s="469">
        <f t="shared" si="18"/>
        <v>16332</v>
      </c>
      <c r="H371" s="470">
        <v>927</v>
      </c>
    </row>
    <row r="372" spans="1:8" x14ac:dyDescent="0.2">
      <c r="A372" s="447">
        <v>444</v>
      </c>
      <c r="B372" s="454">
        <v>20.47</v>
      </c>
      <c r="C372" s="552"/>
      <c r="D372" s="456">
        <v>27860</v>
      </c>
      <c r="E372" s="554"/>
      <c r="F372" s="456">
        <f t="shared" si="17"/>
        <v>23083</v>
      </c>
      <c r="G372" s="469">
        <f t="shared" si="18"/>
        <v>16332</v>
      </c>
      <c r="H372" s="470">
        <v>927</v>
      </c>
    </row>
    <row r="373" spans="1:8" x14ac:dyDescent="0.2">
      <c r="A373" s="447">
        <v>445</v>
      </c>
      <c r="B373" s="454">
        <v>20.47</v>
      </c>
      <c r="C373" s="552"/>
      <c r="D373" s="456">
        <v>27860</v>
      </c>
      <c r="E373" s="554"/>
      <c r="F373" s="456">
        <f t="shared" si="17"/>
        <v>23083</v>
      </c>
      <c r="G373" s="469">
        <f t="shared" si="18"/>
        <v>16332</v>
      </c>
      <c r="H373" s="470">
        <v>927</v>
      </c>
    </row>
    <row r="374" spans="1:8" x14ac:dyDescent="0.2">
      <c r="A374" s="447">
        <v>446</v>
      </c>
      <c r="B374" s="454">
        <v>20.47</v>
      </c>
      <c r="C374" s="552"/>
      <c r="D374" s="456">
        <v>27860</v>
      </c>
      <c r="E374" s="554"/>
      <c r="F374" s="456">
        <f t="shared" si="17"/>
        <v>23083</v>
      </c>
      <c r="G374" s="469">
        <f t="shared" si="18"/>
        <v>16332</v>
      </c>
      <c r="H374" s="470">
        <v>927</v>
      </c>
    </row>
    <row r="375" spans="1:8" x14ac:dyDescent="0.2">
      <c r="A375" s="447">
        <v>447</v>
      </c>
      <c r="B375" s="454">
        <v>20.47</v>
      </c>
      <c r="C375" s="552"/>
      <c r="D375" s="456">
        <v>27860</v>
      </c>
      <c r="E375" s="554"/>
      <c r="F375" s="456">
        <f t="shared" si="17"/>
        <v>23083</v>
      </c>
      <c r="G375" s="469">
        <f t="shared" si="18"/>
        <v>16332</v>
      </c>
      <c r="H375" s="470">
        <v>927</v>
      </c>
    </row>
    <row r="376" spans="1:8" x14ac:dyDescent="0.2">
      <c r="A376" s="447">
        <v>448</v>
      </c>
      <c r="B376" s="454">
        <v>20.47</v>
      </c>
      <c r="C376" s="552"/>
      <c r="D376" s="456">
        <v>27860</v>
      </c>
      <c r="E376" s="554"/>
      <c r="F376" s="456">
        <f t="shared" si="17"/>
        <v>23083</v>
      </c>
      <c r="G376" s="469">
        <f t="shared" si="18"/>
        <v>16332</v>
      </c>
      <c r="H376" s="470">
        <v>927</v>
      </c>
    </row>
    <row r="377" spans="1:8" x14ac:dyDescent="0.2">
      <c r="A377" s="447">
        <v>449</v>
      </c>
      <c r="B377" s="454">
        <v>20.47</v>
      </c>
      <c r="C377" s="552"/>
      <c r="D377" s="456">
        <v>27860</v>
      </c>
      <c r="E377" s="554"/>
      <c r="F377" s="456">
        <f t="shared" si="17"/>
        <v>23083</v>
      </c>
      <c r="G377" s="469">
        <f t="shared" si="18"/>
        <v>16332</v>
      </c>
      <c r="H377" s="470">
        <v>927</v>
      </c>
    </row>
    <row r="378" spans="1:8" x14ac:dyDescent="0.2">
      <c r="A378" s="447">
        <v>450</v>
      </c>
      <c r="B378" s="454">
        <v>20.47</v>
      </c>
      <c r="C378" s="552"/>
      <c r="D378" s="456">
        <v>27860</v>
      </c>
      <c r="E378" s="554"/>
      <c r="F378" s="456">
        <f t="shared" si="17"/>
        <v>23083</v>
      </c>
      <c r="G378" s="469">
        <f t="shared" si="18"/>
        <v>16332</v>
      </c>
      <c r="H378" s="470">
        <v>927</v>
      </c>
    </row>
    <row r="379" spans="1:8" x14ac:dyDescent="0.2">
      <c r="A379" s="447">
        <v>451</v>
      </c>
      <c r="B379" s="454">
        <v>20.47</v>
      </c>
      <c r="C379" s="552"/>
      <c r="D379" s="456">
        <v>27860</v>
      </c>
      <c r="E379" s="554"/>
      <c r="F379" s="456">
        <f t="shared" si="17"/>
        <v>23083</v>
      </c>
      <c r="G379" s="469">
        <f t="shared" si="18"/>
        <v>16332</v>
      </c>
      <c r="H379" s="470">
        <v>927</v>
      </c>
    </row>
    <row r="380" spans="1:8" x14ac:dyDescent="0.2">
      <c r="A380" s="447">
        <v>452</v>
      </c>
      <c r="B380" s="454">
        <v>20.47</v>
      </c>
      <c r="C380" s="552"/>
      <c r="D380" s="456">
        <v>27860</v>
      </c>
      <c r="E380" s="554"/>
      <c r="F380" s="456">
        <f t="shared" si="17"/>
        <v>23083</v>
      </c>
      <c r="G380" s="469">
        <f t="shared" si="18"/>
        <v>16332</v>
      </c>
      <c r="H380" s="470">
        <v>927</v>
      </c>
    </row>
    <row r="381" spans="1:8" x14ac:dyDescent="0.2">
      <c r="A381" s="447">
        <v>453</v>
      </c>
      <c r="B381" s="454">
        <v>20.47</v>
      </c>
      <c r="C381" s="552"/>
      <c r="D381" s="456">
        <v>27860</v>
      </c>
      <c r="E381" s="554"/>
      <c r="F381" s="456">
        <f t="shared" si="17"/>
        <v>23083</v>
      </c>
      <c r="G381" s="469">
        <f t="shared" si="18"/>
        <v>16332</v>
      </c>
      <c r="H381" s="470">
        <v>927</v>
      </c>
    </row>
    <row r="382" spans="1:8" x14ac:dyDescent="0.2">
      <c r="A382" s="447">
        <v>454</v>
      </c>
      <c r="B382" s="454">
        <v>20.47</v>
      </c>
      <c r="C382" s="552"/>
      <c r="D382" s="456">
        <v>27860</v>
      </c>
      <c r="E382" s="554"/>
      <c r="F382" s="456">
        <f t="shared" si="17"/>
        <v>23083</v>
      </c>
      <c r="G382" s="469">
        <f t="shared" si="18"/>
        <v>16332</v>
      </c>
      <c r="H382" s="470">
        <v>927</v>
      </c>
    </row>
    <row r="383" spans="1:8" x14ac:dyDescent="0.2">
      <c r="A383" s="447">
        <v>455</v>
      </c>
      <c r="B383" s="454">
        <v>20.47</v>
      </c>
      <c r="C383" s="552"/>
      <c r="D383" s="456">
        <v>27860</v>
      </c>
      <c r="E383" s="554"/>
      <c r="F383" s="456">
        <f t="shared" si="17"/>
        <v>23083</v>
      </c>
      <c r="G383" s="469">
        <f t="shared" si="18"/>
        <v>16332</v>
      </c>
      <c r="H383" s="470">
        <v>927</v>
      </c>
    </row>
    <row r="384" spans="1:8" x14ac:dyDescent="0.2">
      <c r="A384" s="447">
        <v>456</v>
      </c>
      <c r="B384" s="454">
        <v>20.47</v>
      </c>
      <c r="C384" s="552"/>
      <c r="D384" s="456">
        <v>27860</v>
      </c>
      <c r="E384" s="554"/>
      <c r="F384" s="456">
        <f t="shared" si="17"/>
        <v>23083</v>
      </c>
      <c r="G384" s="469">
        <f t="shared" si="18"/>
        <v>16332</v>
      </c>
      <c r="H384" s="470">
        <v>927</v>
      </c>
    </row>
    <row r="385" spans="1:8" x14ac:dyDescent="0.2">
      <c r="A385" s="447">
        <v>457</v>
      </c>
      <c r="B385" s="454">
        <v>20.47</v>
      </c>
      <c r="C385" s="552"/>
      <c r="D385" s="456">
        <v>27860</v>
      </c>
      <c r="E385" s="554"/>
      <c r="F385" s="456">
        <f t="shared" si="17"/>
        <v>23083</v>
      </c>
      <c r="G385" s="469">
        <f t="shared" si="18"/>
        <v>16332</v>
      </c>
      <c r="H385" s="470">
        <v>927</v>
      </c>
    </row>
    <row r="386" spans="1:8" x14ac:dyDescent="0.2">
      <c r="A386" s="447">
        <v>458</v>
      </c>
      <c r="B386" s="454">
        <v>20.47</v>
      </c>
      <c r="C386" s="552"/>
      <c r="D386" s="456">
        <v>27860</v>
      </c>
      <c r="E386" s="554"/>
      <c r="F386" s="456">
        <f t="shared" si="17"/>
        <v>23083</v>
      </c>
      <c r="G386" s="469">
        <f t="shared" si="18"/>
        <v>16332</v>
      </c>
      <c r="H386" s="470">
        <v>927</v>
      </c>
    </row>
    <row r="387" spans="1:8" x14ac:dyDescent="0.2">
      <c r="A387" s="447">
        <v>459</v>
      </c>
      <c r="B387" s="454">
        <v>20.47</v>
      </c>
      <c r="C387" s="552"/>
      <c r="D387" s="456">
        <v>27860</v>
      </c>
      <c r="E387" s="554"/>
      <c r="F387" s="456">
        <f t="shared" si="17"/>
        <v>23083</v>
      </c>
      <c r="G387" s="469">
        <f t="shared" si="18"/>
        <v>16332</v>
      </c>
      <c r="H387" s="470">
        <v>927</v>
      </c>
    </row>
    <row r="388" spans="1:8" x14ac:dyDescent="0.2">
      <c r="A388" s="447">
        <v>460</v>
      </c>
      <c r="B388" s="454">
        <v>20.47</v>
      </c>
      <c r="C388" s="552"/>
      <c r="D388" s="456">
        <v>27860</v>
      </c>
      <c r="E388" s="554"/>
      <c r="F388" s="456">
        <f t="shared" si="17"/>
        <v>23083</v>
      </c>
      <c r="G388" s="469">
        <f t="shared" si="18"/>
        <v>16332</v>
      </c>
      <c r="H388" s="470">
        <v>927</v>
      </c>
    </row>
    <row r="389" spans="1:8" x14ac:dyDescent="0.2">
      <c r="A389" s="447">
        <v>461</v>
      </c>
      <c r="B389" s="454">
        <v>20.47</v>
      </c>
      <c r="C389" s="552"/>
      <c r="D389" s="456">
        <v>27860</v>
      </c>
      <c r="E389" s="554"/>
      <c r="F389" s="456">
        <f t="shared" si="17"/>
        <v>23083</v>
      </c>
      <c r="G389" s="469">
        <f t="shared" si="18"/>
        <v>16332</v>
      </c>
      <c r="H389" s="470">
        <v>927</v>
      </c>
    </row>
    <row r="390" spans="1:8" x14ac:dyDescent="0.2">
      <c r="A390" s="447">
        <v>462</v>
      </c>
      <c r="B390" s="454">
        <v>20.47</v>
      </c>
      <c r="C390" s="552"/>
      <c r="D390" s="456">
        <v>27860</v>
      </c>
      <c r="E390" s="554"/>
      <c r="F390" s="456">
        <f t="shared" si="17"/>
        <v>23083</v>
      </c>
      <c r="G390" s="469">
        <f t="shared" si="18"/>
        <v>16332</v>
      </c>
      <c r="H390" s="470">
        <v>927</v>
      </c>
    </row>
    <row r="391" spans="1:8" x14ac:dyDescent="0.2">
      <c r="A391" s="447">
        <v>463</v>
      </c>
      <c r="B391" s="454">
        <v>20.47</v>
      </c>
      <c r="C391" s="552"/>
      <c r="D391" s="456">
        <v>27860</v>
      </c>
      <c r="E391" s="554"/>
      <c r="F391" s="456">
        <f t="shared" si="17"/>
        <v>23083</v>
      </c>
      <c r="G391" s="469">
        <f t="shared" si="18"/>
        <v>16332</v>
      </c>
      <c r="H391" s="470">
        <v>927</v>
      </c>
    </row>
    <row r="392" spans="1:8" x14ac:dyDescent="0.2">
      <c r="A392" s="447">
        <v>464</v>
      </c>
      <c r="B392" s="454">
        <v>20.47</v>
      </c>
      <c r="C392" s="552"/>
      <c r="D392" s="456">
        <v>27860</v>
      </c>
      <c r="E392" s="554"/>
      <c r="F392" s="456">
        <f t="shared" si="17"/>
        <v>23083</v>
      </c>
      <c r="G392" s="469">
        <f t="shared" si="18"/>
        <v>16332</v>
      </c>
      <c r="H392" s="470">
        <v>927</v>
      </c>
    </row>
    <row r="393" spans="1:8" x14ac:dyDescent="0.2">
      <c r="A393" s="447">
        <v>465</v>
      </c>
      <c r="B393" s="454">
        <v>20.47</v>
      </c>
      <c r="C393" s="552"/>
      <c r="D393" s="456">
        <v>27860</v>
      </c>
      <c r="E393" s="554"/>
      <c r="F393" s="456">
        <f t="shared" si="17"/>
        <v>23083</v>
      </c>
      <c r="G393" s="469">
        <f t="shared" si="18"/>
        <v>16332</v>
      </c>
      <c r="H393" s="470">
        <v>927</v>
      </c>
    </row>
    <row r="394" spans="1:8" x14ac:dyDescent="0.2">
      <c r="A394" s="447">
        <v>466</v>
      </c>
      <c r="B394" s="454">
        <v>20.47</v>
      </c>
      <c r="C394" s="552"/>
      <c r="D394" s="456">
        <v>27860</v>
      </c>
      <c r="E394" s="554"/>
      <c r="F394" s="456">
        <f t="shared" si="17"/>
        <v>23083</v>
      </c>
      <c r="G394" s="469">
        <f t="shared" si="18"/>
        <v>16332</v>
      </c>
      <c r="H394" s="470">
        <v>927</v>
      </c>
    </row>
    <row r="395" spans="1:8" x14ac:dyDescent="0.2">
      <c r="A395" s="447">
        <v>467</v>
      </c>
      <c r="B395" s="454">
        <v>20.47</v>
      </c>
      <c r="C395" s="552"/>
      <c r="D395" s="456">
        <v>27860</v>
      </c>
      <c r="E395" s="554"/>
      <c r="F395" s="456">
        <f t="shared" si="17"/>
        <v>23083</v>
      </c>
      <c r="G395" s="469">
        <f t="shared" si="18"/>
        <v>16332</v>
      </c>
      <c r="H395" s="470">
        <v>927</v>
      </c>
    </row>
    <row r="396" spans="1:8" x14ac:dyDescent="0.2">
      <c r="A396" s="447">
        <v>468</v>
      </c>
      <c r="B396" s="454">
        <v>20.47</v>
      </c>
      <c r="C396" s="552"/>
      <c r="D396" s="456">
        <v>27860</v>
      </c>
      <c r="E396" s="554"/>
      <c r="F396" s="456">
        <f t="shared" si="17"/>
        <v>23083</v>
      </c>
      <c r="G396" s="469">
        <f t="shared" si="18"/>
        <v>16332</v>
      </c>
      <c r="H396" s="470">
        <v>927</v>
      </c>
    </row>
    <row r="397" spans="1:8" x14ac:dyDescent="0.2">
      <c r="A397" s="447">
        <v>469</v>
      </c>
      <c r="B397" s="454">
        <v>20.47</v>
      </c>
      <c r="C397" s="552"/>
      <c r="D397" s="456">
        <v>27860</v>
      </c>
      <c r="E397" s="554"/>
      <c r="F397" s="456">
        <f t="shared" si="17"/>
        <v>23083</v>
      </c>
      <c r="G397" s="469">
        <f t="shared" si="18"/>
        <v>16332</v>
      </c>
      <c r="H397" s="470">
        <v>927</v>
      </c>
    </row>
    <row r="398" spans="1:8" ht="13.5" thickBot="1" x14ac:dyDescent="0.25">
      <c r="A398" s="458">
        <v>470</v>
      </c>
      <c r="B398" s="459">
        <v>20.47</v>
      </c>
      <c r="C398" s="553"/>
      <c r="D398" s="461">
        <v>27860</v>
      </c>
      <c r="E398" s="473"/>
      <c r="F398" s="461">
        <f t="shared" si="17"/>
        <v>23083</v>
      </c>
      <c r="G398" s="488">
        <f t="shared" si="18"/>
        <v>16332</v>
      </c>
      <c r="H398" s="462">
        <v>927</v>
      </c>
    </row>
    <row r="399" spans="1:8" x14ac:dyDescent="0.2">
      <c r="A399" s="551"/>
    </row>
  </sheetData>
  <mergeCells count="1">
    <mergeCell ref="A13:B13"/>
  </mergeCells>
  <pageMargins left="0.59055118110236227" right="0.39370078740157483" top="0.98425196850393704" bottom="0.98425196850393704" header="0.51181102362204722" footer="0.51181102362204722"/>
  <pageSetup paperSize="9" fitToHeight="9" orientation="portrait" r:id="rId1"/>
  <headerFooter alignWithMargins="0">
    <oddHeader>&amp;LKrajský úřad Plzeňského kraje&amp;R22. 2. 2016</oddHeader>
    <oddFooter>Stránka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7"/>
  <sheetViews>
    <sheetView workbookViewId="0">
      <pane ySplit="15" topLeftCell="A16" activePane="bottomLeft" state="frozenSplit"/>
      <selection activeCell="J36" sqref="J36"/>
      <selection pane="bottomLeft" activeCell="M33" sqref="M33"/>
    </sheetView>
  </sheetViews>
  <sheetFormatPr defaultRowHeight="12.75" x14ac:dyDescent="0.2"/>
  <cols>
    <col min="1" max="1" width="10" style="497" customWidth="1"/>
    <col min="2" max="2" width="9.5703125" style="497" customWidth="1"/>
    <col min="3" max="3" width="10.85546875" style="497" customWidth="1"/>
    <col min="4" max="4" width="13.42578125" style="497" customWidth="1"/>
    <col min="5" max="5" width="13.5703125" style="497" customWidth="1"/>
    <col min="6" max="7" width="12.85546875" style="497" customWidth="1"/>
    <col min="8" max="8" width="10.7109375" style="497" customWidth="1"/>
    <col min="9" max="9" width="16.140625" style="497" customWidth="1"/>
    <col min="10" max="16384" width="9.140625" style="497"/>
  </cols>
  <sheetData>
    <row r="1" spans="1:9" x14ac:dyDescent="0.2">
      <c r="H1" s="497" t="s">
        <v>724</v>
      </c>
    </row>
    <row r="2" spans="1:9" ht="4.5" customHeight="1" x14ac:dyDescent="0.2"/>
    <row r="3" spans="1:9" ht="20.25" x14ac:dyDescent="0.3">
      <c r="A3" s="498" t="s">
        <v>702</v>
      </c>
      <c r="C3" s="499"/>
      <c r="D3" s="499"/>
      <c r="E3" s="499"/>
      <c r="F3" s="500"/>
      <c r="G3" s="500"/>
      <c r="H3" s="501"/>
      <c r="I3" s="501"/>
    </row>
    <row r="4" spans="1:9" ht="15" x14ac:dyDescent="0.25">
      <c r="A4" s="502" t="s">
        <v>725</v>
      </c>
      <c r="B4" s="503"/>
      <c r="C4" s="503"/>
      <c r="D4" s="503"/>
      <c r="E4" s="503"/>
      <c r="F4" s="503"/>
      <c r="G4" s="503"/>
      <c r="I4" s="501"/>
    </row>
    <row r="5" spans="1:9" ht="5.25" customHeight="1" x14ac:dyDescent="0.25">
      <c r="A5" s="502"/>
      <c r="B5" s="503"/>
      <c r="C5" s="503"/>
      <c r="D5" s="503"/>
      <c r="E5" s="503"/>
      <c r="F5" s="503"/>
      <c r="G5" s="503"/>
      <c r="I5" s="501"/>
    </row>
    <row r="6" spans="1:9" ht="15.75" x14ac:dyDescent="0.25">
      <c r="A6" s="504"/>
      <c r="B6" s="505"/>
      <c r="C6" s="506" t="s">
        <v>726</v>
      </c>
      <c r="E6" s="507" t="s">
        <v>11</v>
      </c>
      <c r="I6" s="501"/>
    </row>
    <row r="7" spans="1:9" ht="15.75" x14ac:dyDescent="0.25">
      <c r="A7" s="508" t="s">
        <v>727</v>
      </c>
      <c r="B7" s="505"/>
      <c r="C7" s="509">
        <v>9.75</v>
      </c>
      <c r="D7" s="510"/>
      <c r="E7" s="509"/>
      <c r="I7" s="501"/>
    </row>
    <row r="8" spans="1:9" ht="15.75" x14ac:dyDescent="0.25">
      <c r="A8" s="508" t="s">
        <v>728</v>
      </c>
      <c r="B8" s="505"/>
      <c r="C8" s="509" t="s">
        <v>111</v>
      </c>
      <c r="D8" s="510"/>
      <c r="E8" s="509"/>
      <c r="I8" s="501"/>
    </row>
    <row r="9" spans="1:9" ht="15.75" x14ac:dyDescent="0.25">
      <c r="A9" s="508" t="s">
        <v>729</v>
      </c>
      <c r="B9" s="505"/>
      <c r="C9" s="509" t="s">
        <v>114</v>
      </c>
      <c r="D9" s="510"/>
      <c r="E9" s="509"/>
      <c r="I9" s="501"/>
    </row>
    <row r="10" spans="1:9" ht="15.75" x14ac:dyDescent="0.25">
      <c r="A10" s="508" t="s">
        <v>730</v>
      </c>
      <c r="B10" s="505"/>
      <c r="C10" s="509" t="s">
        <v>116</v>
      </c>
      <c r="D10" s="510"/>
      <c r="E10" s="509"/>
      <c r="I10" s="501"/>
    </row>
    <row r="11" spans="1:9" ht="15.75" x14ac:dyDescent="0.25">
      <c r="A11" s="508" t="s">
        <v>731</v>
      </c>
      <c r="B11" s="505"/>
      <c r="C11" s="509" t="s">
        <v>118</v>
      </c>
      <c r="D11" s="510"/>
      <c r="E11" s="509"/>
      <c r="I11" s="501"/>
    </row>
    <row r="12" spans="1:9" ht="15.75" x14ac:dyDescent="0.25">
      <c r="A12" s="508" t="s">
        <v>732</v>
      </c>
      <c r="B12" s="505"/>
      <c r="C12" s="509">
        <v>14.26</v>
      </c>
      <c r="D12" s="510"/>
      <c r="E12" s="509"/>
      <c r="I12" s="501"/>
    </row>
    <row r="13" spans="1:9" ht="6" customHeight="1" thickBot="1" x14ac:dyDescent="0.25">
      <c r="A13" s="612"/>
      <c r="B13" s="612"/>
      <c r="C13" s="512"/>
      <c r="D13" s="513"/>
      <c r="E13" s="514"/>
      <c r="F13" s="514"/>
      <c r="G13" s="514"/>
      <c r="I13" s="501"/>
    </row>
    <row r="14" spans="1:9" ht="15.75" x14ac:dyDescent="0.2">
      <c r="A14" s="515"/>
      <c r="B14" s="516" t="s">
        <v>2</v>
      </c>
      <c r="C14" s="517"/>
      <c r="D14" s="516" t="s">
        <v>3</v>
      </c>
      <c r="E14" s="517"/>
      <c r="F14" s="518" t="s">
        <v>4</v>
      </c>
      <c r="G14" s="613" t="s">
        <v>5</v>
      </c>
      <c r="H14" s="614"/>
    </row>
    <row r="15" spans="1:9" ht="45.75" thickBot="1" x14ac:dyDescent="0.25">
      <c r="A15" s="519" t="s">
        <v>689</v>
      </c>
      <c r="B15" s="520" t="s">
        <v>10</v>
      </c>
      <c r="C15" s="521" t="s">
        <v>11</v>
      </c>
      <c r="D15" s="522" t="s">
        <v>12</v>
      </c>
      <c r="E15" s="523" t="s">
        <v>690</v>
      </c>
      <c r="F15" s="522" t="s">
        <v>4</v>
      </c>
      <c r="G15" s="579" t="s">
        <v>15</v>
      </c>
      <c r="H15" s="523" t="s">
        <v>16</v>
      </c>
    </row>
    <row r="16" spans="1:9" x14ac:dyDescent="0.2">
      <c r="A16" s="555" t="s">
        <v>733</v>
      </c>
      <c r="B16" s="570">
        <v>9.75</v>
      </c>
      <c r="C16" s="571"/>
      <c r="D16" s="557">
        <v>27860</v>
      </c>
      <c r="E16" s="575"/>
      <c r="F16" s="557">
        <f>ROUND(12*1.3566*(1/B16*D16)+H16,0)</f>
        <v>47383</v>
      </c>
      <c r="G16" s="558">
        <f t="shared" ref="G16:G79" si="0">ROUND(12*(1/B16*D16),0)</f>
        <v>34289</v>
      </c>
      <c r="H16" s="559">
        <v>866</v>
      </c>
    </row>
    <row r="17" spans="1:8" x14ac:dyDescent="0.2">
      <c r="A17" s="555">
        <v>70</v>
      </c>
      <c r="B17" s="556">
        <f>ROUND(-0.000009*POWER(A17,3)+0.0009*POWER(A17,2)+0.118*A17+0.15,2)</f>
        <v>9.73</v>
      </c>
      <c r="C17" s="572"/>
      <c r="D17" s="560">
        <v>27860</v>
      </c>
      <c r="E17" s="576"/>
      <c r="F17" s="560">
        <f t="shared" ref="F17:F80" si="1">ROUND(12*1.3566*(1/B17*D17)+H17,0)</f>
        <v>47478</v>
      </c>
      <c r="G17" s="561">
        <f t="shared" si="0"/>
        <v>34360</v>
      </c>
      <c r="H17" s="562">
        <v>866</v>
      </c>
    </row>
    <row r="18" spans="1:8" x14ac:dyDescent="0.2">
      <c r="A18" s="555">
        <v>71</v>
      </c>
      <c r="B18" s="556">
        <f t="shared" ref="B18:B62" si="2">ROUND(-0.000009*POWER(A18,3)+0.0009*POWER(A18,2)+0.118*A18+0.15,2)</f>
        <v>9.84</v>
      </c>
      <c r="C18" s="572"/>
      <c r="D18" s="560">
        <v>27860</v>
      </c>
      <c r="E18" s="576"/>
      <c r="F18" s="560">
        <f t="shared" si="1"/>
        <v>46957</v>
      </c>
      <c r="G18" s="561">
        <f t="shared" si="0"/>
        <v>33976</v>
      </c>
      <c r="H18" s="562">
        <v>866</v>
      </c>
    </row>
    <row r="19" spans="1:8" x14ac:dyDescent="0.2">
      <c r="A19" s="555">
        <v>72</v>
      </c>
      <c r="B19" s="556">
        <f t="shared" si="2"/>
        <v>9.9499999999999993</v>
      </c>
      <c r="C19" s="572"/>
      <c r="D19" s="560">
        <v>27860</v>
      </c>
      <c r="E19" s="576"/>
      <c r="F19" s="560">
        <f t="shared" si="1"/>
        <v>46448</v>
      </c>
      <c r="G19" s="561">
        <f t="shared" si="0"/>
        <v>33600</v>
      </c>
      <c r="H19" s="562">
        <v>866</v>
      </c>
    </row>
    <row r="20" spans="1:8" x14ac:dyDescent="0.2">
      <c r="A20" s="555">
        <v>73</v>
      </c>
      <c r="B20" s="556">
        <f t="shared" si="2"/>
        <v>10.06</v>
      </c>
      <c r="C20" s="572"/>
      <c r="D20" s="560">
        <v>27860</v>
      </c>
      <c r="E20" s="576"/>
      <c r="F20" s="560">
        <f t="shared" si="1"/>
        <v>45949</v>
      </c>
      <c r="G20" s="561">
        <f t="shared" si="0"/>
        <v>33233</v>
      </c>
      <c r="H20" s="562">
        <v>866</v>
      </c>
    </row>
    <row r="21" spans="1:8" x14ac:dyDescent="0.2">
      <c r="A21" s="555">
        <v>74</v>
      </c>
      <c r="B21" s="556">
        <f t="shared" si="2"/>
        <v>10.16</v>
      </c>
      <c r="C21" s="572"/>
      <c r="D21" s="560">
        <v>27860</v>
      </c>
      <c r="E21" s="576"/>
      <c r="F21" s="560">
        <f t="shared" si="1"/>
        <v>45506</v>
      </c>
      <c r="G21" s="561">
        <f t="shared" si="0"/>
        <v>32906</v>
      </c>
      <c r="H21" s="562">
        <v>866</v>
      </c>
    </row>
    <row r="22" spans="1:8" x14ac:dyDescent="0.2">
      <c r="A22" s="555">
        <v>75</v>
      </c>
      <c r="B22" s="556">
        <f t="shared" si="2"/>
        <v>10.27</v>
      </c>
      <c r="C22" s="572"/>
      <c r="D22" s="560">
        <v>27860</v>
      </c>
      <c r="E22" s="576"/>
      <c r="F22" s="560">
        <f t="shared" si="1"/>
        <v>45027</v>
      </c>
      <c r="G22" s="561">
        <f t="shared" si="0"/>
        <v>32553</v>
      </c>
      <c r="H22" s="562">
        <v>866</v>
      </c>
    </row>
    <row r="23" spans="1:8" x14ac:dyDescent="0.2">
      <c r="A23" s="555">
        <v>76</v>
      </c>
      <c r="B23" s="556">
        <f t="shared" si="2"/>
        <v>10.37</v>
      </c>
      <c r="C23" s="572"/>
      <c r="D23" s="560">
        <v>27860</v>
      </c>
      <c r="E23" s="576"/>
      <c r="F23" s="560">
        <f t="shared" si="1"/>
        <v>44602</v>
      </c>
      <c r="G23" s="561">
        <f t="shared" si="0"/>
        <v>32239</v>
      </c>
      <c r="H23" s="562">
        <v>866</v>
      </c>
    </row>
    <row r="24" spans="1:8" x14ac:dyDescent="0.2">
      <c r="A24" s="555">
        <v>77</v>
      </c>
      <c r="B24" s="556">
        <f t="shared" si="2"/>
        <v>10.46</v>
      </c>
      <c r="C24" s="572"/>
      <c r="D24" s="560">
        <v>27860</v>
      </c>
      <c r="E24" s="576"/>
      <c r="F24" s="560">
        <f t="shared" si="1"/>
        <v>44225</v>
      </c>
      <c r="G24" s="561">
        <f t="shared" si="0"/>
        <v>31962</v>
      </c>
      <c r="H24" s="562">
        <v>866</v>
      </c>
    </row>
    <row r="25" spans="1:8" x14ac:dyDescent="0.2">
      <c r="A25" s="555">
        <v>78</v>
      </c>
      <c r="B25" s="556">
        <f t="shared" si="2"/>
        <v>10.56</v>
      </c>
      <c r="C25" s="572"/>
      <c r="D25" s="560">
        <v>27860</v>
      </c>
      <c r="E25" s="576"/>
      <c r="F25" s="560">
        <f t="shared" si="1"/>
        <v>43815</v>
      </c>
      <c r="G25" s="561">
        <f t="shared" si="0"/>
        <v>31659</v>
      </c>
      <c r="H25" s="562">
        <v>866</v>
      </c>
    </row>
    <row r="26" spans="1:8" x14ac:dyDescent="0.2">
      <c r="A26" s="555">
        <v>79</v>
      </c>
      <c r="B26" s="556">
        <f t="shared" si="2"/>
        <v>10.65</v>
      </c>
      <c r="C26" s="572"/>
      <c r="D26" s="560">
        <v>27860</v>
      </c>
      <c r="E26" s="576"/>
      <c r="F26" s="560">
        <f t="shared" si="1"/>
        <v>43452</v>
      </c>
      <c r="G26" s="561">
        <f t="shared" si="0"/>
        <v>31392</v>
      </c>
      <c r="H26" s="562">
        <v>866</v>
      </c>
    </row>
    <row r="27" spans="1:8" x14ac:dyDescent="0.2">
      <c r="A27" s="555">
        <v>80</v>
      </c>
      <c r="B27" s="556">
        <f t="shared" si="2"/>
        <v>10.74</v>
      </c>
      <c r="C27" s="572"/>
      <c r="D27" s="560">
        <v>27860</v>
      </c>
      <c r="E27" s="576"/>
      <c r="F27" s="560">
        <f t="shared" si="1"/>
        <v>43095</v>
      </c>
      <c r="G27" s="561">
        <f t="shared" si="0"/>
        <v>31128</v>
      </c>
      <c r="H27" s="562">
        <v>866</v>
      </c>
    </row>
    <row r="28" spans="1:8" x14ac:dyDescent="0.2">
      <c r="A28" s="555">
        <v>81</v>
      </c>
      <c r="B28" s="556">
        <f t="shared" si="2"/>
        <v>10.83</v>
      </c>
      <c r="C28" s="572"/>
      <c r="D28" s="560">
        <v>27860</v>
      </c>
      <c r="E28" s="576"/>
      <c r="F28" s="560">
        <f t="shared" si="1"/>
        <v>42744</v>
      </c>
      <c r="G28" s="561">
        <f t="shared" si="0"/>
        <v>30870</v>
      </c>
      <c r="H28" s="562">
        <v>866</v>
      </c>
    </row>
    <row r="29" spans="1:8" x14ac:dyDescent="0.2">
      <c r="A29" s="555">
        <v>82</v>
      </c>
      <c r="B29" s="556">
        <f t="shared" si="2"/>
        <v>10.92</v>
      </c>
      <c r="C29" s="572"/>
      <c r="D29" s="560">
        <v>27860</v>
      </c>
      <c r="E29" s="576"/>
      <c r="F29" s="560">
        <f t="shared" si="1"/>
        <v>42399</v>
      </c>
      <c r="G29" s="561">
        <f t="shared" si="0"/>
        <v>30615</v>
      </c>
      <c r="H29" s="562">
        <v>866</v>
      </c>
    </row>
    <row r="30" spans="1:8" x14ac:dyDescent="0.2">
      <c r="A30" s="555">
        <v>83</v>
      </c>
      <c r="B30" s="556">
        <f t="shared" si="2"/>
        <v>11</v>
      </c>
      <c r="C30" s="572"/>
      <c r="D30" s="560">
        <v>27860</v>
      </c>
      <c r="E30" s="576"/>
      <c r="F30" s="560">
        <f t="shared" si="1"/>
        <v>42097</v>
      </c>
      <c r="G30" s="561">
        <f t="shared" si="0"/>
        <v>30393</v>
      </c>
      <c r="H30" s="562">
        <v>866</v>
      </c>
    </row>
    <row r="31" spans="1:8" x14ac:dyDescent="0.2">
      <c r="A31" s="555">
        <v>84</v>
      </c>
      <c r="B31" s="556">
        <f t="shared" si="2"/>
        <v>11.08</v>
      </c>
      <c r="C31" s="572"/>
      <c r="D31" s="560">
        <v>27860</v>
      </c>
      <c r="E31" s="576"/>
      <c r="F31" s="560">
        <f t="shared" si="1"/>
        <v>41799</v>
      </c>
      <c r="G31" s="561">
        <f t="shared" si="0"/>
        <v>30173</v>
      </c>
      <c r="H31" s="562">
        <v>866</v>
      </c>
    </row>
    <row r="32" spans="1:8" x14ac:dyDescent="0.2">
      <c r="A32" s="555">
        <v>85</v>
      </c>
      <c r="B32" s="556">
        <f t="shared" si="2"/>
        <v>11.16</v>
      </c>
      <c r="C32" s="572"/>
      <c r="D32" s="560">
        <v>27860</v>
      </c>
      <c r="E32" s="576"/>
      <c r="F32" s="560">
        <f t="shared" si="1"/>
        <v>41506</v>
      </c>
      <c r="G32" s="561">
        <f t="shared" si="0"/>
        <v>29957</v>
      </c>
      <c r="H32" s="562">
        <v>866</v>
      </c>
    </row>
    <row r="33" spans="1:8" x14ac:dyDescent="0.2">
      <c r="A33" s="555">
        <v>86</v>
      </c>
      <c r="B33" s="556">
        <f t="shared" si="2"/>
        <v>11.23</v>
      </c>
      <c r="C33" s="572"/>
      <c r="D33" s="560">
        <v>27860</v>
      </c>
      <c r="E33" s="576"/>
      <c r="F33" s="560">
        <f t="shared" si="1"/>
        <v>41252</v>
      </c>
      <c r="G33" s="561">
        <f t="shared" si="0"/>
        <v>29770</v>
      </c>
      <c r="H33" s="562">
        <v>866</v>
      </c>
    </row>
    <row r="34" spans="1:8" x14ac:dyDescent="0.2">
      <c r="A34" s="555">
        <v>87</v>
      </c>
      <c r="B34" s="556">
        <f t="shared" si="2"/>
        <v>11.3</v>
      </c>
      <c r="C34" s="572"/>
      <c r="D34" s="560">
        <v>27860</v>
      </c>
      <c r="E34" s="576"/>
      <c r="F34" s="560">
        <f t="shared" si="1"/>
        <v>41002</v>
      </c>
      <c r="G34" s="561">
        <f t="shared" si="0"/>
        <v>29586</v>
      </c>
      <c r="H34" s="562">
        <v>866</v>
      </c>
    </row>
    <row r="35" spans="1:8" x14ac:dyDescent="0.2">
      <c r="A35" s="555">
        <v>88</v>
      </c>
      <c r="B35" s="556">
        <f t="shared" si="2"/>
        <v>11.37</v>
      </c>
      <c r="C35" s="572"/>
      <c r="D35" s="560">
        <v>27860</v>
      </c>
      <c r="E35" s="576"/>
      <c r="F35" s="560">
        <f t="shared" si="1"/>
        <v>40755</v>
      </c>
      <c r="G35" s="561">
        <f t="shared" si="0"/>
        <v>29404</v>
      </c>
      <c r="H35" s="562">
        <v>866</v>
      </c>
    </row>
    <row r="36" spans="1:8" x14ac:dyDescent="0.2">
      <c r="A36" s="555">
        <v>89</v>
      </c>
      <c r="B36" s="556">
        <f t="shared" si="2"/>
        <v>11.44</v>
      </c>
      <c r="C36" s="572"/>
      <c r="D36" s="560">
        <v>27860</v>
      </c>
      <c r="E36" s="576"/>
      <c r="F36" s="560">
        <f t="shared" si="1"/>
        <v>40511</v>
      </c>
      <c r="G36" s="561">
        <f t="shared" si="0"/>
        <v>29224</v>
      </c>
      <c r="H36" s="562">
        <v>866</v>
      </c>
    </row>
    <row r="37" spans="1:8" x14ac:dyDescent="0.2">
      <c r="A37" s="555">
        <v>90</v>
      </c>
      <c r="B37" s="556">
        <f t="shared" si="2"/>
        <v>11.5</v>
      </c>
      <c r="C37" s="572"/>
      <c r="D37" s="560">
        <v>27860</v>
      </c>
      <c r="E37" s="576"/>
      <c r="F37" s="560">
        <f t="shared" si="1"/>
        <v>40304</v>
      </c>
      <c r="G37" s="561">
        <f t="shared" si="0"/>
        <v>29071</v>
      </c>
      <c r="H37" s="562">
        <v>866</v>
      </c>
    </row>
    <row r="38" spans="1:8" x14ac:dyDescent="0.2">
      <c r="A38" s="555">
        <v>91</v>
      </c>
      <c r="B38" s="556">
        <f t="shared" si="2"/>
        <v>11.56</v>
      </c>
      <c r="C38" s="572"/>
      <c r="D38" s="560">
        <v>27860</v>
      </c>
      <c r="E38" s="576"/>
      <c r="F38" s="560">
        <f t="shared" si="1"/>
        <v>40099</v>
      </c>
      <c r="G38" s="561">
        <f t="shared" si="0"/>
        <v>28920</v>
      </c>
      <c r="H38" s="562">
        <v>866</v>
      </c>
    </row>
    <row r="39" spans="1:8" x14ac:dyDescent="0.2">
      <c r="A39" s="555">
        <v>92</v>
      </c>
      <c r="B39" s="556">
        <f t="shared" si="2"/>
        <v>11.62</v>
      </c>
      <c r="C39" s="572"/>
      <c r="D39" s="560">
        <v>27860</v>
      </c>
      <c r="E39" s="576"/>
      <c r="F39" s="560">
        <f t="shared" si="1"/>
        <v>39897</v>
      </c>
      <c r="G39" s="561">
        <f t="shared" si="0"/>
        <v>28771</v>
      </c>
      <c r="H39" s="562">
        <v>866</v>
      </c>
    </row>
    <row r="40" spans="1:8" x14ac:dyDescent="0.2">
      <c r="A40" s="555">
        <v>93</v>
      </c>
      <c r="B40" s="556">
        <f t="shared" si="2"/>
        <v>11.67</v>
      </c>
      <c r="C40" s="572"/>
      <c r="D40" s="560">
        <v>27860</v>
      </c>
      <c r="E40" s="576"/>
      <c r="F40" s="560">
        <f t="shared" si="1"/>
        <v>39730</v>
      </c>
      <c r="G40" s="561">
        <f t="shared" si="0"/>
        <v>28648</v>
      </c>
      <c r="H40" s="562">
        <v>866</v>
      </c>
    </row>
    <row r="41" spans="1:8" x14ac:dyDescent="0.2">
      <c r="A41" s="555">
        <v>94</v>
      </c>
      <c r="B41" s="556">
        <f t="shared" si="2"/>
        <v>11.72</v>
      </c>
      <c r="C41" s="572"/>
      <c r="D41" s="560">
        <v>27860</v>
      </c>
      <c r="E41" s="576"/>
      <c r="F41" s="560">
        <f t="shared" si="1"/>
        <v>39564</v>
      </c>
      <c r="G41" s="561">
        <f t="shared" si="0"/>
        <v>28526</v>
      </c>
      <c r="H41" s="562">
        <v>866</v>
      </c>
    </row>
    <row r="42" spans="1:8" x14ac:dyDescent="0.2">
      <c r="A42" s="555">
        <v>95</v>
      </c>
      <c r="B42" s="556">
        <f t="shared" si="2"/>
        <v>11.77</v>
      </c>
      <c r="C42" s="572"/>
      <c r="D42" s="560">
        <v>27860</v>
      </c>
      <c r="E42" s="576"/>
      <c r="F42" s="560">
        <f t="shared" si="1"/>
        <v>39399</v>
      </c>
      <c r="G42" s="561">
        <f t="shared" si="0"/>
        <v>28404</v>
      </c>
      <c r="H42" s="562">
        <v>866</v>
      </c>
    </row>
    <row r="43" spans="1:8" x14ac:dyDescent="0.2">
      <c r="A43" s="555">
        <v>96</v>
      </c>
      <c r="B43" s="556">
        <f t="shared" si="2"/>
        <v>11.81</v>
      </c>
      <c r="C43" s="572"/>
      <c r="D43" s="560">
        <v>27860</v>
      </c>
      <c r="E43" s="576"/>
      <c r="F43" s="560">
        <f t="shared" si="1"/>
        <v>39269</v>
      </c>
      <c r="G43" s="561">
        <f t="shared" si="0"/>
        <v>28308</v>
      </c>
      <c r="H43" s="562">
        <v>866</v>
      </c>
    </row>
    <row r="44" spans="1:8" x14ac:dyDescent="0.2">
      <c r="A44" s="555">
        <v>97</v>
      </c>
      <c r="B44" s="556">
        <f t="shared" si="2"/>
        <v>11.85</v>
      </c>
      <c r="C44" s="572"/>
      <c r="D44" s="560">
        <v>27860</v>
      </c>
      <c r="E44" s="576"/>
      <c r="F44" s="560">
        <f t="shared" si="1"/>
        <v>39139</v>
      </c>
      <c r="G44" s="561">
        <f t="shared" si="0"/>
        <v>28213</v>
      </c>
      <c r="H44" s="562">
        <v>866</v>
      </c>
    </row>
    <row r="45" spans="1:8" x14ac:dyDescent="0.2">
      <c r="A45" s="555">
        <v>98</v>
      </c>
      <c r="B45" s="556">
        <f t="shared" si="2"/>
        <v>11.89</v>
      </c>
      <c r="C45" s="572"/>
      <c r="D45" s="560">
        <v>27860</v>
      </c>
      <c r="E45" s="576"/>
      <c r="F45" s="560">
        <f t="shared" si="1"/>
        <v>39011</v>
      </c>
      <c r="G45" s="561">
        <f t="shared" si="0"/>
        <v>28118</v>
      </c>
      <c r="H45" s="562">
        <v>866</v>
      </c>
    </row>
    <row r="46" spans="1:8" x14ac:dyDescent="0.2">
      <c r="A46" s="555">
        <v>99</v>
      </c>
      <c r="B46" s="556">
        <f t="shared" si="2"/>
        <v>11.92</v>
      </c>
      <c r="C46" s="572"/>
      <c r="D46" s="560">
        <v>27860</v>
      </c>
      <c r="E46" s="576"/>
      <c r="F46" s="560">
        <f t="shared" si="1"/>
        <v>38915</v>
      </c>
      <c r="G46" s="561">
        <f t="shared" si="0"/>
        <v>28047</v>
      </c>
      <c r="H46" s="562">
        <v>866</v>
      </c>
    </row>
    <row r="47" spans="1:8" x14ac:dyDescent="0.2">
      <c r="A47" s="555">
        <v>100</v>
      </c>
      <c r="B47" s="556">
        <f t="shared" si="2"/>
        <v>11.95</v>
      </c>
      <c r="C47" s="572"/>
      <c r="D47" s="560">
        <v>27860</v>
      </c>
      <c r="E47" s="576"/>
      <c r="F47" s="560">
        <f t="shared" si="1"/>
        <v>38819</v>
      </c>
      <c r="G47" s="561">
        <f t="shared" si="0"/>
        <v>27977</v>
      </c>
      <c r="H47" s="562">
        <v>866</v>
      </c>
    </row>
    <row r="48" spans="1:8" x14ac:dyDescent="0.2">
      <c r="A48" s="555">
        <v>101</v>
      </c>
      <c r="B48" s="556">
        <f t="shared" si="2"/>
        <v>11.98</v>
      </c>
      <c r="C48" s="572"/>
      <c r="D48" s="560">
        <v>27860</v>
      </c>
      <c r="E48" s="576"/>
      <c r="F48" s="560">
        <f t="shared" si="1"/>
        <v>38724</v>
      </c>
      <c r="G48" s="561">
        <f t="shared" si="0"/>
        <v>27907</v>
      </c>
      <c r="H48" s="562">
        <v>866</v>
      </c>
    </row>
    <row r="49" spans="1:8" x14ac:dyDescent="0.2">
      <c r="A49" s="555">
        <v>102</v>
      </c>
      <c r="B49" s="556">
        <f t="shared" si="2"/>
        <v>12</v>
      </c>
      <c r="C49" s="572"/>
      <c r="D49" s="560">
        <v>27860</v>
      </c>
      <c r="E49" s="576"/>
      <c r="F49" s="560">
        <f t="shared" si="1"/>
        <v>38661</v>
      </c>
      <c r="G49" s="561">
        <f t="shared" si="0"/>
        <v>27860</v>
      </c>
      <c r="H49" s="562">
        <v>866</v>
      </c>
    </row>
    <row r="50" spans="1:8" x14ac:dyDescent="0.2">
      <c r="A50" s="555">
        <v>103</v>
      </c>
      <c r="B50" s="556">
        <f t="shared" si="2"/>
        <v>12.02</v>
      </c>
      <c r="C50" s="572"/>
      <c r="D50" s="560">
        <v>27860</v>
      </c>
      <c r="E50" s="576"/>
      <c r="F50" s="560">
        <f t="shared" si="1"/>
        <v>38598</v>
      </c>
      <c r="G50" s="561">
        <f t="shared" si="0"/>
        <v>27814</v>
      </c>
      <c r="H50" s="562">
        <v>866</v>
      </c>
    </row>
    <row r="51" spans="1:8" x14ac:dyDescent="0.2">
      <c r="A51" s="555">
        <v>104</v>
      </c>
      <c r="B51" s="556">
        <f t="shared" si="2"/>
        <v>12.03</v>
      </c>
      <c r="C51" s="572"/>
      <c r="D51" s="560">
        <v>27860</v>
      </c>
      <c r="E51" s="576"/>
      <c r="F51" s="560">
        <f t="shared" si="1"/>
        <v>38567</v>
      </c>
      <c r="G51" s="561">
        <f t="shared" si="0"/>
        <v>27791</v>
      </c>
      <c r="H51" s="562">
        <v>866</v>
      </c>
    </row>
    <row r="52" spans="1:8" x14ac:dyDescent="0.2">
      <c r="A52" s="555">
        <v>105</v>
      </c>
      <c r="B52" s="556">
        <f t="shared" si="2"/>
        <v>12.04</v>
      </c>
      <c r="C52" s="572"/>
      <c r="D52" s="560">
        <v>27860</v>
      </c>
      <c r="E52" s="576"/>
      <c r="F52" s="560">
        <f t="shared" si="1"/>
        <v>38535</v>
      </c>
      <c r="G52" s="561">
        <f t="shared" si="0"/>
        <v>27767</v>
      </c>
      <c r="H52" s="562">
        <v>866</v>
      </c>
    </row>
    <row r="53" spans="1:8" x14ac:dyDescent="0.2">
      <c r="A53" s="555">
        <v>106</v>
      </c>
      <c r="B53" s="556">
        <f t="shared" si="2"/>
        <v>12.05</v>
      </c>
      <c r="C53" s="572"/>
      <c r="D53" s="560">
        <v>27860</v>
      </c>
      <c r="E53" s="576"/>
      <c r="F53" s="560">
        <f t="shared" si="1"/>
        <v>38504</v>
      </c>
      <c r="G53" s="561">
        <f t="shared" si="0"/>
        <v>27744</v>
      </c>
      <c r="H53" s="562">
        <v>866</v>
      </c>
    </row>
    <row r="54" spans="1:8" x14ac:dyDescent="0.2">
      <c r="A54" s="555">
        <v>107</v>
      </c>
      <c r="B54" s="556">
        <f t="shared" si="2"/>
        <v>12.05</v>
      </c>
      <c r="C54" s="572"/>
      <c r="D54" s="560">
        <v>27860</v>
      </c>
      <c r="E54" s="576"/>
      <c r="F54" s="560">
        <f t="shared" si="1"/>
        <v>38504</v>
      </c>
      <c r="G54" s="561">
        <f t="shared" si="0"/>
        <v>27744</v>
      </c>
      <c r="H54" s="562">
        <v>866</v>
      </c>
    </row>
    <row r="55" spans="1:8" x14ac:dyDescent="0.2">
      <c r="A55" s="555">
        <v>108</v>
      </c>
      <c r="B55" s="556">
        <f t="shared" si="2"/>
        <v>12.05</v>
      </c>
      <c r="C55" s="572"/>
      <c r="D55" s="560">
        <v>27860</v>
      </c>
      <c r="E55" s="576"/>
      <c r="F55" s="560">
        <f t="shared" si="1"/>
        <v>38504</v>
      </c>
      <c r="G55" s="561">
        <f t="shared" si="0"/>
        <v>27744</v>
      </c>
      <c r="H55" s="562">
        <v>866</v>
      </c>
    </row>
    <row r="56" spans="1:8" x14ac:dyDescent="0.2">
      <c r="A56" s="555">
        <v>109</v>
      </c>
      <c r="B56" s="556">
        <f t="shared" si="2"/>
        <v>12.05</v>
      </c>
      <c r="C56" s="572"/>
      <c r="D56" s="560">
        <v>27860</v>
      </c>
      <c r="E56" s="576"/>
      <c r="F56" s="560">
        <f t="shared" si="1"/>
        <v>38504</v>
      </c>
      <c r="G56" s="561">
        <f t="shared" si="0"/>
        <v>27744</v>
      </c>
      <c r="H56" s="562">
        <v>866</v>
      </c>
    </row>
    <row r="57" spans="1:8" x14ac:dyDescent="0.2">
      <c r="A57" s="555">
        <v>110</v>
      </c>
      <c r="B57" s="556">
        <f t="shared" si="2"/>
        <v>12.04</v>
      </c>
      <c r="C57" s="572"/>
      <c r="D57" s="560">
        <v>27860</v>
      </c>
      <c r="E57" s="576"/>
      <c r="F57" s="560">
        <f t="shared" si="1"/>
        <v>38535</v>
      </c>
      <c r="G57" s="561">
        <f t="shared" si="0"/>
        <v>27767</v>
      </c>
      <c r="H57" s="562">
        <v>866</v>
      </c>
    </row>
    <row r="58" spans="1:8" x14ac:dyDescent="0.2">
      <c r="A58" s="555">
        <v>111</v>
      </c>
      <c r="B58" s="556">
        <f t="shared" si="2"/>
        <v>12.03</v>
      </c>
      <c r="C58" s="572"/>
      <c r="D58" s="560">
        <v>27860</v>
      </c>
      <c r="E58" s="576"/>
      <c r="F58" s="560">
        <f t="shared" si="1"/>
        <v>38567</v>
      </c>
      <c r="G58" s="561">
        <f t="shared" si="0"/>
        <v>27791</v>
      </c>
      <c r="H58" s="562">
        <v>866</v>
      </c>
    </row>
    <row r="59" spans="1:8" x14ac:dyDescent="0.2">
      <c r="A59" s="555">
        <v>112</v>
      </c>
      <c r="B59" s="556">
        <f t="shared" si="2"/>
        <v>12.01</v>
      </c>
      <c r="C59" s="572"/>
      <c r="D59" s="560">
        <v>27860</v>
      </c>
      <c r="E59" s="576"/>
      <c r="F59" s="560">
        <f t="shared" si="1"/>
        <v>38629</v>
      </c>
      <c r="G59" s="561">
        <f t="shared" si="0"/>
        <v>27837</v>
      </c>
      <c r="H59" s="562">
        <v>866</v>
      </c>
    </row>
    <row r="60" spans="1:8" x14ac:dyDescent="0.2">
      <c r="A60" s="555">
        <v>113</v>
      </c>
      <c r="B60" s="556">
        <f t="shared" si="2"/>
        <v>11.99</v>
      </c>
      <c r="C60" s="572"/>
      <c r="D60" s="560">
        <v>27860</v>
      </c>
      <c r="E60" s="576"/>
      <c r="F60" s="560">
        <f t="shared" si="1"/>
        <v>38692</v>
      </c>
      <c r="G60" s="561">
        <f t="shared" si="0"/>
        <v>27883</v>
      </c>
      <c r="H60" s="562">
        <v>866</v>
      </c>
    </row>
    <row r="61" spans="1:8" x14ac:dyDescent="0.2">
      <c r="A61" s="555">
        <v>114</v>
      </c>
      <c r="B61" s="556">
        <f t="shared" si="2"/>
        <v>11.96</v>
      </c>
      <c r="C61" s="572"/>
      <c r="D61" s="560">
        <v>27860</v>
      </c>
      <c r="E61" s="576"/>
      <c r="F61" s="560">
        <f t="shared" si="1"/>
        <v>38787</v>
      </c>
      <c r="G61" s="561">
        <f t="shared" si="0"/>
        <v>27953</v>
      </c>
      <c r="H61" s="562">
        <v>866</v>
      </c>
    </row>
    <row r="62" spans="1:8" x14ac:dyDescent="0.2">
      <c r="A62" s="563">
        <v>115</v>
      </c>
      <c r="B62" s="556">
        <f t="shared" si="2"/>
        <v>11.93</v>
      </c>
      <c r="C62" s="573"/>
      <c r="D62" s="560">
        <v>27860</v>
      </c>
      <c r="E62" s="577"/>
      <c r="F62" s="560">
        <f t="shared" si="1"/>
        <v>38883</v>
      </c>
      <c r="G62" s="561">
        <f t="shared" si="0"/>
        <v>28023</v>
      </c>
      <c r="H62" s="562">
        <v>866</v>
      </c>
    </row>
    <row r="63" spans="1:8" x14ac:dyDescent="0.2">
      <c r="A63" s="563">
        <v>116</v>
      </c>
      <c r="B63" s="564">
        <f>ROUND(0.0094*A63+11,2)</f>
        <v>12.09</v>
      </c>
      <c r="C63" s="573"/>
      <c r="D63" s="560">
        <v>27860</v>
      </c>
      <c r="E63" s="577"/>
      <c r="F63" s="560">
        <f t="shared" si="1"/>
        <v>38380</v>
      </c>
      <c r="G63" s="561">
        <f t="shared" si="0"/>
        <v>27653</v>
      </c>
      <c r="H63" s="562">
        <v>866</v>
      </c>
    </row>
    <row r="64" spans="1:8" x14ac:dyDescent="0.2">
      <c r="A64" s="555">
        <v>117</v>
      </c>
      <c r="B64" s="564">
        <f t="shared" ref="B64:B107" si="3">ROUND(0.0094*A64+11,2)</f>
        <v>12.1</v>
      </c>
      <c r="C64" s="572"/>
      <c r="D64" s="560">
        <v>27860</v>
      </c>
      <c r="E64" s="576"/>
      <c r="F64" s="560">
        <f t="shared" si="1"/>
        <v>38349</v>
      </c>
      <c r="G64" s="561">
        <f t="shared" si="0"/>
        <v>27630</v>
      </c>
      <c r="H64" s="562">
        <v>866</v>
      </c>
    </row>
    <row r="65" spans="1:8" x14ac:dyDescent="0.2">
      <c r="A65" s="555">
        <v>118</v>
      </c>
      <c r="B65" s="564">
        <f t="shared" si="3"/>
        <v>12.11</v>
      </c>
      <c r="C65" s="572"/>
      <c r="D65" s="560">
        <v>27860</v>
      </c>
      <c r="E65" s="576"/>
      <c r="F65" s="560">
        <f t="shared" si="1"/>
        <v>38318</v>
      </c>
      <c r="G65" s="561">
        <f t="shared" si="0"/>
        <v>27607</v>
      </c>
      <c r="H65" s="562">
        <v>866</v>
      </c>
    </row>
    <row r="66" spans="1:8" x14ac:dyDescent="0.2">
      <c r="A66" s="555">
        <v>119</v>
      </c>
      <c r="B66" s="564">
        <f t="shared" si="3"/>
        <v>12.12</v>
      </c>
      <c r="C66" s="572"/>
      <c r="D66" s="560">
        <v>27860</v>
      </c>
      <c r="E66" s="576"/>
      <c r="F66" s="560">
        <f t="shared" si="1"/>
        <v>38287</v>
      </c>
      <c r="G66" s="561">
        <f t="shared" si="0"/>
        <v>27584</v>
      </c>
      <c r="H66" s="562">
        <v>866</v>
      </c>
    </row>
    <row r="67" spans="1:8" x14ac:dyDescent="0.2">
      <c r="A67" s="555">
        <v>120</v>
      </c>
      <c r="B67" s="564">
        <f t="shared" si="3"/>
        <v>12.13</v>
      </c>
      <c r="C67" s="572"/>
      <c r="D67" s="560">
        <v>27860</v>
      </c>
      <c r="E67" s="576"/>
      <c r="F67" s="560">
        <f t="shared" si="1"/>
        <v>38256</v>
      </c>
      <c r="G67" s="561">
        <f t="shared" si="0"/>
        <v>27561</v>
      </c>
      <c r="H67" s="562">
        <v>866</v>
      </c>
    </row>
    <row r="68" spans="1:8" x14ac:dyDescent="0.2">
      <c r="A68" s="555">
        <v>121</v>
      </c>
      <c r="B68" s="564">
        <f t="shared" si="3"/>
        <v>12.14</v>
      </c>
      <c r="C68" s="572"/>
      <c r="D68" s="560">
        <v>27860</v>
      </c>
      <c r="E68" s="576"/>
      <c r="F68" s="560">
        <f t="shared" si="1"/>
        <v>38225</v>
      </c>
      <c r="G68" s="561">
        <f t="shared" si="0"/>
        <v>27539</v>
      </c>
      <c r="H68" s="562">
        <v>866</v>
      </c>
    </row>
    <row r="69" spans="1:8" x14ac:dyDescent="0.2">
      <c r="A69" s="555">
        <v>122</v>
      </c>
      <c r="B69" s="564">
        <f t="shared" si="3"/>
        <v>12.15</v>
      </c>
      <c r="C69" s="572"/>
      <c r="D69" s="560">
        <v>27860</v>
      </c>
      <c r="E69" s="576"/>
      <c r="F69" s="560">
        <f t="shared" si="1"/>
        <v>38194</v>
      </c>
      <c r="G69" s="561">
        <f t="shared" si="0"/>
        <v>27516</v>
      </c>
      <c r="H69" s="562">
        <v>866</v>
      </c>
    </row>
    <row r="70" spans="1:8" x14ac:dyDescent="0.2">
      <c r="A70" s="555">
        <v>123</v>
      </c>
      <c r="B70" s="564">
        <f t="shared" si="3"/>
        <v>12.16</v>
      </c>
      <c r="C70" s="572"/>
      <c r="D70" s="560">
        <v>27860</v>
      </c>
      <c r="E70" s="576"/>
      <c r="F70" s="560">
        <f t="shared" si="1"/>
        <v>38164</v>
      </c>
      <c r="G70" s="561">
        <f t="shared" si="0"/>
        <v>27493</v>
      </c>
      <c r="H70" s="562">
        <v>866</v>
      </c>
    </row>
    <row r="71" spans="1:8" x14ac:dyDescent="0.2">
      <c r="A71" s="555">
        <v>124</v>
      </c>
      <c r="B71" s="564">
        <f t="shared" si="3"/>
        <v>12.17</v>
      </c>
      <c r="C71" s="572"/>
      <c r="D71" s="560">
        <v>27860</v>
      </c>
      <c r="E71" s="576"/>
      <c r="F71" s="560">
        <f t="shared" si="1"/>
        <v>38133</v>
      </c>
      <c r="G71" s="561">
        <f t="shared" si="0"/>
        <v>27471</v>
      </c>
      <c r="H71" s="562">
        <v>866</v>
      </c>
    </row>
    <row r="72" spans="1:8" x14ac:dyDescent="0.2">
      <c r="A72" s="555">
        <v>125</v>
      </c>
      <c r="B72" s="564">
        <f t="shared" si="3"/>
        <v>12.18</v>
      </c>
      <c r="C72" s="572"/>
      <c r="D72" s="560">
        <v>27860</v>
      </c>
      <c r="E72" s="576"/>
      <c r="F72" s="560">
        <f t="shared" si="1"/>
        <v>38102</v>
      </c>
      <c r="G72" s="561">
        <f t="shared" si="0"/>
        <v>27448</v>
      </c>
      <c r="H72" s="562">
        <v>866</v>
      </c>
    </row>
    <row r="73" spans="1:8" x14ac:dyDescent="0.2">
      <c r="A73" s="555">
        <v>126</v>
      </c>
      <c r="B73" s="564">
        <f t="shared" si="3"/>
        <v>12.18</v>
      </c>
      <c r="C73" s="572"/>
      <c r="D73" s="560">
        <v>27860</v>
      </c>
      <c r="E73" s="576"/>
      <c r="F73" s="560">
        <f t="shared" si="1"/>
        <v>38102</v>
      </c>
      <c r="G73" s="561">
        <f t="shared" si="0"/>
        <v>27448</v>
      </c>
      <c r="H73" s="562">
        <v>866</v>
      </c>
    </row>
    <row r="74" spans="1:8" x14ac:dyDescent="0.2">
      <c r="A74" s="555">
        <v>127</v>
      </c>
      <c r="B74" s="564">
        <f t="shared" si="3"/>
        <v>12.19</v>
      </c>
      <c r="C74" s="572"/>
      <c r="D74" s="560">
        <v>27860</v>
      </c>
      <c r="E74" s="576"/>
      <c r="F74" s="560">
        <f t="shared" si="1"/>
        <v>38072</v>
      </c>
      <c r="G74" s="561">
        <f t="shared" si="0"/>
        <v>27426</v>
      </c>
      <c r="H74" s="562">
        <v>866</v>
      </c>
    </row>
    <row r="75" spans="1:8" x14ac:dyDescent="0.2">
      <c r="A75" s="555">
        <v>128</v>
      </c>
      <c r="B75" s="564">
        <f t="shared" si="3"/>
        <v>12.2</v>
      </c>
      <c r="C75" s="572"/>
      <c r="D75" s="560">
        <v>27860</v>
      </c>
      <c r="E75" s="576"/>
      <c r="F75" s="560">
        <f t="shared" si="1"/>
        <v>38041</v>
      </c>
      <c r="G75" s="561">
        <f t="shared" si="0"/>
        <v>27403</v>
      </c>
      <c r="H75" s="562">
        <v>866</v>
      </c>
    </row>
    <row r="76" spans="1:8" x14ac:dyDescent="0.2">
      <c r="A76" s="555">
        <v>129</v>
      </c>
      <c r="B76" s="564">
        <f t="shared" si="3"/>
        <v>12.21</v>
      </c>
      <c r="C76" s="572"/>
      <c r="D76" s="560">
        <v>27860</v>
      </c>
      <c r="E76" s="576"/>
      <c r="F76" s="560">
        <f t="shared" si="1"/>
        <v>38011</v>
      </c>
      <c r="G76" s="561">
        <f t="shared" si="0"/>
        <v>27381</v>
      </c>
      <c r="H76" s="562">
        <v>866</v>
      </c>
    </row>
    <row r="77" spans="1:8" x14ac:dyDescent="0.2">
      <c r="A77" s="555">
        <v>130</v>
      </c>
      <c r="B77" s="564">
        <f t="shared" si="3"/>
        <v>12.22</v>
      </c>
      <c r="C77" s="572"/>
      <c r="D77" s="560">
        <v>27860</v>
      </c>
      <c r="E77" s="576"/>
      <c r="F77" s="560">
        <f t="shared" si="1"/>
        <v>37980</v>
      </c>
      <c r="G77" s="561">
        <f t="shared" si="0"/>
        <v>27358</v>
      </c>
      <c r="H77" s="562">
        <v>866</v>
      </c>
    </row>
    <row r="78" spans="1:8" x14ac:dyDescent="0.2">
      <c r="A78" s="555">
        <v>131</v>
      </c>
      <c r="B78" s="564">
        <f t="shared" si="3"/>
        <v>12.23</v>
      </c>
      <c r="C78" s="572"/>
      <c r="D78" s="560">
        <v>27860</v>
      </c>
      <c r="E78" s="576"/>
      <c r="F78" s="560">
        <f t="shared" si="1"/>
        <v>37950</v>
      </c>
      <c r="G78" s="561">
        <f t="shared" si="0"/>
        <v>27336</v>
      </c>
      <c r="H78" s="562">
        <v>866</v>
      </c>
    </row>
    <row r="79" spans="1:8" x14ac:dyDescent="0.2">
      <c r="A79" s="555">
        <v>132</v>
      </c>
      <c r="B79" s="564">
        <f t="shared" si="3"/>
        <v>12.24</v>
      </c>
      <c r="C79" s="572"/>
      <c r="D79" s="560">
        <v>27860</v>
      </c>
      <c r="E79" s="576"/>
      <c r="F79" s="560">
        <f t="shared" si="1"/>
        <v>37920</v>
      </c>
      <c r="G79" s="561">
        <f t="shared" si="0"/>
        <v>27314</v>
      </c>
      <c r="H79" s="562">
        <v>866</v>
      </c>
    </row>
    <row r="80" spans="1:8" x14ac:dyDescent="0.2">
      <c r="A80" s="555">
        <v>133</v>
      </c>
      <c r="B80" s="564">
        <f t="shared" si="3"/>
        <v>12.25</v>
      </c>
      <c r="C80" s="572"/>
      <c r="D80" s="560">
        <v>27860</v>
      </c>
      <c r="E80" s="576"/>
      <c r="F80" s="560">
        <f t="shared" si="1"/>
        <v>37890</v>
      </c>
      <c r="G80" s="561">
        <f t="shared" ref="G80:G143" si="4">ROUND(12*(1/B80*D80),0)</f>
        <v>27291</v>
      </c>
      <c r="H80" s="562">
        <v>866</v>
      </c>
    </row>
    <row r="81" spans="1:8" x14ac:dyDescent="0.2">
      <c r="A81" s="555">
        <v>134</v>
      </c>
      <c r="B81" s="564">
        <f t="shared" si="3"/>
        <v>12.26</v>
      </c>
      <c r="C81" s="572"/>
      <c r="D81" s="560">
        <v>27860</v>
      </c>
      <c r="E81" s="576"/>
      <c r="F81" s="560">
        <f t="shared" ref="F81:F144" si="5">ROUND(12*1.3566*(1/B81*D81)+H81,0)</f>
        <v>37859</v>
      </c>
      <c r="G81" s="561">
        <f t="shared" si="4"/>
        <v>27269</v>
      </c>
      <c r="H81" s="562">
        <v>866</v>
      </c>
    </row>
    <row r="82" spans="1:8" x14ac:dyDescent="0.2">
      <c r="A82" s="555">
        <v>135</v>
      </c>
      <c r="B82" s="564">
        <f t="shared" si="3"/>
        <v>12.27</v>
      </c>
      <c r="C82" s="572"/>
      <c r="D82" s="560">
        <v>27860</v>
      </c>
      <c r="E82" s="576"/>
      <c r="F82" s="560">
        <f t="shared" si="5"/>
        <v>37829</v>
      </c>
      <c r="G82" s="561">
        <f t="shared" si="4"/>
        <v>27247</v>
      </c>
      <c r="H82" s="562">
        <v>866</v>
      </c>
    </row>
    <row r="83" spans="1:8" x14ac:dyDescent="0.2">
      <c r="A83" s="555">
        <v>136</v>
      </c>
      <c r="B83" s="564">
        <f t="shared" si="3"/>
        <v>12.28</v>
      </c>
      <c r="C83" s="572"/>
      <c r="D83" s="560">
        <v>27860</v>
      </c>
      <c r="E83" s="576"/>
      <c r="F83" s="560">
        <f t="shared" si="5"/>
        <v>37799</v>
      </c>
      <c r="G83" s="561">
        <f t="shared" si="4"/>
        <v>27225</v>
      </c>
      <c r="H83" s="562">
        <v>866</v>
      </c>
    </row>
    <row r="84" spans="1:8" x14ac:dyDescent="0.2">
      <c r="A84" s="555">
        <v>137</v>
      </c>
      <c r="B84" s="564">
        <f t="shared" si="3"/>
        <v>12.29</v>
      </c>
      <c r="C84" s="572"/>
      <c r="D84" s="560">
        <v>27860</v>
      </c>
      <c r="E84" s="576"/>
      <c r="F84" s="560">
        <f t="shared" si="5"/>
        <v>37769</v>
      </c>
      <c r="G84" s="561">
        <f t="shared" si="4"/>
        <v>27203</v>
      </c>
      <c r="H84" s="562">
        <v>866</v>
      </c>
    </row>
    <row r="85" spans="1:8" x14ac:dyDescent="0.2">
      <c r="A85" s="555">
        <v>138</v>
      </c>
      <c r="B85" s="564">
        <f t="shared" si="3"/>
        <v>12.3</v>
      </c>
      <c r="C85" s="572"/>
      <c r="D85" s="560">
        <v>27860</v>
      </c>
      <c r="E85" s="576"/>
      <c r="F85" s="560">
        <f t="shared" si="5"/>
        <v>37739</v>
      </c>
      <c r="G85" s="561">
        <f t="shared" si="4"/>
        <v>27180</v>
      </c>
      <c r="H85" s="562">
        <v>866</v>
      </c>
    </row>
    <row r="86" spans="1:8" x14ac:dyDescent="0.2">
      <c r="A86" s="555">
        <v>139</v>
      </c>
      <c r="B86" s="564">
        <f t="shared" si="3"/>
        <v>12.31</v>
      </c>
      <c r="C86" s="572"/>
      <c r="D86" s="560">
        <v>27860</v>
      </c>
      <c r="E86" s="576"/>
      <c r="F86" s="560">
        <f t="shared" si="5"/>
        <v>37709</v>
      </c>
      <c r="G86" s="561">
        <f t="shared" si="4"/>
        <v>27158</v>
      </c>
      <c r="H86" s="562">
        <v>866</v>
      </c>
    </row>
    <row r="87" spans="1:8" x14ac:dyDescent="0.2">
      <c r="A87" s="555">
        <v>140</v>
      </c>
      <c r="B87" s="564">
        <f t="shared" si="3"/>
        <v>12.32</v>
      </c>
      <c r="C87" s="572"/>
      <c r="D87" s="560">
        <v>27860</v>
      </c>
      <c r="E87" s="576"/>
      <c r="F87" s="560">
        <f t="shared" si="5"/>
        <v>37679</v>
      </c>
      <c r="G87" s="561">
        <f t="shared" si="4"/>
        <v>27136</v>
      </c>
      <c r="H87" s="562">
        <v>866</v>
      </c>
    </row>
    <row r="88" spans="1:8" x14ac:dyDescent="0.2">
      <c r="A88" s="555">
        <v>141</v>
      </c>
      <c r="B88" s="564">
        <f t="shared" si="3"/>
        <v>12.33</v>
      </c>
      <c r="C88" s="572"/>
      <c r="D88" s="560">
        <v>27860</v>
      </c>
      <c r="E88" s="576"/>
      <c r="F88" s="560">
        <f t="shared" si="5"/>
        <v>37649</v>
      </c>
      <c r="G88" s="561">
        <f t="shared" si="4"/>
        <v>27114</v>
      </c>
      <c r="H88" s="562">
        <v>866</v>
      </c>
    </row>
    <row r="89" spans="1:8" x14ac:dyDescent="0.2">
      <c r="A89" s="555">
        <v>142</v>
      </c>
      <c r="B89" s="564">
        <f t="shared" si="3"/>
        <v>12.33</v>
      </c>
      <c r="C89" s="572"/>
      <c r="D89" s="560">
        <v>27860</v>
      </c>
      <c r="E89" s="576"/>
      <c r="F89" s="560">
        <f t="shared" si="5"/>
        <v>37649</v>
      </c>
      <c r="G89" s="561">
        <f t="shared" si="4"/>
        <v>27114</v>
      </c>
      <c r="H89" s="562">
        <v>866</v>
      </c>
    </row>
    <row r="90" spans="1:8" x14ac:dyDescent="0.2">
      <c r="A90" s="555">
        <v>143</v>
      </c>
      <c r="B90" s="564">
        <f t="shared" si="3"/>
        <v>12.34</v>
      </c>
      <c r="C90" s="572"/>
      <c r="D90" s="560">
        <v>27860</v>
      </c>
      <c r="E90" s="576"/>
      <c r="F90" s="560">
        <f t="shared" si="5"/>
        <v>37620</v>
      </c>
      <c r="G90" s="561">
        <f t="shared" si="4"/>
        <v>27092</v>
      </c>
      <c r="H90" s="562">
        <v>866</v>
      </c>
    </row>
    <row r="91" spans="1:8" x14ac:dyDescent="0.2">
      <c r="A91" s="555">
        <v>144</v>
      </c>
      <c r="B91" s="564">
        <f t="shared" si="3"/>
        <v>12.35</v>
      </c>
      <c r="C91" s="572"/>
      <c r="D91" s="560">
        <v>27860</v>
      </c>
      <c r="E91" s="576"/>
      <c r="F91" s="560">
        <f t="shared" si="5"/>
        <v>37590</v>
      </c>
      <c r="G91" s="561">
        <f t="shared" si="4"/>
        <v>27070</v>
      </c>
      <c r="H91" s="562">
        <v>866</v>
      </c>
    </row>
    <row r="92" spans="1:8" x14ac:dyDescent="0.2">
      <c r="A92" s="555">
        <v>145</v>
      </c>
      <c r="B92" s="564">
        <f t="shared" si="3"/>
        <v>12.36</v>
      </c>
      <c r="C92" s="572"/>
      <c r="D92" s="560">
        <v>27860</v>
      </c>
      <c r="E92" s="576"/>
      <c r="F92" s="560">
        <f t="shared" si="5"/>
        <v>37560</v>
      </c>
      <c r="G92" s="561">
        <f t="shared" si="4"/>
        <v>27049</v>
      </c>
      <c r="H92" s="562">
        <v>866</v>
      </c>
    </row>
    <row r="93" spans="1:8" x14ac:dyDescent="0.2">
      <c r="A93" s="555">
        <v>146</v>
      </c>
      <c r="B93" s="564">
        <f t="shared" si="3"/>
        <v>12.37</v>
      </c>
      <c r="C93" s="572"/>
      <c r="D93" s="560">
        <v>27860</v>
      </c>
      <c r="E93" s="576"/>
      <c r="F93" s="560">
        <f t="shared" si="5"/>
        <v>37530</v>
      </c>
      <c r="G93" s="561">
        <f t="shared" si="4"/>
        <v>27027</v>
      </c>
      <c r="H93" s="562">
        <v>866</v>
      </c>
    </row>
    <row r="94" spans="1:8" x14ac:dyDescent="0.2">
      <c r="A94" s="555">
        <v>147</v>
      </c>
      <c r="B94" s="564">
        <f t="shared" si="3"/>
        <v>12.38</v>
      </c>
      <c r="C94" s="572"/>
      <c r="D94" s="560">
        <v>27860</v>
      </c>
      <c r="E94" s="576"/>
      <c r="F94" s="560">
        <f t="shared" si="5"/>
        <v>37501</v>
      </c>
      <c r="G94" s="561">
        <f t="shared" si="4"/>
        <v>27005</v>
      </c>
      <c r="H94" s="562">
        <v>866</v>
      </c>
    </row>
    <row r="95" spans="1:8" x14ac:dyDescent="0.2">
      <c r="A95" s="555">
        <v>148</v>
      </c>
      <c r="B95" s="564">
        <f t="shared" si="3"/>
        <v>12.39</v>
      </c>
      <c r="C95" s="572"/>
      <c r="D95" s="560">
        <v>27860</v>
      </c>
      <c r="E95" s="576"/>
      <c r="F95" s="560">
        <f t="shared" si="5"/>
        <v>37471</v>
      </c>
      <c r="G95" s="561">
        <f t="shared" si="4"/>
        <v>26983</v>
      </c>
      <c r="H95" s="562">
        <v>866</v>
      </c>
    </row>
    <row r="96" spans="1:8" x14ac:dyDescent="0.2">
      <c r="A96" s="555">
        <v>149</v>
      </c>
      <c r="B96" s="564">
        <f t="shared" si="3"/>
        <v>12.4</v>
      </c>
      <c r="C96" s="572"/>
      <c r="D96" s="560">
        <v>27860</v>
      </c>
      <c r="E96" s="576"/>
      <c r="F96" s="560">
        <f t="shared" si="5"/>
        <v>37442</v>
      </c>
      <c r="G96" s="561">
        <f t="shared" si="4"/>
        <v>26961</v>
      </c>
      <c r="H96" s="562">
        <v>866</v>
      </c>
    </row>
    <row r="97" spans="1:8" x14ac:dyDescent="0.2">
      <c r="A97" s="555">
        <v>150</v>
      </c>
      <c r="B97" s="564">
        <f t="shared" si="3"/>
        <v>12.41</v>
      </c>
      <c r="C97" s="572"/>
      <c r="D97" s="560">
        <v>27860</v>
      </c>
      <c r="E97" s="576"/>
      <c r="F97" s="560">
        <f t="shared" si="5"/>
        <v>37412</v>
      </c>
      <c r="G97" s="561">
        <f t="shared" si="4"/>
        <v>26940</v>
      </c>
      <c r="H97" s="562">
        <v>866</v>
      </c>
    </row>
    <row r="98" spans="1:8" x14ac:dyDescent="0.2">
      <c r="A98" s="555">
        <v>151</v>
      </c>
      <c r="B98" s="564">
        <f t="shared" si="3"/>
        <v>12.42</v>
      </c>
      <c r="C98" s="572"/>
      <c r="D98" s="560">
        <v>27860</v>
      </c>
      <c r="E98" s="576"/>
      <c r="F98" s="560">
        <f t="shared" si="5"/>
        <v>37383</v>
      </c>
      <c r="G98" s="561">
        <f t="shared" si="4"/>
        <v>26918</v>
      </c>
      <c r="H98" s="562">
        <v>866</v>
      </c>
    </row>
    <row r="99" spans="1:8" x14ac:dyDescent="0.2">
      <c r="A99" s="555">
        <v>152</v>
      </c>
      <c r="B99" s="564">
        <f t="shared" si="3"/>
        <v>12.43</v>
      </c>
      <c r="C99" s="572"/>
      <c r="D99" s="560">
        <v>27860</v>
      </c>
      <c r="E99" s="576"/>
      <c r="F99" s="560">
        <f t="shared" si="5"/>
        <v>37353</v>
      </c>
      <c r="G99" s="561">
        <f t="shared" si="4"/>
        <v>26896</v>
      </c>
      <c r="H99" s="562">
        <v>866</v>
      </c>
    </row>
    <row r="100" spans="1:8" x14ac:dyDescent="0.2">
      <c r="A100" s="555">
        <v>153</v>
      </c>
      <c r="B100" s="564">
        <f t="shared" si="3"/>
        <v>12.44</v>
      </c>
      <c r="C100" s="572"/>
      <c r="D100" s="560">
        <v>27860</v>
      </c>
      <c r="E100" s="576"/>
      <c r="F100" s="560">
        <f t="shared" si="5"/>
        <v>37324</v>
      </c>
      <c r="G100" s="561">
        <f t="shared" si="4"/>
        <v>26875</v>
      </c>
      <c r="H100" s="562">
        <v>866</v>
      </c>
    </row>
    <row r="101" spans="1:8" x14ac:dyDescent="0.2">
      <c r="A101" s="555">
        <v>154</v>
      </c>
      <c r="B101" s="564">
        <f t="shared" si="3"/>
        <v>12.45</v>
      </c>
      <c r="C101" s="572"/>
      <c r="D101" s="560">
        <v>27860</v>
      </c>
      <c r="E101" s="576"/>
      <c r="F101" s="560">
        <f t="shared" si="5"/>
        <v>37295</v>
      </c>
      <c r="G101" s="561">
        <f t="shared" si="4"/>
        <v>26853</v>
      </c>
      <c r="H101" s="562">
        <v>866</v>
      </c>
    </row>
    <row r="102" spans="1:8" x14ac:dyDescent="0.2">
      <c r="A102" s="555">
        <v>155</v>
      </c>
      <c r="B102" s="564">
        <f t="shared" si="3"/>
        <v>12.46</v>
      </c>
      <c r="C102" s="572"/>
      <c r="D102" s="560">
        <v>27860</v>
      </c>
      <c r="E102" s="576"/>
      <c r="F102" s="560">
        <f t="shared" si="5"/>
        <v>37266</v>
      </c>
      <c r="G102" s="561">
        <f t="shared" si="4"/>
        <v>26831</v>
      </c>
      <c r="H102" s="562">
        <v>866</v>
      </c>
    </row>
    <row r="103" spans="1:8" x14ac:dyDescent="0.2">
      <c r="A103" s="555">
        <v>156</v>
      </c>
      <c r="B103" s="564">
        <f t="shared" si="3"/>
        <v>12.47</v>
      </c>
      <c r="C103" s="572"/>
      <c r="D103" s="560">
        <v>27860</v>
      </c>
      <c r="E103" s="576"/>
      <c r="F103" s="560">
        <f t="shared" si="5"/>
        <v>37236</v>
      </c>
      <c r="G103" s="561">
        <f t="shared" si="4"/>
        <v>26810</v>
      </c>
      <c r="H103" s="562">
        <v>866</v>
      </c>
    </row>
    <row r="104" spans="1:8" x14ac:dyDescent="0.2">
      <c r="A104" s="555">
        <v>157</v>
      </c>
      <c r="B104" s="564">
        <f t="shared" si="3"/>
        <v>12.48</v>
      </c>
      <c r="C104" s="572"/>
      <c r="D104" s="560">
        <v>27860</v>
      </c>
      <c r="E104" s="576"/>
      <c r="F104" s="560">
        <f t="shared" si="5"/>
        <v>37207</v>
      </c>
      <c r="G104" s="561">
        <f t="shared" si="4"/>
        <v>26788</v>
      </c>
      <c r="H104" s="562">
        <v>866</v>
      </c>
    </row>
    <row r="105" spans="1:8" x14ac:dyDescent="0.2">
      <c r="A105" s="555">
        <v>158</v>
      </c>
      <c r="B105" s="564">
        <f t="shared" si="3"/>
        <v>12.49</v>
      </c>
      <c r="C105" s="572"/>
      <c r="D105" s="560">
        <v>27860</v>
      </c>
      <c r="E105" s="576"/>
      <c r="F105" s="560">
        <f t="shared" si="5"/>
        <v>37178</v>
      </c>
      <c r="G105" s="561">
        <f t="shared" si="4"/>
        <v>26767</v>
      </c>
      <c r="H105" s="562">
        <v>866</v>
      </c>
    </row>
    <row r="106" spans="1:8" x14ac:dyDescent="0.2">
      <c r="A106" s="555">
        <v>159</v>
      </c>
      <c r="B106" s="564">
        <f t="shared" si="3"/>
        <v>12.49</v>
      </c>
      <c r="C106" s="572"/>
      <c r="D106" s="560">
        <v>27860</v>
      </c>
      <c r="E106" s="576"/>
      <c r="F106" s="560">
        <f t="shared" si="5"/>
        <v>37178</v>
      </c>
      <c r="G106" s="561">
        <f t="shared" si="4"/>
        <v>26767</v>
      </c>
      <c r="H106" s="562">
        <v>866</v>
      </c>
    </row>
    <row r="107" spans="1:8" x14ac:dyDescent="0.2">
      <c r="A107" s="563">
        <v>160</v>
      </c>
      <c r="B107" s="564">
        <f t="shared" si="3"/>
        <v>12.5</v>
      </c>
      <c r="C107" s="573"/>
      <c r="D107" s="560">
        <v>27860</v>
      </c>
      <c r="E107" s="577"/>
      <c r="F107" s="560">
        <f t="shared" si="5"/>
        <v>37149</v>
      </c>
      <c r="G107" s="561">
        <f t="shared" si="4"/>
        <v>26746</v>
      </c>
      <c r="H107" s="562">
        <v>866</v>
      </c>
    </row>
    <row r="108" spans="1:8" x14ac:dyDescent="0.2">
      <c r="A108" s="563">
        <v>161</v>
      </c>
      <c r="B108" s="564">
        <f>ROUND(0.01*A108+11.07,2)</f>
        <v>12.68</v>
      </c>
      <c r="C108" s="573"/>
      <c r="D108" s="560">
        <v>27860</v>
      </c>
      <c r="E108" s="577"/>
      <c r="F108" s="560">
        <f t="shared" si="5"/>
        <v>36634</v>
      </c>
      <c r="G108" s="561">
        <f t="shared" si="4"/>
        <v>26366</v>
      </c>
      <c r="H108" s="562">
        <v>866</v>
      </c>
    </row>
    <row r="109" spans="1:8" x14ac:dyDescent="0.2">
      <c r="A109" s="563">
        <v>162</v>
      </c>
      <c r="B109" s="564">
        <f t="shared" ref="B109:B157" si="6">ROUND(0.01*A109+11.07,2)</f>
        <v>12.69</v>
      </c>
      <c r="C109" s="573"/>
      <c r="D109" s="560">
        <v>27860</v>
      </c>
      <c r="E109" s="577"/>
      <c r="F109" s="560">
        <f t="shared" si="5"/>
        <v>36606</v>
      </c>
      <c r="G109" s="561">
        <f t="shared" si="4"/>
        <v>26345</v>
      </c>
      <c r="H109" s="562">
        <v>866</v>
      </c>
    </row>
    <row r="110" spans="1:8" x14ac:dyDescent="0.2">
      <c r="A110" s="555">
        <v>163</v>
      </c>
      <c r="B110" s="564">
        <f t="shared" si="6"/>
        <v>12.7</v>
      </c>
      <c r="C110" s="572"/>
      <c r="D110" s="560">
        <v>27860</v>
      </c>
      <c r="E110" s="576"/>
      <c r="F110" s="560">
        <f t="shared" si="5"/>
        <v>36578</v>
      </c>
      <c r="G110" s="561">
        <f t="shared" si="4"/>
        <v>26324</v>
      </c>
      <c r="H110" s="562">
        <v>866</v>
      </c>
    </row>
    <row r="111" spans="1:8" x14ac:dyDescent="0.2">
      <c r="A111" s="555">
        <v>164</v>
      </c>
      <c r="B111" s="564">
        <f t="shared" si="6"/>
        <v>12.71</v>
      </c>
      <c r="C111" s="572"/>
      <c r="D111" s="560">
        <v>27860</v>
      </c>
      <c r="E111" s="576"/>
      <c r="F111" s="560">
        <f t="shared" si="5"/>
        <v>36550</v>
      </c>
      <c r="G111" s="561">
        <f t="shared" si="4"/>
        <v>26304</v>
      </c>
      <c r="H111" s="562">
        <v>866</v>
      </c>
    </row>
    <row r="112" spans="1:8" x14ac:dyDescent="0.2">
      <c r="A112" s="555">
        <v>165</v>
      </c>
      <c r="B112" s="564">
        <f t="shared" si="6"/>
        <v>12.72</v>
      </c>
      <c r="C112" s="572"/>
      <c r="D112" s="560">
        <v>27860</v>
      </c>
      <c r="E112" s="576"/>
      <c r="F112" s="560">
        <f t="shared" si="5"/>
        <v>36522</v>
      </c>
      <c r="G112" s="561">
        <f t="shared" si="4"/>
        <v>26283</v>
      </c>
      <c r="H112" s="562">
        <v>866</v>
      </c>
    </row>
    <row r="113" spans="1:8" x14ac:dyDescent="0.2">
      <c r="A113" s="555">
        <v>166</v>
      </c>
      <c r="B113" s="564">
        <f t="shared" si="6"/>
        <v>12.73</v>
      </c>
      <c r="C113" s="572"/>
      <c r="D113" s="560">
        <v>27860</v>
      </c>
      <c r="E113" s="576"/>
      <c r="F113" s="560">
        <f t="shared" si="5"/>
        <v>36494</v>
      </c>
      <c r="G113" s="561">
        <f t="shared" si="4"/>
        <v>26262</v>
      </c>
      <c r="H113" s="562">
        <v>866</v>
      </c>
    </row>
    <row r="114" spans="1:8" x14ac:dyDescent="0.2">
      <c r="A114" s="555">
        <v>167</v>
      </c>
      <c r="B114" s="564">
        <f t="shared" si="6"/>
        <v>12.74</v>
      </c>
      <c r="C114" s="572"/>
      <c r="D114" s="560">
        <v>27860</v>
      </c>
      <c r="E114" s="576"/>
      <c r="F114" s="560">
        <f t="shared" si="5"/>
        <v>36466</v>
      </c>
      <c r="G114" s="561">
        <f t="shared" si="4"/>
        <v>26242</v>
      </c>
      <c r="H114" s="562">
        <v>866</v>
      </c>
    </row>
    <row r="115" spans="1:8" x14ac:dyDescent="0.2">
      <c r="A115" s="555">
        <v>168</v>
      </c>
      <c r="B115" s="564">
        <f t="shared" si="6"/>
        <v>12.75</v>
      </c>
      <c r="C115" s="572"/>
      <c r="D115" s="560">
        <v>27860</v>
      </c>
      <c r="E115" s="576"/>
      <c r="F115" s="560">
        <f t="shared" si="5"/>
        <v>36438</v>
      </c>
      <c r="G115" s="561">
        <f t="shared" si="4"/>
        <v>26221</v>
      </c>
      <c r="H115" s="562">
        <v>866</v>
      </c>
    </row>
    <row r="116" spans="1:8" x14ac:dyDescent="0.2">
      <c r="A116" s="555">
        <v>169</v>
      </c>
      <c r="B116" s="564">
        <f t="shared" si="6"/>
        <v>12.76</v>
      </c>
      <c r="C116" s="572"/>
      <c r="D116" s="560">
        <v>27860</v>
      </c>
      <c r="E116" s="576"/>
      <c r="F116" s="560">
        <f t="shared" si="5"/>
        <v>36410</v>
      </c>
      <c r="G116" s="561">
        <f t="shared" si="4"/>
        <v>26201</v>
      </c>
      <c r="H116" s="562">
        <v>866</v>
      </c>
    </row>
    <row r="117" spans="1:8" x14ac:dyDescent="0.2">
      <c r="A117" s="555">
        <v>170</v>
      </c>
      <c r="B117" s="564">
        <f t="shared" si="6"/>
        <v>12.77</v>
      </c>
      <c r="C117" s="572"/>
      <c r="D117" s="560">
        <v>27860</v>
      </c>
      <c r="E117" s="576"/>
      <c r="F117" s="560">
        <f t="shared" si="5"/>
        <v>36382</v>
      </c>
      <c r="G117" s="561">
        <f t="shared" si="4"/>
        <v>26180</v>
      </c>
      <c r="H117" s="562">
        <v>866</v>
      </c>
    </row>
    <row r="118" spans="1:8" x14ac:dyDescent="0.2">
      <c r="A118" s="555">
        <v>171</v>
      </c>
      <c r="B118" s="564">
        <f t="shared" si="6"/>
        <v>12.78</v>
      </c>
      <c r="C118" s="572"/>
      <c r="D118" s="560">
        <v>27860</v>
      </c>
      <c r="E118" s="576"/>
      <c r="F118" s="560">
        <f t="shared" si="5"/>
        <v>36354</v>
      </c>
      <c r="G118" s="561">
        <f t="shared" si="4"/>
        <v>26160</v>
      </c>
      <c r="H118" s="562">
        <v>866</v>
      </c>
    </row>
    <row r="119" spans="1:8" x14ac:dyDescent="0.2">
      <c r="A119" s="555">
        <v>172</v>
      </c>
      <c r="B119" s="564">
        <f t="shared" si="6"/>
        <v>12.79</v>
      </c>
      <c r="C119" s="572"/>
      <c r="D119" s="560">
        <v>27860</v>
      </c>
      <c r="E119" s="576"/>
      <c r="F119" s="560">
        <f t="shared" si="5"/>
        <v>36326</v>
      </c>
      <c r="G119" s="561">
        <f t="shared" si="4"/>
        <v>26139</v>
      </c>
      <c r="H119" s="562">
        <v>866</v>
      </c>
    </row>
    <row r="120" spans="1:8" x14ac:dyDescent="0.2">
      <c r="A120" s="555">
        <v>173</v>
      </c>
      <c r="B120" s="564">
        <f t="shared" si="6"/>
        <v>12.8</v>
      </c>
      <c r="C120" s="572"/>
      <c r="D120" s="560">
        <v>27860</v>
      </c>
      <c r="E120" s="576"/>
      <c r="F120" s="560">
        <f t="shared" si="5"/>
        <v>36299</v>
      </c>
      <c r="G120" s="561">
        <f t="shared" si="4"/>
        <v>26119</v>
      </c>
      <c r="H120" s="562">
        <v>866</v>
      </c>
    </row>
    <row r="121" spans="1:8" x14ac:dyDescent="0.2">
      <c r="A121" s="555">
        <v>174</v>
      </c>
      <c r="B121" s="564">
        <f t="shared" si="6"/>
        <v>12.81</v>
      </c>
      <c r="C121" s="572"/>
      <c r="D121" s="560">
        <v>27860</v>
      </c>
      <c r="E121" s="576"/>
      <c r="F121" s="560">
        <f t="shared" si="5"/>
        <v>36271</v>
      </c>
      <c r="G121" s="561">
        <f t="shared" si="4"/>
        <v>26098</v>
      </c>
      <c r="H121" s="562">
        <v>866</v>
      </c>
    </row>
    <row r="122" spans="1:8" x14ac:dyDescent="0.2">
      <c r="A122" s="555">
        <v>175</v>
      </c>
      <c r="B122" s="564">
        <f t="shared" si="6"/>
        <v>12.82</v>
      </c>
      <c r="C122" s="572"/>
      <c r="D122" s="560">
        <v>27860</v>
      </c>
      <c r="E122" s="576"/>
      <c r="F122" s="560">
        <f t="shared" si="5"/>
        <v>36243</v>
      </c>
      <c r="G122" s="561">
        <f t="shared" si="4"/>
        <v>26078</v>
      </c>
      <c r="H122" s="562">
        <v>866</v>
      </c>
    </row>
    <row r="123" spans="1:8" x14ac:dyDescent="0.2">
      <c r="A123" s="555">
        <v>176</v>
      </c>
      <c r="B123" s="564">
        <f t="shared" si="6"/>
        <v>12.83</v>
      </c>
      <c r="C123" s="572"/>
      <c r="D123" s="560">
        <v>27860</v>
      </c>
      <c r="E123" s="576"/>
      <c r="F123" s="560">
        <f t="shared" si="5"/>
        <v>36216</v>
      </c>
      <c r="G123" s="561">
        <f t="shared" si="4"/>
        <v>26058</v>
      </c>
      <c r="H123" s="562">
        <v>866</v>
      </c>
    </row>
    <row r="124" spans="1:8" x14ac:dyDescent="0.2">
      <c r="A124" s="555">
        <v>177</v>
      </c>
      <c r="B124" s="564">
        <f t="shared" si="6"/>
        <v>12.84</v>
      </c>
      <c r="C124" s="572"/>
      <c r="D124" s="560">
        <v>27860</v>
      </c>
      <c r="E124" s="576"/>
      <c r="F124" s="560">
        <f t="shared" si="5"/>
        <v>36188</v>
      </c>
      <c r="G124" s="561">
        <f t="shared" si="4"/>
        <v>26037</v>
      </c>
      <c r="H124" s="562">
        <v>866</v>
      </c>
    </row>
    <row r="125" spans="1:8" x14ac:dyDescent="0.2">
      <c r="A125" s="555">
        <v>178</v>
      </c>
      <c r="B125" s="564">
        <f t="shared" si="6"/>
        <v>12.85</v>
      </c>
      <c r="C125" s="572"/>
      <c r="D125" s="560">
        <v>27860</v>
      </c>
      <c r="E125" s="576"/>
      <c r="F125" s="560">
        <f t="shared" si="5"/>
        <v>36161</v>
      </c>
      <c r="G125" s="561">
        <f t="shared" si="4"/>
        <v>26017</v>
      </c>
      <c r="H125" s="562">
        <v>866</v>
      </c>
    </row>
    <row r="126" spans="1:8" x14ac:dyDescent="0.2">
      <c r="A126" s="555">
        <v>179</v>
      </c>
      <c r="B126" s="564">
        <f t="shared" si="6"/>
        <v>12.86</v>
      </c>
      <c r="C126" s="572"/>
      <c r="D126" s="560">
        <v>27860</v>
      </c>
      <c r="E126" s="576"/>
      <c r="F126" s="560">
        <f t="shared" si="5"/>
        <v>36133</v>
      </c>
      <c r="G126" s="561">
        <f t="shared" si="4"/>
        <v>25997</v>
      </c>
      <c r="H126" s="562">
        <v>866</v>
      </c>
    </row>
    <row r="127" spans="1:8" x14ac:dyDescent="0.2">
      <c r="A127" s="555">
        <v>180</v>
      </c>
      <c r="B127" s="564">
        <f t="shared" si="6"/>
        <v>12.87</v>
      </c>
      <c r="C127" s="572"/>
      <c r="D127" s="560">
        <v>27860</v>
      </c>
      <c r="E127" s="576"/>
      <c r="F127" s="560">
        <f t="shared" si="5"/>
        <v>36106</v>
      </c>
      <c r="G127" s="561">
        <f t="shared" si="4"/>
        <v>25977</v>
      </c>
      <c r="H127" s="562">
        <v>866</v>
      </c>
    </row>
    <row r="128" spans="1:8" x14ac:dyDescent="0.2">
      <c r="A128" s="555">
        <v>181</v>
      </c>
      <c r="B128" s="564">
        <f t="shared" si="6"/>
        <v>12.88</v>
      </c>
      <c r="C128" s="572"/>
      <c r="D128" s="560">
        <v>27860</v>
      </c>
      <c r="E128" s="576"/>
      <c r="F128" s="560">
        <f t="shared" si="5"/>
        <v>36079</v>
      </c>
      <c r="G128" s="561">
        <f t="shared" si="4"/>
        <v>25957</v>
      </c>
      <c r="H128" s="562">
        <v>866</v>
      </c>
    </row>
    <row r="129" spans="1:8" x14ac:dyDescent="0.2">
      <c r="A129" s="555">
        <v>182</v>
      </c>
      <c r="B129" s="564">
        <f t="shared" si="6"/>
        <v>12.89</v>
      </c>
      <c r="C129" s="572"/>
      <c r="D129" s="560">
        <v>27860</v>
      </c>
      <c r="E129" s="576"/>
      <c r="F129" s="560">
        <f t="shared" si="5"/>
        <v>36051</v>
      </c>
      <c r="G129" s="561">
        <f t="shared" si="4"/>
        <v>25936</v>
      </c>
      <c r="H129" s="562">
        <v>866</v>
      </c>
    </row>
    <row r="130" spans="1:8" x14ac:dyDescent="0.2">
      <c r="A130" s="555">
        <v>183</v>
      </c>
      <c r="B130" s="564">
        <f t="shared" si="6"/>
        <v>12.9</v>
      </c>
      <c r="C130" s="572"/>
      <c r="D130" s="560">
        <v>27860</v>
      </c>
      <c r="E130" s="576"/>
      <c r="F130" s="560">
        <f t="shared" si="5"/>
        <v>36024</v>
      </c>
      <c r="G130" s="561">
        <f t="shared" si="4"/>
        <v>25916</v>
      </c>
      <c r="H130" s="562">
        <v>866</v>
      </c>
    </row>
    <row r="131" spans="1:8" x14ac:dyDescent="0.2">
      <c r="A131" s="555">
        <v>184</v>
      </c>
      <c r="B131" s="564">
        <f t="shared" si="6"/>
        <v>12.91</v>
      </c>
      <c r="C131" s="572"/>
      <c r="D131" s="560">
        <v>27860</v>
      </c>
      <c r="E131" s="576"/>
      <c r="F131" s="560">
        <f t="shared" si="5"/>
        <v>35997</v>
      </c>
      <c r="G131" s="561">
        <f t="shared" si="4"/>
        <v>25896</v>
      </c>
      <c r="H131" s="562">
        <v>866</v>
      </c>
    </row>
    <row r="132" spans="1:8" x14ac:dyDescent="0.2">
      <c r="A132" s="555">
        <v>185</v>
      </c>
      <c r="B132" s="564">
        <f t="shared" si="6"/>
        <v>12.92</v>
      </c>
      <c r="C132" s="572"/>
      <c r="D132" s="560">
        <v>27860</v>
      </c>
      <c r="E132" s="576"/>
      <c r="F132" s="560">
        <f t="shared" si="5"/>
        <v>35970</v>
      </c>
      <c r="G132" s="561">
        <f t="shared" si="4"/>
        <v>25876</v>
      </c>
      <c r="H132" s="562">
        <v>866</v>
      </c>
    </row>
    <row r="133" spans="1:8" x14ac:dyDescent="0.2">
      <c r="A133" s="555">
        <v>186</v>
      </c>
      <c r="B133" s="564">
        <f t="shared" si="6"/>
        <v>12.93</v>
      </c>
      <c r="C133" s="572"/>
      <c r="D133" s="560">
        <v>27860</v>
      </c>
      <c r="E133" s="576"/>
      <c r="F133" s="560">
        <f t="shared" si="5"/>
        <v>35942</v>
      </c>
      <c r="G133" s="561">
        <f t="shared" si="4"/>
        <v>25856</v>
      </c>
      <c r="H133" s="562">
        <v>866</v>
      </c>
    </row>
    <row r="134" spans="1:8" x14ac:dyDescent="0.2">
      <c r="A134" s="555">
        <v>187</v>
      </c>
      <c r="B134" s="564">
        <f t="shared" si="6"/>
        <v>12.94</v>
      </c>
      <c r="C134" s="572"/>
      <c r="D134" s="560">
        <v>27860</v>
      </c>
      <c r="E134" s="576"/>
      <c r="F134" s="560">
        <f t="shared" si="5"/>
        <v>35915</v>
      </c>
      <c r="G134" s="561">
        <f t="shared" si="4"/>
        <v>25836</v>
      </c>
      <c r="H134" s="562">
        <v>866</v>
      </c>
    </row>
    <row r="135" spans="1:8" x14ac:dyDescent="0.2">
      <c r="A135" s="555">
        <v>188</v>
      </c>
      <c r="B135" s="564">
        <f t="shared" si="6"/>
        <v>12.95</v>
      </c>
      <c r="C135" s="572"/>
      <c r="D135" s="560">
        <v>27860</v>
      </c>
      <c r="E135" s="576"/>
      <c r="F135" s="560">
        <f t="shared" si="5"/>
        <v>35888</v>
      </c>
      <c r="G135" s="561">
        <f t="shared" si="4"/>
        <v>25816</v>
      </c>
      <c r="H135" s="562">
        <v>866</v>
      </c>
    </row>
    <row r="136" spans="1:8" x14ac:dyDescent="0.2">
      <c r="A136" s="555">
        <v>189</v>
      </c>
      <c r="B136" s="564">
        <f t="shared" si="6"/>
        <v>12.96</v>
      </c>
      <c r="C136" s="572"/>
      <c r="D136" s="560">
        <v>27860</v>
      </c>
      <c r="E136" s="576"/>
      <c r="F136" s="560">
        <f t="shared" si="5"/>
        <v>35861</v>
      </c>
      <c r="G136" s="561">
        <f t="shared" si="4"/>
        <v>25796</v>
      </c>
      <c r="H136" s="562">
        <v>866</v>
      </c>
    </row>
    <row r="137" spans="1:8" x14ac:dyDescent="0.2">
      <c r="A137" s="555">
        <v>190</v>
      </c>
      <c r="B137" s="564">
        <f t="shared" si="6"/>
        <v>12.97</v>
      </c>
      <c r="C137" s="572"/>
      <c r="D137" s="560">
        <v>27860</v>
      </c>
      <c r="E137" s="576"/>
      <c r="F137" s="560">
        <f t="shared" si="5"/>
        <v>35834</v>
      </c>
      <c r="G137" s="561">
        <f t="shared" si="4"/>
        <v>25776</v>
      </c>
      <c r="H137" s="562">
        <v>866</v>
      </c>
    </row>
    <row r="138" spans="1:8" x14ac:dyDescent="0.2">
      <c r="A138" s="555">
        <v>191</v>
      </c>
      <c r="B138" s="564">
        <f t="shared" si="6"/>
        <v>12.98</v>
      </c>
      <c r="C138" s="572"/>
      <c r="D138" s="560">
        <v>27860</v>
      </c>
      <c r="E138" s="576"/>
      <c r="F138" s="560">
        <f t="shared" si="5"/>
        <v>35807</v>
      </c>
      <c r="G138" s="561">
        <f t="shared" si="4"/>
        <v>25757</v>
      </c>
      <c r="H138" s="562">
        <v>866</v>
      </c>
    </row>
    <row r="139" spans="1:8" x14ac:dyDescent="0.2">
      <c r="A139" s="555">
        <v>192</v>
      </c>
      <c r="B139" s="564">
        <f t="shared" si="6"/>
        <v>12.99</v>
      </c>
      <c r="C139" s="572"/>
      <c r="D139" s="560">
        <v>27860</v>
      </c>
      <c r="E139" s="576"/>
      <c r="F139" s="560">
        <f t="shared" si="5"/>
        <v>35780</v>
      </c>
      <c r="G139" s="561">
        <f t="shared" si="4"/>
        <v>25737</v>
      </c>
      <c r="H139" s="562">
        <v>866</v>
      </c>
    </row>
    <row r="140" spans="1:8" x14ac:dyDescent="0.2">
      <c r="A140" s="555">
        <v>193</v>
      </c>
      <c r="B140" s="564">
        <f t="shared" si="6"/>
        <v>13</v>
      </c>
      <c r="C140" s="572"/>
      <c r="D140" s="560">
        <v>27860</v>
      </c>
      <c r="E140" s="576"/>
      <c r="F140" s="560">
        <f t="shared" si="5"/>
        <v>35754</v>
      </c>
      <c r="G140" s="561">
        <f t="shared" si="4"/>
        <v>25717</v>
      </c>
      <c r="H140" s="562">
        <v>866</v>
      </c>
    </row>
    <row r="141" spans="1:8" x14ac:dyDescent="0.2">
      <c r="A141" s="555">
        <v>194</v>
      </c>
      <c r="B141" s="564">
        <f t="shared" si="6"/>
        <v>13.01</v>
      </c>
      <c r="C141" s="572"/>
      <c r="D141" s="560">
        <v>27860</v>
      </c>
      <c r="E141" s="576"/>
      <c r="F141" s="560">
        <f t="shared" si="5"/>
        <v>35727</v>
      </c>
      <c r="G141" s="561">
        <f t="shared" si="4"/>
        <v>25697</v>
      </c>
      <c r="H141" s="562">
        <v>866</v>
      </c>
    </row>
    <row r="142" spans="1:8" x14ac:dyDescent="0.2">
      <c r="A142" s="555">
        <v>195</v>
      </c>
      <c r="B142" s="564">
        <f t="shared" si="6"/>
        <v>13.02</v>
      </c>
      <c r="C142" s="572"/>
      <c r="D142" s="560">
        <v>27860</v>
      </c>
      <c r="E142" s="576"/>
      <c r="F142" s="560">
        <f t="shared" si="5"/>
        <v>35700</v>
      </c>
      <c r="G142" s="561">
        <f t="shared" si="4"/>
        <v>25677</v>
      </c>
      <c r="H142" s="562">
        <v>866</v>
      </c>
    </row>
    <row r="143" spans="1:8" x14ac:dyDescent="0.2">
      <c r="A143" s="555">
        <v>196</v>
      </c>
      <c r="B143" s="564">
        <f t="shared" si="6"/>
        <v>13.03</v>
      </c>
      <c r="C143" s="572"/>
      <c r="D143" s="560">
        <v>27860</v>
      </c>
      <c r="E143" s="576"/>
      <c r="F143" s="560">
        <f t="shared" si="5"/>
        <v>35673</v>
      </c>
      <c r="G143" s="561">
        <f t="shared" si="4"/>
        <v>25658</v>
      </c>
      <c r="H143" s="562">
        <v>866</v>
      </c>
    </row>
    <row r="144" spans="1:8" x14ac:dyDescent="0.2">
      <c r="A144" s="555">
        <v>197</v>
      </c>
      <c r="B144" s="564">
        <f t="shared" si="6"/>
        <v>13.04</v>
      </c>
      <c r="C144" s="572"/>
      <c r="D144" s="560">
        <v>27860</v>
      </c>
      <c r="E144" s="576"/>
      <c r="F144" s="560">
        <f t="shared" si="5"/>
        <v>35647</v>
      </c>
      <c r="G144" s="561">
        <f t="shared" ref="G144:G207" si="7">ROUND(12*(1/B144*D144),0)</f>
        <v>25638</v>
      </c>
      <c r="H144" s="562">
        <v>866</v>
      </c>
    </row>
    <row r="145" spans="1:8" x14ac:dyDescent="0.2">
      <c r="A145" s="555">
        <v>198</v>
      </c>
      <c r="B145" s="564">
        <f t="shared" si="6"/>
        <v>13.05</v>
      </c>
      <c r="C145" s="572"/>
      <c r="D145" s="560">
        <v>27860</v>
      </c>
      <c r="E145" s="576"/>
      <c r="F145" s="560">
        <f t="shared" ref="F145:F208" si="8">ROUND(12*1.3566*(1/B145*D145)+H145,0)</f>
        <v>35620</v>
      </c>
      <c r="G145" s="561">
        <f t="shared" si="7"/>
        <v>25618</v>
      </c>
      <c r="H145" s="562">
        <v>866</v>
      </c>
    </row>
    <row r="146" spans="1:8" x14ac:dyDescent="0.2">
      <c r="A146" s="555">
        <v>199</v>
      </c>
      <c r="B146" s="564">
        <f t="shared" si="6"/>
        <v>13.06</v>
      </c>
      <c r="C146" s="572"/>
      <c r="D146" s="560">
        <v>27860</v>
      </c>
      <c r="E146" s="576"/>
      <c r="F146" s="560">
        <f t="shared" si="8"/>
        <v>35593</v>
      </c>
      <c r="G146" s="561">
        <f t="shared" si="7"/>
        <v>25599</v>
      </c>
      <c r="H146" s="562">
        <v>866</v>
      </c>
    </row>
    <row r="147" spans="1:8" x14ac:dyDescent="0.2">
      <c r="A147" s="555">
        <v>200</v>
      </c>
      <c r="B147" s="564">
        <f t="shared" si="6"/>
        <v>13.07</v>
      </c>
      <c r="C147" s="572"/>
      <c r="D147" s="560">
        <v>27860</v>
      </c>
      <c r="E147" s="576"/>
      <c r="F147" s="560">
        <f t="shared" si="8"/>
        <v>35567</v>
      </c>
      <c r="G147" s="561">
        <f t="shared" si="7"/>
        <v>25579</v>
      </c>
      <c r="H147" s="562">
        <v>866</v>
      </c>
    </row>
    <row r="148" spans="1:8" x14ac:dyDescent="0.2">
      <c r="A148" s="555">
        <v>201</v>
      </c>
      <c r="B148" s="564">
        <f t="shared" si="6"/>
        <v>13.08</v>
      </c>
      <c r="C148" s="572"/>
      <c r="D148" s="560">
        <v>27860</v>
      </c>
      <c r="E148" s="576"/>
      <c r="F148" s="560">
        <f t="shared" si="8"/>
        <v>35540</v>
      </c>
      <c r="G148" s="561">
        <f t="shared" si="7"/>
        <v>25560</v>
      </c>
      <c r="H148" s="562">
        <v>866</v>
      </c>
    </row>
    <row r="149" spans="1:8" x14ac:dyDescent="0.2">
      <c r="A149" s="555">
        <v>202</v>
      </c>
      <c r="B149" s="564">
        <f t="shared" si="6"/>
        <v>13.09</v>
      </c>
      <c r="C149" s="572"/>
      <c r="D149" s="560">
        <v>27860</v>
      </c>
      <c r="E149" s="576"/>
      <c r="F149" s="560">
        <f t="shared" si="8"/>
        <v>35514</v>
      </c>
      <c r="G149" s="561">
        <f t="shared" si="7"/>
        <v>25540</v>
      </c>
      <c r="H149" s="562">
        <v>866</v>
      </c>
    </row>
    <row r="150" spans="1:8" x14ac:dyDescent="0.2">
      <c r="A150" s="555">
        <v>203</v>
      </c>
      <c r="B150" s="564">
        <f t="shared" si="6"/>
        <v>13.1</v>
      </c>
      <c r="C150" s="572"/>
      <c r="D150" s="560">
        <v>27860</v>
      </c>
      <c r="E150" s="576"/>
      <c r="F150" s="560">
        <f t="shared" si="8"/>
        <v>35487</v>
      </c>
      <c r="G150" s="561">
        <f t="shared" si="7"/>
        <v>25521</v>
      </c>
      <c r="H150" s="562">
        <v>866</v>
      </c>
    </row>
    <row r="151" spans="1:8" x14ac:dyDescent="0.2">
      <c r="A151" s="555">
        <v>204</v>
      </c>
      <c r="B151" s="564">
        <f t="shared" si="6"/>
        <v>13.11</v>
      </c>
      <c r="C151" s="572"/>
      <c r="D151" s="560">
        <v>27860</v>
      </c>
      <c r="E151" s="576"/>
      <c r="F151" s="560">
        <f t="shared" si="8"/>
        <v>35461</v>
      </c>
      <c r="G151" s="561">
        <f t="shared" si="7"/>
        <v>25501</v>
      </c>
      <c r="H151" s="562">
        <v>866</v>
      </c>
    </row>
    <row r="152" spans="1:8" x14ac:dyDescent="0.2">
      <c r="A152" s="555">
        <v>205</v>
      </c>
      <c r="B152" s="564">
        <f t="shared" si="6"/>
        <v>13.12</v>
      </c>
      <c r="C152" s="572"/>
      <c r="D152" s="560">
        <v>27860</v>
      </c>
      <c r="E152" s="576"/>
      <c r="F152" s="560">
        <f t="shared" si="8"/>
        <v>35434</v>
      </c>
      <c r="G152" s="561">
        <f t="shared" si="7"/>
        <v>25482</v>
      </c>
      <c r="H152" s="562">
        <v>866</v>
      </c>
    </row>
    <row r="153" spans="1:8" x14ac:dyDescent="0.2">
      <c r="A153" s="555">
        <v>206</v>
      </c>
      <c r="B153" s="564">
        <f t="shared" si="6"/>
        <v>13.13</v>
      </c>
      <c r="C153" s="572"/>
      <c r="D153" s="560">
        <v>27860</v>
      </c>
      <c r="E153" s="576"/>
      <c r="F153" s="560">
        <f t="shared" si="8"/>
        <v>35408</v>
      </c>
      <c r="G153" s="561">
        <f t="shared" si="7"/>
        <v>25462</v>
      </c>
      <c r="H153" s="562">
        <v>866</v>
      </c>
    </row>
    <row r="154" spans="1:8" x14ac:dyDescent="0.2">
      <c r="A154" s="555">
        <v>207</v>
      </c>
      <c r="B154" s="564">
        <f t="shared" si="6"/>
        <v>13.14</v>
      </c>
      <c r="C154" s="572"/>
      <c r="D154" s="560">
        <v>27860</v>
      </c>
      <c r="E154" s="576"/>
      <c r="F154" s="560">
        <f t="shared" si="8"/>
        <v>35382</v>
      </c>
      <c r="G154" s="561">
        <f t="shared" si="7"/>
        <v>25443</v>
      </c>
      <c r="H154" s="562">
        <v>866</v>
      </c>
    </row>
    <row r="155" spans="1:8" x14ac:dyDescent="0.2">
      <c r="A155" s="555">
        <v>208</v>
      </c>
      <c r="B155" s="564">
        <f t="shared" si="6"/>
        <v>13.15</v>
      </c>
      <c r="C155" s="572"/>
      <c r="D155" s="560">
        <v>27860</v>
      </c>
      <c r="E155" s="576"/>
      <c r="F155" s="560">
        <f t="shared" si="8"/>
        <v>35356</v>
      </c>
      <c r="G155" s="561">
        <f t="shared" si="7"/>
        <v>25424</v>
      </c>
      <c r="H155" s="562">
        <v>866</v>
      </c>
    </row>
    <row r="156" spans="1:8" x14ac:dyDescent="0.2">
      <c r="A156" s="555">
        <v>209</v>
      </c>
      <c r="B156" s="564">
        <f t="shared" si="6"/>
        <v>13.16</v>
      </c>
      <c r="C156" s="572"/>
      <c r="D156" s="560">
        <v>27860</v>
      </c>
      <c r="E156" s="576"/>
      <c r="F156" s="560">
        <f t="shared" si="8"/>
        <v>35329</v>
      </c>
      <c r="G156" s="561">
        <f t="shared" si="7"/>
        <v>25404</v>
      </c>
      <c r="H156" s="562">
        <v>866</v>
      </c>
    </row>
    <row r="157" spans="1:8" x14ac:dyDescent="0.2">
      <c r="A157" s="563">
        <v>210</v>
      </c>
      <c r="B157" s="564">
        <f t="shared" si="6"/>
        <v>13.17</v>
      </c>
      <c r="C157" s="573"/>
      <c r="D157" s="560">
        <v>27860</v>
      </c>
      <c r="E157" s="577"/>
      <c r="F157" s="560">
        <f t="shared" si="8"/>
        <v>35303</v>
      </c>
      <c r="G157" s="561">
        <f t="shared" si="7"/>
        <v>25385</v>
      </c>
      <c r="H157" s="562">
        <v>866</v>
      </c>
    </row>
    <row r="158" spans="1:8" x14ac:dyDescent="0.2">
      <c r="A158" s="563">
        <v>211</v>
      </c>
      <c r="B158" s="564">
        <f>ROUND(0.0095*A158+11.18,2)</f>
        <v>13.18</v>
      </c>
      <c r="C158" s="573"/>
      <c r="D158" s="560">
        <v>27860</v>
      </c>
      <c r="E158" s="577"/>
      <c r="F158" s="560">
        <f t="shared" si="8"/>
        <v>35277</v>
      </c>
      <c r="G158" s="561">
        <f t="shared" si="7"/>
        <v>25366</v>
      </c>
      <c r="H158" s="562">
        <v>866</v>
      </c>
    </row>
    <row r="159" spans="1:8" x14ac:dyDescent="0.2">
      <c r="A159" s="563">
        <v>212</v>
      </c>
      <c r="B159" s="564">
        <f t="shared" ref="B159:B222" si="9">ROUND(0.0095*A159+11.18,2)</f>
        <v>13.19</v>
      </c>
      <c r="C159" s="573"/>
      <c r="D159" s="560">
        <v>27860</v>
      </c>
      <c r="E159" s="577"/>
      <c r="F159" s="560">
        <f t="shared" si="8"/>
        <v>35251</v>
      </c>
      <c r="G159" s="561">
        <f t="shared" si="7"/>
        <v>25346</v>
      </c>
      <c r="H159" s="562">
        <v>866</v>
      </c>
    </row>
    <row r="160" spans="1:8" x14ac:dyDescent="0.2">
      <c r="A160" s="555">
        <v>213</v>
      </c>
      <c r="B160" s="556">
        <f t="shared" si="9"/>
        <v>13.2</v>
      </c>
      <c r="C160" s="572"/>
      <c r="D160" s="560">
        <v>27860</v>
      </c>
      <c r="E160" s="576"/>
      <c r="F160" s="560">
        <f t="shared" si="8"/>
        <v>35225</v>
      </c>
      <c r="G160" s="561">
        <f t="shared" si="7"/>
        <v>25327</v>
      </c>
      <c r="H160" s="562">
        <v>866</v>
      </c>
    </row>
    <row r="161" spans="1:8" x14ac:dyDescent="0.2">
      <c r="A161" s="555">
        <v>214</v>
      </c>
      <c r="B161" s="556">
        <f t="shared" si="9"/>
        <v>13.21</v>
      </c>
      <c r="C161" s="572"/>
      <c r="D161" s="560">
        <v>27860</v>
      </c>
      <c r="E161" s="576"/>
      <c r="F161" s="560">
        <f t="shared" si="8"/>
        <v>35199</v>
      </c>
      <c r="G161" s="561">
        <f t="shared" si="7"/>
        <v>25308</v>
      </c>
      <c r="H161" s="562">
        <v>866</v>
      </c>
    </row>
    <row r="162" spans="1:8" x14ac:dyDescent="0.2">
      <c r="A162" s="555">
        <v>215</v>
      </c>
      <c r="B162" s="556">
        <f t="shared" si="9"/>
        <v>13.22</v>
      </c>
      <c r="C162" s="572"/>
      <c r="D162" s="560">
        <v>27860</v>
      </c>
      <c r="E162" s="576"/>
      <c r="F162" s="560">
        <f t="shared" si="8"/>
        <v>35173</v>
      </c>
      <c r="G162" s="561">
        <f t="shared" si="7"/>
        <v>25289</v>
      </c>
      <c r="H162" s="562">
        <v>866</v>
      </c>
    </row>
    <row r="163" spans="1:8" x14ac:dyDescent="0.2">
      <c r="A163" s="555">
        <v>216</v>
      </c>
      <c r="B163" s="556">
        <f t="shared" si="9"/>
        <v>13.23</v>
      </c>
      <c r="C163" s="572"/>
      <c r="D163" s="560">
        <v>27860</v>
      </c>
      <c r="E163" s="576"/>
      <c r="F163" s="560">
        <f t="shared" si="8"/>
        <v>35147</v>
      </c>
      <c r="G163" s="561">
        <f t="shared" si="7"/>
        <v>25270</v>
      </c>
      <c r="H163" s="562">
        <v>866</v>
      </c>
    </row>
    <row r="164" spans="1:8" x14ac:dyDescent="0.2">
      <c r="A164" s="555">
        <v>217</v>
      </c>
      <c r="B164" s="556">
        <f t="shared" si="9"/>
        <v>13.24</v>
      </c>
      <c r="C164" s="572"/>
      <c r="D164" s="560">
        <v>27860</v>
      </c>
      <c r="E164" s="576"/>
      <c r="F164" s="560">
        <f t="shared" si="8"/>
        <v>35121</v>
      </c>
      <c r="G164" s="561">
        <f t="shared" si="7"/>
        <v>25251</v>
      </c>
      <c r="H164" s="562">
        <v>866</v>
      </c>
    </row>
    <row r="165" spans="1:8" x14ac:dyDescent="0.2">
      <c r="A165" s="555">
        <v>218</v>
      </c>
      <c r="B165" s="556">
        <f t="shared" si="9"/>
        <v>13.25</v>
      </c>
      <c r="C165" s="572"/>
      <c r="D165" s="560">
        <v>27860</v>
      </c>
      <c r="E165" s="576"/>
      <c r="F165" s="560">
        <f t="shared" si="8"/>
        <v>35095</v>
      </c>
      <c r="G165" s="561">
        <f t="shared" si="7"/>
        <v>25232</v>
      </c>
      <c r="H165" s="562">
        <v>866</v>
      </c>
    </row>
    <row r="166" spans="1:8" x14ac:dyDescent="0.2">
      <c r="A166" s="555">
        <v>219</v>
      </c>
      <c r="B166" s="556">
        <f t="shared" si="9"/>
        <v>13.26</v>
      </c>
      <c r="C166" s="572"/>
      <c r="D166" s="560">
        <v>27860</v>
      </c>
      <c r="E166" s="576"/>
      <c r="F166" s="560">
        <f t="shared" si="8"/>
        <v>35070</v>
      </c>
      <c r="G166" s="561">
        <f t="shared" si="7"/>
        <v>25213</v>
      </c>
      <c r="H166" s="562">
        <v>866</v>
      </c>
    </row>
    <row r="167" spans="1:8" x14ac:dyDescent="0.2">
      <c r="A167" s="555">
        <v>220</v>
      </c>
      <c r="B167" s="556">
        <f t="shared" si="9"/>
        <v>13.27</v>
      </c>
      <c r="C167" s="572"/>
      <c r="D167" s="560">
        <v>27860</v>
      </c>
      <c r="E167" s="576"/>
      <c r="F167" s="560">
        <f t="shared" si="8"/>
        <v>35044</v>
      </c>
      <c r="G167" s="561">
        <f t="shared" si="7"/>
        <v>25194</v>
      </c>
      <c r="H167" s="562">
        <v>866</v>
      </c>
    </row>
    <row r="168" spans="1:8" x14ac:dyDescent="0.2">
      <c r="A168" s="555">
        <v>221</v>
      </c>
      <c r="B168" s="556">
        <f t="shared" si="9"/>
        <v>13.28</v>
      </c>
      <c r="C168" s="572"/>
      <c r="D168" s="560">
        <v>27860</v>
      </c>
      <c r="E168" s="576"/>
      <c r="F168" s="560">
        <f t="shared" si="8"/>
        <v>35018</v>
      </c>
      <c r="G168" s="561">
        <f t="shared" si="7"/>
        <v>25175</v>
      </c>
      <c r="H168" s="562">
        <v>866</v>
      </c>
    </row>
    <row r="169" spans="1:8" x14ac:dyDescent="0.2">
      <c r="A169" s="555">
        <v>222</v>
      </c>
      <c r="B169" s="556">
        <f t="shared" si="9"/>
        <v>13.29</v>
      </c>
      <c r="C169" s="572"/>
      <c r="D169" s="560">
        <v>27860</v>
      </c>
      <c r="E169" s="576"/>
      <c r="F169" s="560">
        <f t="shared" si="8"/>
        <v>34992</v>
      </c>
      <c r="G169" s="561">
        <f t="shared" si="7"/>
        <v>25156</v>
      </c>
      <c r="H169" s="562">
        <v>866</v>
      </c>
    </row>
    <row r="170" spans="1:8" x14ac:dyDescent="0.2">
      <c r="A170" s="555">
        <v>223</v>
      </c>
      <c r="B170" s="556">
        <f t="shared" si="9"/>
        <v>13.3</v>
      </c>
      <c r="C170" s="572"/>
      <c r="D170" s="560">
        <v>27860</v>
      </c>
      <c r="E170" s="576"/>
      <c r="F170" s="560">
        <f t="shared" si="8"/>
        <v>34967</v>
      </c>
      <c r="G170" s="561">
        <f t="shared" si="7"/>
        <v>25137</v>
      </c>
      <c r="H170" s="562">
        <v>866</v>
      </c>
    </row>
    <row r="171" spans="1:8" x14ac:dyDescent="0.2">
      <c r="A171" s="555">
        <v>224</v>
      </c>
      <c r="B171" s="556">
        <f t="shared" si="9"/>
        <v>13.31</v>
      </c>
      <c r="C171" s="572"/>
      <c r="D171" s="560">
        <v>27860</v>
      </c>
      <c r="E171" s="576"/>
      <c r="F171" s="560">
        <f t="shared" si="8"/>
        <v>34941</v>
      </c>
      <c r="G171" s="561">
        <f t="shared" si="7"/>
        <v>25118</v>
      </c>
      <c r="H171" s="562">
        <v>866</v>
      </c>
    </row>
    <row r="172" spans="1:8" x14ac:dyDescent="0.2">
      <c r="A172" s="555">
        <v>225</v>
      </c>
      <c r="B172" s="556">
        <f t="shared" si="9"/>
        <v>13.32</v>
      </c>
      <c r="C172" s="572"/>
      <c r="D172" s="560">
        <v>27860</v>
      </c>
      <c r="E172" s="576"/>
      <c r="F172" s="560">
        <f t="shared" si="8"/>
        <v>34915</v>
      </c>
      <c r="G172" s="561">
        <f t="shared" si="7"/>
        <v>25099</v>
      </c>
      <c r="H172" s="562">
        <v>866</v>
      </c>
    </row>
    <row r="173" spans="1:8" x14ac:dyDescent="0.2">
      <c r="A173" s="555">
        <v>226</v>
      </c>
      <c r="B173" s="556">
        <f t="shared" si="9"/>
        <v>13.33</v>
      </c>
      <c r="C173" s="572"/>
      <c r="D173" s="560">
        <v>27860</v>
      </c>
      <c r="E173" s="576"/>
      <c r="F173" s="560">
        <f t="shared" si="8"/>
        <v>34890</v>
      </c>
      <c r="G173" s="561">
        <f t="shared" si="7"/>
        <v>25080</v>
      </c>
      <c r="H173" s="562">
        <v>866</v>
      </c>
    </row>
    <row r="174" spans="1:8" x14ac:dyDescent="0.2">
      <c r="A174" s="555">
        <v>227</v>
      </c>
      <c r="B174" s="556">
        <f t="shared" si="9"/>
        <v>13.34</v>
      </c>
      <c r="C174" s="572"/>
      <c r="D174" s="560">
        <v>27860</v>
      </c>
      <c r="E174" s="576"/>
      <c r="F174" s="560">
        <f t="shared" si="8"/>
        <v>34864</v>
      </c>
      <c r="G174" s="561">
        <f t="shared" si="7"/>
        <v>25061</v>
      </c>
      <c r="H174" s="562">
        <v>866</v>
      </c>
    </row>
    <row r="175" spans="1:8" x14ac:dyDescent="0.2">
      <c r="A175" s="555">
        <v>228</v>
      </c>
      <c r="B175" s="556">
        <f t="shared" si="9"/>
        <v>13.35</v>
      </c>
      <c r="C175" s="572"/>
      <c r="D175" s="560">
        <v>27860</v>
      </c>
      <c r="E175" s="576"/>
      <c r="F175" s="560">
        <f t="shared" si="8"/>
        <v>34839</v>
      </c>
      <c r="G175" s="561">
        <f t="shared" si="7"/>
        <v>25043</v>
      </c>
      <c r="H175" s="562">
        <v>866</v>
      </c>
    </row>
    <row r="176" spans="1:8" x14ac:dyDescent="0.2">
      <c r="A176" s="555">
        <v>229</v>
      </c>
      <c r="B176" s="556">
        <f t="shared" si="9"/>
        <v>13.36</v>
      </c>
      <c r="C176" s="572"/>
      <c r="D176" s="560">
        <v>27860</v>
      </c>
      <c r="E176" s="576"/>
      <c r="F176" s="560">
        <f t="shared" si="8"/>
        <v>34813</v>
      </c>
      <c r="G176" s="561">
        <f t="shared" si="7"/>
        <v>25024</v>
      </c>
      <c r="H176" s="562">
        <v>866</v>
      </c>
    </row>
    <row r="177" spans="1:8" x14ac:dyDescent="0.2">
      <c r="A177" s="555">
        <v>230</v>
      </c>
      <c r="B177" s="556">
        <f t="shared" si="9"/>
        <v>13.37</v>
      </c>
      <c r="C177" s="572"/>
      <c r="D177" s="560">
        <v>27860</v>
      </c>
      <c r="E177" s="576"/>
      <c r="F177" s="560">
        <f t="shared" si="8"/>
        <v>34788</v>
      </c>
      <c r="G177" s="561">
        <f t="shared" si="7"/>
        <v>25005</v>
      </c>
      <c r="H177" s="562">
        <v>866</v>
      </c>
    </row>
    <row r="178" spans="1:8" x14ac:dyDescent="0.2">
      <c r="A178" s="555">
        <v>231</v>
      </c>
      <c r="B178" s="556">
        <f t="shared" si="9"/>
        <v>13.37</v>
      </c>
      <c r="C178" s="572"/>
      <c r="D178" s="560">
        <v>27860</v>
      </c>
      <c r="E178" s="576"/>
      <c r="F178" s="560">
        <f t="shared" si="8"/>
        <v>34788</v>
      </c>
      <c r="G178" s="561">
        <f t="shared" si="7"/>
        <v>25005</v>
      </c>
      <c r="H178" s="562">
        <v>866</v>
      </c>
    </row>
    <row r="179" spans="1:8" x14ac:dyDescent="0.2">
      <c r="A179" s="555">
        <v>232</v>
      </c>
      <c r="B179" s="556">
        <f t="shared" si="9"/>
        <v>13.38</v>
      </c>
      <c r="C179" s="572"/>
      <c r="D179" s="560">
        <v>27860</v>
      </c>
      <c r="E179" s="576"/>
      <c r="F179" s="560">
        <f t="shared" si="8"/>
        <v>34763</v>
      </c>
      <c r="G179" s="561">
        <f t="shared" si="7"/>
        <v>24987</v>
      </c>
      <c r="H179" s="562">
        <v>866</v>
      </c>
    </row>
    <row r="180" spans="1:8" x14ac:dyDescent="0.2">
      <c r="A180" s="555">
        <v>233</v>
      </c>
      <c r="B180" s="556">
        <f t="shared" si="9"/>
        <v>13.39</v>
      </c>
      <c r="C180" s="572"/>
      <c r="D180" s="560">
        <v>27860</v>
      </c>
      <c r="E180" s="576"/>
      <c r="F180" s="560">
        <f t="shared" si="8"/>
        <v>34737</v>
      </c>
      <c r="G180" s="561">
        <f t="shared" si="7"/>
        <v>24968</v>
      </c>
      <c r="H180" s="562">
        <v>866</v>
      </c>
    </row>
    <row r="181" spans="1:8" x14ac:dyDescent="0.2">
      <c r="A181" s="555">
        <v>234</v>
      </c>
      <c r="B181" s="556">
        <f t="shared" si="9"/>
        <v>13.4</v>
      </c>
      <c r="C181" s="572"/>
      <c r="D181" s="560">
        <v>27860</v>
      </c>
      <c r="E181" s="576"/>
      <c r="F181" s="560">
        <f t="shared" si="8"/>
        <v>34712</v>
      </c>
      <c r="G181" s="561">
        <f t="shared" si="7"/>
        <v>24949</v>
      </c>
      <c r="H181" s="562">
        <v>866</v>
      </c>
    </row>
    <row r="182" spans="1:8" x14ac:dyDescent="0.2">
      <c r="A182" s="555">
        <v>235</v>
      </c>
      <c r="B182" s="556">
        <f t="shared" si="9"/>
        <v>13.41</v>
      </c>
      <c r="C182" s="572"/>
      <c r="D182" s="560">
        <v>27860</v>
      </c>
      <c r="E182" s="576"/>
      <c r="F182" s="560">
        <f t="shared" si="8"/>
        <v>34687</v>
      </c>
      <c r="G182" s="561">
        <f t="shared" si="7"/>
        <v>24931</v>
      </c>
      <c r="H182" s="562">
        <v>866</v>
      </c>
    </row>
    <row r="183" spans="1:8" x14ac:dyDescent="0.2">
      <c r="A183" s="555">
        <v>236</v>
      </c>
      <c r="B183" s="556">
        <f t="shared" si="9"/>
        <v>13.42</v>
      </c>
      <c r="C183" s="572"/>
      <c r="D183" s="560">
        <v>27860</v>
      </c>
      <c r="E183" s="576"/>
      <c r="F183" s="560">
        <f t="shared" si="8"/>
        <v>34662</v>
      </c>
      <c r="G183" s="561">
        <f t="shared" si="7"/>
        <v>24912</v>
      </c>
      <c r="H183" s="562">
        <v>866</v>
      </c>
    </row>
    <row r="184" spans="1:8" x14ac:dyDescent="0.2">
      <c r="A184" s="555">
        <v>237</v>
      </c>
      <c r="B184" s="556">
        <f t="shared" si="9"/>
        <v>13.43</v>
      </c>
      <c r="C184" s="572"/>
      <c r="D184" s="560">
        <v>27860</v>
      </c>
      <c r="E184" s="576"/>
      <c r="F184" s="560">
        <f t="shared" si="8"/>
        <v>34637</v>
      </c>
      <c r="G184" s="561">
        <f t="shared" si="7"/>
        <v>24894</v>
      </c>
      <c r="H184" s="562">
        <v>866</v>
      </c>
    </row>
    <row r="185" spans="1:8" x14ac:dyDescent="0.2">
      <c r="A185" s="555">
        <v>238</v>
      </c>
      <c r="B185" s="556">
        <f t="shared" si="9"/>
        <v>13.44</v>
      </c>
      <c r="C185" s="572"/>
      <c r="D185" s="560">
        <v>27860</v>
      </c>
      <c r="E185" s="576"/>
      <c r="F185" s="560">
        <f t="shared" si="8"/>
        <v>34611</v>
      </c>
      <c r="G185" s="561">
        <f t="shared" si="7"/>
        <v>24875</v>
      </c>
      <c r="H185" s="562">
        <v>866</v>
      </c>
    </row>
    <row r="186" spans="1:8" x14ac:dyDescent="0.2">
      <c r="A186" s="555">
        <v>239</v>
      </c>
      <c r="B186" s="556">
        <f t="shared" si="9"/>
        <v>13.45</v>
      </c>
      <c r="C186" s="572"/>
      <c r="D186" s="560">
        <v>27860</v>
      </c>
      <c r="E186" s="576"/>
      <c r="F186" s="560">
        <f t="shared" si="8"/>
        <v>34586</v>
      </c>
      <c r="G186" s="561">
        <f t="shared" si="7"/>
        <v>24857</v>
      </c>
      <c r="H186" s="562">
        <v>866</v>
      </c>
    </row>
    <row r="187" spans="1:8" x14ac:dyDescent="0.2">
      <c r="A187" s="555">
        <v>240</v>
      </c>
      <c r="B187" s="556">
        <f t="shared" si="9"/>
        <v>13.46</v>
      </c>
      <c r="C187" s="572"/>
      <c r="D187" s="560">
        <v>27860</v>
      </c>
      <c r="E187" s="576"/>
      <c r="F187" s="560">
        <f t="shared" si="8"/>
        <v>34561</v>
      </c>
      <c r="G187" s="561">
        <f t="shared" si="7"/>
        <v>24838</v>
      </c>
      <c r="H187" s="562">
        <v>866</v>
      </c>
    </row>
    <row r="188" spans="1:8" x14ac:dyDescent="0.2">
      <c r="A188" s="555">
        <v>241</v>
      </c>
      <c r="B188" s="556">
        <f t="shared" si="9"/>
        <v>13.47</v>
      </c>
      <c r="C188" s="572"/>
      <c r="D188" s="560">
        <v>27860</v>
      </c>
      <c r="E188" s="576"/>
      <c r="F188" s="560">
        <f t="shared" si="8"/>
        <v>34536</v>
      </c>
      <c r="G188" s="561">
        <f t="shared" si="7"/>
        <v>24820</v>
      </c>
      <c r="H188" s="562">
        <v>866</v>
      </c>
    </row>
    <row r="189" spans="1:8" x14ac:dyDescent="0.2">
      <c r="A189" s="555">
        <v>242</v>
      </c>
      <c r="B189" s="556">
        <f t="shared" si="9"/>
        <v>13.48</v>
      </c>
      <c r="C189" s="572"/>
      <c r="D189" s="560">
        <v>27860</v>
      </c>
      <c r="E189" s="576"/>
      <c r="F189" s="560">
        <f t="shared" si="8"/>
        <v>34511</v>
      </c>
      <c r="G189" s="561">
        <f t="shared" si="7"/>
        <v>24801</v>
      </c>
      <c r="H189" s="562">
        <v>866</v>
      </c>
    </row>
    <row r="190" spans="1:8" x14ac:dyDescent="0.2">
      <c r="A190" s="555">
        <v>243</v>
      </c>
      <c r="B190" s="556">
        <f t="shared" si="9"/>
        <v>13.49</v>
      </c>
      <c r="C190" s="572"/>
      <c r="D190" s="560">
        <v>27860</v>
      </c>
      <c r="E190" s="576"/>
      <c r="F190" s="560">
        <f t="shared" si="8"/>
        <v>34486</v>
      </c>
      <c r="G190" s="561">
        <f t="shared" si="7"/>
        <v>24783</v>
      </c>
      <c r="H190" s="562">
        <v>866</v>
      </c>
    </row>
    <row r="191" spans="1:8" x14ac:dyDescent="0.2">
      <c r="A191" s="555">
        <v>244</v>
      </c>
      <c r="B191" s="556">
        <f t="shared" si="9"/>
        <v>13.5</v>
      </c>
      <c r="C191" s="572"/>
      <c r="D191" s="560">
        <v>27860</v>
      </c>
      <c r="E191" s="576"/>
      <c r="F191" s="560">
        <f t="shared" si="8"/>
        <v>34461</v>
      </c>
      <c r="G191" s="561">
        <f t="shared" si="7"/>
        <v>24764</v>
      </c>
      <c r="H191" s="562">
        <v>866</v>
      </c>
    </row>
    <row r="192" spans="1:8" x14ac:dyDescent="0.2">
      <c r="A192" s="555">
        <v>245</v>
      </c>
      <c r="B192" s="556">
        <f t="shared" si="9"/>
        <v>13.51</v>
      </c>
      <c r="C192" s="572"/>
      <c r="D192" s="560">
        <v>27860</v>
      </c>
      <c r="E192" s="576"/>
      <c r="F192" s="560">
        <f t="shared" si="8"/>
        <v>34437</v>
      </c>
      <c r="G192" s="561">
        <f t="shared" si="7"/>
        <v>24746</v>
      </c>
      <c r="H192" s="562">
        <v>866</v>
      </c>
    </row>
    <row r="193" spans="1:8" x14ac:dyDescent="0.2">
      <c r="A193" s="555">
        <v>246</v>
      </c>
      <c r="B193" s="556">
        <f t="shared" si="9"/>
        <v>13.52</v>
      </c>
      <c r="C193" s="572"/>
      <c r="D193" s="560">
        <v>27860</v>
      </c>
      <c r="E193" s="576"/>
      <c r="F193" s="560">
        <f t="shared" si="8"/>
        <v>34412</v>
      </c>
      <c r="G193" s="561">
        <f t="shared" si="7"/>
        <v>24728</v>
      </c>
      <c r="H193" s="562">
        <v>866</v>
      </c>
    </row>
    <row r="194" spans="1:8" x14ac:dyDescent="0.2">
      <c r="A194" s="555">
        <v>247</v>
      </c>
      <c r="B194" s="556">
        <f t="shared" si="9"/>
        <v>13.53</v>
      </c>
      <c r="C194" s="572"/>
      <c r="D194" s="560">
        <v>27860</v>
      </c>
      <c r="E194" s="576"/>
      <c r="F194" s="560">
        <f t="shared" si="8"/>
        <v>34387</v>
      </c>
      <c r="G194" s="561">
        <f t="shared" si="7"/>
        <v>24710</v>
      </c>
      <c r="H194" s="562">
        <v>866</v>
      </c>
    </row>
    <row r="195" spans="1:8" x14ac:dyDescent="0.2">
      <c r="A195" s="555">
        <v>248</v>
      </c>
      <c r="B195" s="556">
        <f t="shared" si="9"/>
        <v>13.54</v>
      </c>
      <c r="C195" s="572"/>
      <c r="D195" s="560">
        <v>27860</v>
      </c>
      <c r="E195" s="576"/>
      <c r="F195" s="560">
        <f t="shared" si="8"/>
        <v>34362</v>
      </c>
      <c r="G195" s="561">
        <f t="shared" si="7"/>
        <v>24691</v>
      </c>
      <c r="H195" s="562">
        <v>866</v>
      </c>
    </row>
    <row r="196" spans="1:8" x14ac:dyDescent="0.2">
      <c r="A196" s="555">
        <v>249</v>
      </c>
      <c r="B196" s="556">
        <f t="shared" si="9"/>
        <v>13.55</v>
      </c>
      <c r="C196" s="572"/>
      <c r="D196" s="560">
        <v>27860</v>
      </c>
      <c r="E196" s="576"/>
      <c r="F196" s="560">
        <f t="shared" si="8"/>
        <v>34337</v>
      </c>
      <c r="G196" s="561">
        <f t="shared" si="7"/>
        <v>24673</v>
      </c>
      <c r="H196" s="562">
        <v>866</v>
      </c>
    </row>
    <row r="197" spans="1:8" x14ac:dyDescent="0.2">
      <c r="A197" s="555">
        <v>250</v>
      </c>
      <c r="B197" s="556">
        <f t="shared" si="9"/>
        <v>13.56</v>
      </c>
      <c r="C197" s="572"/>
      <c r="D197" s="560">
        <v>27860</v>
      </c>
      <c r="E197" s="576"/>
      <c r="F197" s="560">
        <f t="shared" si="8"/>
        <v>34313</v>
      </c>
      <c r="G197" s="561">
        <f t="shared" si="7"/>
        <v>24655</v>
      </c>
      <c r="H197" s="562">
        <v>866</v>
      </c>
    </row>
    <row r="198" spans="1:8" x14ac:dyDescent="0.2">
      <c r="A198" s="555">
        <v>251</v>
      </c>
      <c r="B198" s="556">
        <f t="shared" si="9"/>
        <v>13.56</v>
      </c>
      <c r="C198" s="572"/>
      <c r="D198" s="560">
        <v>27860</v>
      </c>
      <c r="E198" s="576"/>
      <c r="F198" s="560">
        <f t="shared" si="8"/>
        <v>34313</v>
      </c>
      <c r="G198" s="561">
        <f t="shared" si="7"/>
        <v>24655</v>
      </c>
      <c r="H198" s="562">
        <v>866</v>
      </c>
    </row>
    <row r="199" spans="1:8" x14ac:dyDescent="0.2">
      <c r="A199" s="555">
        <v>252</v>
      </c>
      <c r="B199" s="556">
        <f t="shared" si="9"/>
        <v>13.57</v>
      </c>
      <c r="C199" s="572"/>
      <c r="D199" s="560">
        <v>27860</v>
      </c>
      <c r="E199" s="576"/>
      <c r="F199" s="560">
        <f t="shared" si="8"/>
        <v>34288</v>
      </c>
      <c r="G199" s="561">
        <f t="shared" si="7"/>
        <v>24637</v>
      </c>
      <c r="H199" s="562">
        <v>866</v>
      </c>
    </row>
    <row r="200" spans="1:8" x14ac:dyDescent="0.2">
      <c r="A200" s="555">
        <v>253</v>
      </c>
      <c r="B200" s="556">
        <f t="shared" si="9"/>
        <v>13.58</v>
      </c>
      <c r="C200" s="572"/>
      <c r="D200" s="560">
        <v>27860</v>
      </c>
      <c r="E200" s="576"/>
      <c r="F200" s="560">
        <f t="shared" si="8"/>
        <v>34264</v>
      </c>
      <c r="G200" s="561">
        <f t="shared" si="7"/>
        <v>24619</v>
      </c>
      <c r="H200" s="562">
        <v>866</v>
      </c>
    </row>
    <row r="201" spans="1:8" x14ac:dyDescent="0.2">
      <c r="A201" s="555">
        <v>254</v>
      </c>
      <c r="B201" s="556">
        <f t="shared" si="9"/>
        <v>13.59</v>
      </c>
      <c r="C201" s="572"/>
      <c r="D201" s="560">
        <v>27860</v>
      </c>
      <c r="E201" s="576"/>
      <c r="F201" s="560">
        <f t="shared" si="8"/>
        <v>34239</v>
      </c>
      <c r="G201" s="561">
        <f t="shared" si="7"/>
        <v>24600</v>
      </c>
      <c r="H201" s="562">
        <v>866</v>
      </c>
    </row>
    <row r="202" spans="1:8" x14ac:dyDescent="0.2">
      <c r="A202" s="555">
        <v>255</v>
      </c>
      <c r="B202" s="556">
        <f t="shared" si="9"/>
        <v>13.6</v>
      </c>
      <c r="C202" s="572"/>
      <c r="D202" s="560">
        <v>27860</v>
      </c>
      <c r="E202" s="576"/>
      <c r="F202" s="560">
        <f t="shared" si="8"/>
        <v>34214</v>
      </c>
      <c r="G202" s="561">
        <f t="shared" si="7"/>
        <v>24582</v>
      </c>
      <c r="H202" s="562">
        <v>866</v>
      </c>
    </row>
    <row r="203" spans="1:8" x14ac:dyDescent="0.2">
      <c r="A203" s="555">
        <v>256</v>
      </c>
      <c r="B203" s="556">
        <f t="shared" si="9"/>
        <v>13.61</v>
      </c>
      <c r="C203" s="572"/>
      <c r="D203" s="560">
        <v>27860</v>
      </c>
      <c r="E203" s="576"/>
      <c r="F203" s="560">
        <f t="shared" si="8"/>
        <v>34190</v>
      </c>
      <c r="G203" s="561">
        <f t="shared" si="7"/>
        <v>24564</v>
      </c>
      <c r="H203" s="562">
        <v>866</v>
      </c>
    </row>
    <row r="204" spans="1:8" x14ac:dyDescent="0.2">
      <c r="A204" s="555">
        <v>257</v>
      </c>
      <c r="B204" s="556">
        <f t="shared" si="9"/>
        <v>13.62</v>
      </c>
      <c r="C204" s="572"/>
      <c r="D204" s="560">
        <v>27860</v>
      </c>
      <c r="E204" s="576"/>
      <c r="F204" s="560">
        <f t="shared" si="8"/>
        <v>34165</v>
      </c>
      <c r="G204" s="561">
        <f t="shared" si="7"/>
        <v>24546</v>
      </c>
      <c r="H204" s="562">
        <v>866</v>
      </c>
    </row>
    <row r="205" spans="1:8" x14ac:dyDescent="0.2">
      <c r="A205" s="555">
        <v>258</v>
      </c>
      <c r="B205" s="556">
        <f t="shared" si="9"/>
        <v>13.63</v>
      </c>
      <c r="C205" s="572"/>
      <c r="D205" s="560">
        <v>27860</v>
      </c>
      <c r="E205" s="576"/>
      <c r="F205" s="560">
        <f t="shared" si="8"/>
        <v>34141</v>
      </c>
      <c r="G205" s="561">
        <f t="shared" si="7"/>
        <v>24528</v>
      </c>
      <c r="H205" s="562">
        <v>866</v>
      </c>
    </row>
    <row r="206" spans="1:8" x14ac:dyDescent="0.2">
      <c r="A206" s="555">
        <v>259</v>
      </c>
      <c r="B206" s="556">
        <f t="shared" si="9"/>
        <v>13.64</v>
      </c>
      <c r="C206" s="572"/>
      <c r="D206" s="560">
        <v>27860</v>
      </c>
      <c r="E206" s="576"/>
      <c r="F206" s="560">
        <f t="shared" si="8"/>
        <v>34117</v>
      </c>
      <c r="G206" s="561">
        <f t="shared" si="7"/>
        <v>24510</v>
      </c>
      <c r="H206" s="562">
        <v>866</v>
      </c>
    </row>
    <row r="207" spans="1:8" x14ac:dyDescent="0.2">
      <c r="A207" s="555">
        <v>260</v>
      </c>
      <c r="B207" s="556">
        <f t="shared" si="9"/>
        <v>13.65</v>
      </c>
      <c r="C207" s="572"/>
      <c r="D207" s="560">
        <v>27860</v>
      </c>
      <c r="E207" s="576"/>
      <c r="F207" s="560">
        <f t="shared" si="8"/>
        <v>34092</v>
      </c>
      <c r="G207" s="561">
        <f t="shared" si="7"/>
        <v>24492</v>
      </c>
      <c r="H207" s="562">
        <v>866</v>
      </c>
    </row>
    <row r="208" spans="1:8" x14ac:dyDescent="0.2">
      <c r="A208" s="555">
        <v>261</v>
      </c>
      <c r="B208" s="556">
        <f t="shared" si="9"/>
        <v>13.66</v>
      </c>
      <c r="C208" s="572"/>
      <c r="D208" s="560">
        <v>27860</v>
      </c>
      <c r="E208" s="576"/>
      <c r="F208" s="560">
        <f t="shared" si="8"/>
        <v>34068</v>
      </c>
      <c r="G208" s="561">
        <f t="shared" ref="G208:G271" si="10">ROUND(12*(1/B208*D208),0)</f>
        <v>24474</v>
      </c>
      <c r="H208" s="562">
        <v>866</v>
      </c>
    </row>
    <row r="209" spans="1:8" x14ac:dyDescent="0.2">
      <c r="A209" s="555">
        <v>262</v>
      </c>
      <c r="B209" s="556">
        <f t="shared" si="9"/>
        <v>13.67</v>
      </c>
      <c r="C209" s="572"/>
      <c r="D209" s="560">
        <v>27860</v>
      </c>
      <c r="E209" s="576"/>
      <c r="F209" s="560">
        <f t="shared" ref="F209:F272" si="11">ROUND(12*1.3566*(1/B209*D209)+H209,0)</f>
        <v>34044</v>
      </c>
      <c r="G209" s="561">
        <f t="shared" si="10"/>
        <v>24456</v>
      </c>
      <c r="H209" s="562">
        <v>866</v>
      </c>
    </row>
    <row r="210" spans="1:8" x14ac:dyDescent="0.2">
      <c r="A210" s="555">
        <v>263</v>
      </c>
      <c r="B210" s="556">
        <f t="shared" si="9"/>
        <v>13.68</v>
      </c>
      <c r="C210" s="572"/>
      <c r="D210" s="560">
        <v>27860</v>
      </c>
      <c r="E210" s="576"/>
      <c r="F210" s="560">
        <f t="shared" si="11"/>
        <v>34019</v>
      </c>
      <c r="G210" s="561">
        <f t="shared" si="10"/>
        <v>24439</v>
      </c>
      <c r="H210" s="562">
        <v>866</v>
      </c>
    </row>
    <row r="211" spans="1:8" x14ac:dyDescent="0.2">
      <c r="A211" s="555">
        <v>264</v>
      </c>
      <c r="B211" s="556">
        <f t="shared" si="9"/>
        <v>13.69</v>
      </c>
      <c r="C211" s="572"/>
      <c r="D211" s="560">
        <v>27860</v>
      </c>
      <c r="E211" s="576"/>
      <c r="F211" s="560">
        <f t="shared" si="11"/>
        <v>33995</v>
      </c>
      <c r="G211" s="561">
        <f t="shared" si="10"/>
        <v>24421</v>
      </c>
      <c r="H211" s="562">
        <v>866</v>
      </c>
    </row>
    <row r="212" spans="1:8" x14ac:dyDescent="0.2">
      <c r="A212" s="555">
        <v>265</v>
      </c>
      <c r="B212" s="556">
        <f t="shared" si="9"/>
        <v>13.7</v>
      </c>
      <c r="C212" s="572"/>
      <c r="D212" s="560">
        <v>27860</v>
      </c>
      <c r="E212" s="576"/>
      <c r="F212" s="560">
        <f t="shared" si="11"/>
        <v>33971</v>
      </c>
      <c r="G212" s="561">
        <f t="shared" si="10"/>
        <v>24403</v>
      </c>
      <c r="H212" s="562">
        <v>866</v>
      </c>
    </row>
    <row r="213" spans="1:8" x14ac:dyDescent="0.2">
      <c r="A213" s="555">
        <v>266</v>
      </c>
      <c r="B213" s="556">
        <f t="shared" si="9"/>
        <v>13.71</v>
      </c>
      <c r="C213" s="572"/>
      <c r="D213" s="560">
        <v>27860</v>
      </c>
      <c r="E213" s="576"/>
      <c r="F213" s="560">
        <f t="shared" si="11"/>
        <v>33947</v>
      </c>
      <c r="G213" s="561">
        <f t="shared" si="10"/>
        <v>24385</v>
      </c>
      <c r="H213" s="562">
        <v>866</v>
      </c>
    </row>
    <row r="214" spans="1:8" x14ac:dyDescent="0.2">
      <c r="A214" s="555">
        <v>267</v>
      </c>
      <c r="B214" s="556">
        <f t="shared" si="9"/>
        <v>13.72</v>
      </c>
      <c r="C214" s="572"/>
      <c r="D214" s="560">
        <v>27860</v>
      </c>
      <c r="E214" s="576"/>
      <c r="F214" s="560">
        <f t="shared" si="11"/>
        <v>33923</v>
      </c>
      <c r="G214" s="561">
        <f t="shared" si="10"/>
        <v>24367</v>
      </c>
      <c r="H214" s="562">
        <v>866</v>
      </c>
    </row>
    <row r="215" spans="1:8" x14ac:dyDescent="0.2">
      <c r="A215" s="555">
        <v>268</v>
      </c>
      <c r="B215" s="556">
        <f t="shared" si="9"/>
        <v>13.73</v>
      </c>
      <c r="C215" s="572"/>
      <c r="D215" s="560">
        <v>27860</v>
      </c>
      <c r="E215" s="576"/>
      <c r="F215" s="560">
        <f t="shared" si="11"/>
        <v>33899</v>
      </c>
      <c r="G215" s="561">
        <f t="shared" si="10"/>
        <v>24350</v>
      </c>
      <c r="H215" s="562">
        <v>866</v>
      </c>
    </row>
    <row r="216" spans="1:8" x14ac:dyDescent="0.2">
      <c r="A216" s="555">
        <v>269</v>
      </c>
      <c r="B216" s="556">
        <f t="shared" si="9"/>
        <v>13.74</v>
      </c>
      <c r="C216" s="572"/>
      <c r="D216" s="560">
        <v>27860</v>
      </c>
      <c r="E216" s="576"/>
      <c r="F216" s="560">
        <f t="shared" si="11"/>
        <v>33875</v>
      </c>
      <c r="G216" s="561">
        <f t="shared" si="10"/>
        <v>24332</v>
      </c>
      <c r="H216" s="562">
        <v>866</v>
      </c>
    </row>
    <row r="217" spans="1:8" x14ac:dyDescent="0.2">
      <c r="A217" s="555">
        <v>270</v>
      </c>
      <c r="B217" s="556">
        <f t="shared" si="9"/>
        <v>13.75</v>
      </c>
      <c r="C217" s="572"/>
      <c r="D217" s="560">
        <v>27860</v>
      </c>
      <c r="E217" s="576"/>
      <c r="F217" s="560">
        <f t="shared" si="11"/>
        <v>33851</v>
      </c>
      <c r="G217" s="561">
        <f t="shared" si="10"/>
        <v>24314</v>
      </c>
      <c r="H217" s="562">
        <v>866</v>
      </c>
    </row>
    <row r="218" spans="1:8" x14ac:dyDescent="0.2">
      <c r="A218" s="555">
        <v>271</v>
      </c>
      <c r="B218" s="556">
        <f t="shared" si="9"/>
        <v>13.75</v>
      </c>
      <c r="C218" s="572"/>
      <c r="D218" s="560">
        <v>27860</v>
      </c>
      <c r="E218" s="576"/>
      <c r="F218" s="560">
        <f t="shared" si="11"/>
        <v>33851</v>
      </c>
      <c r="G218" s="561">
        <f t="shared" si="10"/>
        <v>24314</v>
      </c>
      <c r="H218" s="562">
        <v>866</v>
      </c>
    </row>
    <row r="219" spans="1:8" x14ac:dyDescent="0.2">
      <c r="A219" s="555">
        <v>272</v>
      </c>
      <c r="B219" s="556">
        <f t="shared" si="9"/>
        <v>13.76</v>
      </c>
      <c r="C219" s="572"/>
      <c r="D219" s="560">
        <v>27860</v>
      </c>
      <c r="E219" s="576"/>
      <c r="F219" s="560">
        <f t="shared" si="11"/>
        <v>33827</v>
      </c>
      <c r="G219" s="561">
        <f t="shared" si="10"/>
        <v>24297</v>
      </c>
      <c r="H219" s="562">
        <v>866</v>
      </c>
    </row>
    <row r="220" spans="1:8" x14ac:dyDescent="0.2">
      <c r="A220" s="555">
        <v>273</v>
      </c>
      <c r="B220" s="556">
        <f t="shared" si="9"/>
        <v>13.77</v>
      </c>
      <c r="C220" s="572"/>
      <c r="D220" s="560">
        <v>27860</v>
      </c>
      <c r="E220" s="576"/>
      <c r="F220" s="560">
        <f t="shared" si="11"/>
        <v>33803</v>
      </c>
      <c r="G220" s="561">
        <f t="shared" si="10"/>
        <v>24279</v>
      </c>
      <c r="H220" s="562">
        <v>866</v>
      </c>
    </row>
    <row r="221" spans="1:8" x14ac:dyDescent="0.2">
      <c r="A221" s="555">
        <v>274</v>
      </c>
      <c r="B221" s="556">
        <f t="shared" si="9"/>
        <v>13.78</v>
      </c>
      <c r="C221" s="572"/>
      <c r="D221" s="560">
        <v>27860</v>
      </c>
      <c r="E221" s="576"/>
      <c r="F221" s="560">
        <f t="shared" si="11"/>
        <v>33779</v>
      </c>
      <c r="G221" s="561">
        <f t="shared" si="10"/>
        <v>24261</v>
      </c>
      <c r="H221" s="562">
        <v>866</v>
      </c>
    </row>
    <row r="222" spans="1:8" x14ac:dyDescent="0.2">
      <c r="A222" s="555">
        <v>275</v>
      </c>
      <c r="B222" s="556">
        <f t="shared" si="9"/>
        <v>13.79</v>
      </c>
      <c r="C222" s="572"/>
      <c r="D222" s="560">
        <v>27860</v>
      </c>
      <c r="E222" s="576"/>
      <c r="F222" s="560">
        <f t="shared" si="11"/>
        <v>33755</v>
      </c>
      <c r="G222" s="561">
        <f t="shared" si="10"/>
        <v>24244</v>
      </c>
      <c r="H222" s="562">
        <v>866</v>
      </c>
    </row>
    <row r="223" spans="1:8" x14ac:dyDescent="0.2">
      <c r="A223" s="555">
        <v>276</v>
      </c>
      <c r="B223" s="556">
        <f t="shared" ref="B223:B267" si="12">ROUND(0.0095*A223+11.18,2)</f>
        <v>13.8</v>
      </c>
      <c r="C223" s="572"/>
      <c r="D223" s="560">
        <v>27860</v>
      </c>
      <c r="E223" s="576"/>
      <c r="F223" s="560">
        <f t="shared" si="11"/>
        <v>33731</v>
      </c>
      <c r="G223" s="561">
        <f t="shared" si="10"/>
        <v>24226</v>
      </c>
      <c r="H223" s="562">
        <v>866</v>
      </c>
    </row>
    <row r="224" spans="1:8" x14ac:dyDescent="0.2">
      <c r="A224" s="555">
        <v>277</v>
      </c>
      <c r="B224" s="556">
        <f t="shared" si="12"/>
        <v>13.81</v>
      </c>
      <c r="C224" s="572"/>
      <c r="D224" s="560">
        <v>27860</v>
      </c>
      <c r="E224" s="576"/>
      <c r="F224" s="560">
        <f t="shared" si="11"/>
        <v>33707</v>
      </c>
      <c r="G224" s="561">
        <f t="shared" si="10"/>
        <v>24209</v>
      </c>
      <c r="H224" s="562">
        <v>866</v>
      </c>
    </row>
    <row r="225" spans="1:8" x14ac:dyDescent="0.2">
      <c r="A225" s="555">
        <v>278</v>
      </c>
      <c r="B225" s="556">
        <f t="shared" si="12"/>
        <v>13.82</v>
      </c>
      <c r="C225" s="572"/>
      <c r="D225" s="560">
        <v>27860</v>
      </c>
      <c r="E225" s="576"/>
      <c r="F225" s="560">
        <f t="shared" si="11"/>
        <v>33684</v>
      </c>
      <c r="G225" s="561">
        <f t="shared" si="10"/>
        <v>24191</v>
      </c>
      <c r="H225" s="562">
        <v>866</v>
      </c>
    </row>
    <row r="226" spans="1:8" x14ac:dyDescent="0.2">
      <c r="A226" s="555">
        <v>279</v>
      </c>
      <c r="B226" s="556">
        <f t="shared" si="12"/>
        <v>13.83</v>
      </c>
      <c r="C226" s="572"/>
      <c r="D226" s="560">
        <v>27860</v>
      </c>
      <c r="E226" s="576"/>
      <c r="F226" s="560">
        <f t="shared" si="11"/>
        <v>33660</v>
      </c>
      <c r="G226" s="561">
        <f t="shared" si="10"/>
        <v>24174</v>
      </c>
      <c r="H226" s="562">
        <v>866</v>
      </c>
    </row>
    <row r="227" spans="1:8" x14ac:dyDescent="0.2">
      <c r="A227" s="555">
        <v>280</v>
      </c>
      <c r="B227" s="556">
        <f t="shared" si="12"/>
        <v>13.84</v>
      </c>
      <c r="C227" s="572"/>
      <c r="D227" s="560">
        <v>27860</v>
      </c>
      <c r="E227" s="576"/>
      <c r="F227" s="560">
        <f t="shared" si="11"/>
        <v>33636</v>
      </c>
      <c r="G227" s="561">
        <f t="shared" si="10"/>
        <v>24156</v>
      </c>
      <c r="H227" s="562">
        <v>866</v>
      </c>
    </row>
    <row r="228" spans="1:8" x14ac:dyDescent="0.2">
      <c r="A228" s="555">
        <v>281</v>
      </c>
      <c r="B228" s="556">
        <f t="shared" si="12"/>
        <v>13.85</v>
      </c>
      <c r="C228" s="572"/>
      <c r="D228" s="560">
        <v>27860</v>
      </c>
      <c r="E228" s="576"/>
      <c r="F228" s="560">
        <f t="shared" si="11"/>
        <v>33612</v>
      </c>
      <c r="G228" s="561">
        <f t="shared" si="10"/>
        <v>24139</v>
      </c>
      <c r="H228" s="562">
        <v>866</v>
      </c>
    </row>
    <row r="229" spans="1:8" x14ac:dyDescent="0.2">
      <c r="A229" s="555">
        <v>282</v>
      </c>
      <c r="B229" s="556">
        <f t="shared" si="12"/>
        <v>13.86</v>
      </c>
      <c r="C229" s="572"/>
      <c r="D229" s="560">
        <v>27860</v>
      </c>
      <c r="E229" s="576"/>
      <c r="F229" s="560">
        <f t="shared" si="11"/>
        <v>33589</v>
      </c>
      <c r="G229" s="561">
        <f t="shared" si="10"/>
        <v>24121</v>
      </c>
      <c r="H229" s="562">
        <v>866</v>
      </c>
    </row>
    <row r="230" spans="1:8" x14ac:dyDescent="0.2">
      <c r="A230" s="555">
        <v>283</v>
      </c>
      <c r="B230" s="556">
        <f t="shared" si="12"/>
        <v>13.87</v>
      </c>
      <c r="C230" s="572"/>
      <c r="D230" s="560">
        <v>27860</v>
      </c>
      <c r="E230" s="576"/>
      <c r="F230" s="560">
        <f t="shared" si="11"/>
        <v>33565</v>
      </c>
      <c r="G230" s="561">
        <f t="shared" si="10"/>
        <v>24104</v>
      </c>
      <c r="H230" s="562">
        <v>866</v>
      </c>
    </row>
    <row r="231" spans="1:8" x14ac:dyDescent="0.2">
      <c r="A231" s="555">
        <v>284</v>
      </c>
      <c r="B231" s="556">
        <f t="shared" si="12"/>
        <v>13.88</v>
      </c>
      <c r="C231" s="572"/>
      <c r="D231" s="560">
        <v>27860</v>
      </c>
      <c r="E231" s="576"/>
      <c r="F231" s="560">
        <f t="shared" si="11"/>
        <v>33542</v>
      </c>
      <c r="G231" s="561">
        <f t="shared" si="10"/>
        <v>24086</v>
      </c>
      <c r="H231" s="562">
        <v>866</v>
      </c>
    </row>
    <row r="232" spans="1:8" x14ac:dyDescent="0.2">
      <c r="A232" s="555">
        <v>285</v>
      </c>
      <c r="B232" s="556">
        <f t="shared" si="12"/>
        <v>13.89</v>
      </c>
      <c r="C232" s="572"/>
      <c r="D232" s="560">
        <v>27860</v>
      </c>
      <c r="E232" s="576"/>
      <c r="F232" s="560">
        <f t="shared" si="11"/>
        <v>33518</v>
      </c>
      <c r="G232" s="561">
        <f t="shared" si="10"/>
        <v>24069</v>
      </c>
      <c r="H232" s="562">
        <v>866</v>
      </c>
    </row>
    <row r="233" spans="1:8" x14ac:dyDescent="0.2">
      <c r="A233" s="555">
        <v>286</v>
      </c>
      <c r="B233" s="556">
        <f t="shared" si="12"/>
        <v>13.9</v>
      </c>
      <c r="C233" s="572"/>
      <c r="D233" s="560">
        <v>27860</v>
      </c>
      <c r="E233" s="576"/>
      <c r="F233" s="560">
        <f t="shared" si="11"/>
        <v>33495</v>
      </c>
      <c r="G233" s="561">
        <f t="shared" si="10"/>
        <v>24052</v>
      </c>
      <c r="H233" s="562">
        <v>866</v>
      </c>
    </row>
    <row r="234" spans="1:8" x14ac:dyDescent="0.2">
      <c r="A234" s="555">
        <v>287</v>
      </c>
      <c r="B234" s="556">
        <f t="shared" si="12"/>
        <v>13.91</v>
      </c>
      <c r="C234" s="572"/>
      <c r="D234" s="560">
        <v>27860</v>
      </c>
      <c r="E234" s="576"/>
      <c r="F234" s="560">
        <f t="shared" si="11"/>
        <v>33471</v>
      </c>
      <c r="G234" s="561">
        <f t="shared" si="10"/>
        <v>24035</v>
      </c>
      <c r="H234" s="562">
        <v>866</v>
      </c>
    </row>
    <row r="235" spans="1:8" x14ac:dyDescent="0.2">
      <c r="A235" s="555">
        <v>288</v>
      </c>
      <c r="B235" s="556">
        <f t="shared" si="12"/>
        <v>13.92</v>
      </c>
      <c r="C235" s="572"/>
      <c r="D235" s="560">
        <v>27860</v>
      </c>
      <c r="E235" s="576"/>
      <c r="F235" s="560">
        <f t="shared" si="11"/>
        <v>33448</v>
      </c>
      <c r="G235" s="561">
        <f t="shared" si="10"/>
        <v>24017</v>
      </c>
      <c r="H235" s="562">
        <v>866</v>
      </c>
    </row>
    <row r="236" spans="1:8" x14ac:dyDescent="0.2">
      <c r="A236" s="555">
        <v>289</v>
      </c>
      <c r="B236" s="556">
        <f t="shared" si="12"/>
        <v>13.93</v>
      </c>
      <c r="C236" s="572"/>
      <c r="D236" s="560">
        <v>27860</v>
      </c>
      <c r="E236" s="576"/>
      <c r="F236" s="560">
        <f t="shared" si="11"/>
        <v>33424</v>
      </c>
      <c r="G236" s="561">
        <f t="shared" si="10"/>
        <v>24000</v>
      </c>
      <c r="H236" s="562">
        <v>866</v>
      </c>
    </row>
    <row r="237" spans="1:8" x14ac:dyDescent="0.2">
      <c r="A237" s="555">
        <v>290</v>
      </c>
      <c r="B237" s="556">
        <f t="shared" si="12"/>
        <v>13.94</v>
      </c>
      <c r="C237" s="572"/>
      <c r="D237" s="560">
        <v>27860</v>
      </c>
      <c r="E237" s="576"/>
      <c r="F237" s="560">
        <f t="shared" si="11"/>
        <v>33401</v>
      </c>
      <c r="G237" s="561">
        <f t="shared" si="10"/>
        <v>23983</v>
      </c>
      <c r="H237" s="562">
        <v>866</v>
      </c>
    </row>
    <row r="238" spans="1:8" x14ac:dyDescent="0.2">
      <c r="A238" s="555">
        <v>291</v>
      </c>
      <c r="B238" s="556">
        <f t="shared" si="12"/>
        <v>13.94</v>
      </c>
      <c r="C238" s="572"/>
      <c r="D238" s="560">
        <v>27860</v>
      </c>
      <c r="E238" s="576"/>
      <c r="F238" s="560">
        <f t="shared" si="11"/>
        <v>33401</v>
      </c>
      <c r="G238" s="561">
        <f t="shared" si="10"/>
        <v>23983</v>
      </c>
      <c r="H238" s="562">
        <v>866</v>
      </c>
    </row>
    <row r="239" spans="1:8" x14ac:dyDescent="0.2">
      <c r="A239" s="555">
        <v>292</v>
      </c>
      <c r="B239" s="556">
        <f t="shared" si="12"/>
        <v>13.95</v>
      </c>
      <c r="C239" s="572"/>
      <c r="D239" s="560">
        <v>27860</v>
      </c>
      <c r="E239" s="576"/>
      <c r="F239" s="560">
        <f t="shared" si="11"/>
        <v>33378</v>
      </c>
      <c r="G239" s="561">
        <f t="shared" si="10"/>
        <v>23966</v>
      </c>
      <c r="H239" s="562">
        <v>866</v>
      </c>
    </row>
    <row r="240" spans="1:8" x14ac:dyDescent="0.2">
      <c r="A240" s="555">
        <v>293</v>
      </c>
      <c r="B240" s="556">
        <f t="shared" si="12"/>
        <v>13.96</v>
      </c>
      <c r="C240" s="572"/>
      <c r="D240" s="560">
        <v>27860</v>
      </c>
      <c r="E240" s="576"/>
      <c r="F240" s="560">
        <f t="shared" si="11"/>
        <v>33354</v>
      </c>
      <c r="G240" s="561">
        <f t="shared" si="10"/>
        <v>23948</v>
      </c>
      <c r="H240" s="562">
        <v>866</v>
      </c>
    </row>
    <row r="241" spans="1:8" x14ac:dyDescent="0.2">
      <c r="A241" s="555">
        <v>294</v>
      </c>
      <c r="B241" s="556">
        <f t="shared" si="12"/>
        <v>13.97</v>
      </c>
      <c r="C241" s="572"/>
      <c r="D241" s="560">
        <v>27860</v>
      </c>
      <c r="E241" s="576"/>
      <c r="F241" s="560">
        <f t="shared" si="11"/>
        <v>33331</v>
      </c>
      <c r="G241" s="561">
        <f t="shared" si="10"/>
        <v>23931</v>
      </c>
      <c r="H241" s="562">
        <v>866</v>
      </c>
    </row>
    <row r="242" spans="1:8" x14ac:dyDescent="0.2">
      <c r="A242" s="555">
        <v>295</v>
      </c>
      <c r="B242" s="556">
        <f t="shared" si="12"/>
        <v>13.98</v>
      </c>
      <c r="C242" s="572"/>
      <c r="D242" s="560">
        <v>27860</v>
      </c>
      <c r="E242" s="576"/>
      <c r="F242" s="560">
        <f t="shared" si="11"/>
        <v>33308</v>
      </c>
      <c r="G242" s="561">
        <f t="shared" si="10"/>
        <v>23914</v>
      </c>
      <c r="H242" s="562">
        <v>866</v>
      </c>
    </row>
    <row r="243" spans="1:8" x14ac:dyDescent="0.2">
      <c r="A243" s="555">
        <v>296</v>
      </c>
      <c r="B243" s="556">
        <f t="shared" si="12"/>
        <v>13.99</v>
      </c>
      <c r="C243" s="572"/>
      <c r="D243" s="560">
        <v>27860</v>
      </c>
      <c r="E243" s="576"/>
      <c r="F243" s="560">
        <f t="shared" si="11"/>
        <v>33285</v>
      </c>
      <c r="G243" s="561">
        <f t="shared" si="10"/>
        <v>23897</v>
      </c>
      <c r="H243" s="562">
        <v>866</v>
      </c>
    </row>
    <row r="244" spans="1:8" x14ac:dyDescent="0.2">
      <c r="A244" s="555">
        <v>297</v>
      </c>
      <c r="B244" s="556">
        <f t="shared" si="12"/>
        <v>14</v>
      </c>
      <c r="C244" s="572"/>
      <c r="D244" s="560">
        <v>27860</v>
      </c>
      <c r="E244" s="576"/>
      <c r="F244" s="560">
        <f t="shared" si="11"/>
        <v>33262</v>
      </c>
      <c r="G244" s="561">
        <f t="shared" si="10"/>
        <v>23880</v>
      </c>
      <c r="H244" s="562">
        <v>866</v>
      </c>
    </row>
    <row r="245" spans="1:8" x14ac:dyDescent="0.2">
      <c r="A245" s="555">
        <v>298</v>
      </c>
      <c r="B245" s="556">
        <f t="shared" si="12"/>
        <v>14.01</v>
      </c>
      <c r="C245" s="572"/>
      <c r="D245" s="560">
        <v>27860</v>
      </c>
      <c r="E245" s="576"/>
      <c r="F245" s="560">
        <f t="shared" si="11"/>
        <v>33238</v>
      </c>
      <c r="G245" s="561">
        <f t="shared" si="10"/>
        <v>23863</v>
      </c>
      <c r="H245" s="562">
        <v>866</v>
      </c>
    </row>
    <row r="246" spans="1:8" x14ac:dyDescent="0.2">
      <c r="A246" s="555">
        <v>299</v>
      </c>
      <c r="B246" s="556">
        <f t="shared" si="12"/>
        <v>14.02</v>
      </c>
      <c r="C246" s="572"/>
      <c r="D246" s="560">
        <v>27860</v>
      </c>
      <c r="E246" s="576"/>
      <c r="F246" s="560">
        <f t="shared" si="11"/>
        <v>33215</v>
      </c>
      <c r="G246" s="561">
        <f t="shared" si="10"/>
        <v>23846</v>
      </c>
      <c r="H246" s="562">
        <v>866</v>
      </c>
    </row>
    <row r="247" spans="1:8" x14ac:dyDescent="0.2">
      <c r="A247" s="555">
        <v>300</v>
      </c>
      <c r="B247" s="556">
        <f t="shared" si="12"/>
        <v>14.03</v>
      </c>
      <c r="C247" s="572"/>
      <c r="D247" s="560">
        <v>27860</v>
      </c>
      <c r="E247" s="576"/>
      <c r="F247" s="560">
        <f t="shared" si="11"/>
        <v>33192</v>
      </c>
      <c r="G247" s="561">
        <f t="shared" si="10"/>
        <v>23829</v>
      </c>
      <c r="H247" s="562">
        <v>866</v>
      </c>
    </row>
    <row r="248" spans="1:8" x14ac:dyDescent="0.2">
      <c r="A248" s="555">
        <v>301</v>
      </c>
      <c r="B248" s="556">
        <f t="shared" si="12"/>
        <v>14.04</v>
      </c>
      <c r="C248" s="572"/>
      <c r="D248" s="560">
        <v>27860</v>
      </c>
      <c r="E248" s="576"/>
      <c r="F248" s="560">
        <f t="shared" si="11"/>
        <v>33169</v>
      </c>
      <c r="G248" s="561">
        <f t="shared" si="10"/>
        <v>23812</v>
      </c>
      <c r="H248" s="562">
        <v>866</v>
      </c>
    </row>
    <row r="249" spans="1:8" x14ac:dyDescent="0.2">
      <c r="A249" s="555">
        <v>302</v>
      </c>
      <c r="B249" s="556">
        <f t="shared" si="12"/>
        <v>14.05</v>
      </c>
      <c r="C249" s="572"/>
      <c r="D249" s="560">
        <v>27860</v>
      </c>
      <c r="E249" s="576"/>
      <c r="F249" s="560">
        <f t="shared" si="11"/>
        <v>33146</v>
      </c>
      <c r="G249" s="561">
        <f t="shared" si="10"/>
        <v>23795</v>
      </c>
      <c r="H249" s="562">
        <v>866</v>
      </c>
    </row>
    <row r="250" spans="1:8" x14ac:dyDescent="0.2">
      <c r="A250" s="555">
        <v>303</v>
      </c>
      <c r="B250" s="556">
        <f t="shared" si="12"/>
        <v>14.06</v>
      </c>
      <c r="C250" s="572"/>
      <c r="D250" s="560">
        <v>27860</v>
      </c>
      <c r="E250" s="576"/>
      <c r="F250" s="560">
        <f t="shared" si="11"/>
        <v>33123</v>
      </c>
      <c r="G250" s="561">
        <f t="shared" si="10"/>
        <v>23778</v>
      </c>
      <c r="H250" s="562">
        <v>866</v>
      </c>
    </row>
    <row r="251" spans="1:8" x14ac:dyDescent="0.2">
      <c r="A251" s="555">
        <v>304</v>
      </c>
      <c r="B251" s="556">
        <f t="shared" si="12"/>
        <v>14.07</v>
      </c>
      <c r="C251" s="572"/>
      <c r="D251" s="560">
        <v>27860</v>
      </c>
      <c r="E251" s="576"/>
      <c r="F251" s="560">
        <f t="shared" si="11"/>
        <v>33100</v>
      </c>
      <c r="G251" s="561">
        <f t="shared" si="10"/>
        <v>23761</v>
      </c>
      <c r="H251" s="562">
        <v>866</v>
      </c>
    </row>
    <row r="252" spans="1:8" x14ac:dyDescent="0.2">
      <c r="A252" s="555">
        <v>305</v>
      </c>
      <c r="B252" s="556">
        <f t="shared" si="12"/>
        <v>14.08</v>
      </c>
      <c r="C252" s="572"/>
      <c r="D252" s="560">
        <v>27860</v>
      </c>
      <c r="E252" s="576"/>
      <c r="F252" s="560">
        <f t="shared" si="11"/>
        <v>33078</v>
      </c>
      <c r="G252" s="561">
        <f t="shared" si="10"/>
        <v>23744</v>
      </c>
      <c r="H252" s="562">
        <v>866</v>
      </c>
    </row>
    <row r="253" spans="1:8" x14ac:dyDescent="0.2">
      <c r="A253" s="555">
        <v>306</v>
      </c>
      <c r="B253" s="556">
        <f t="shared" si="12"/>
        <v>14.09</v>
      </c>
      <c r="C253" s="572"/>
      <c r="D253" s="560">
        <v>27860</v>
      </c>
      <c r="E253" s="576"/>
      <c r="F253" s="560">
        <f t="shared" si="11"/>
        <v>33055</v>
      </c>
      <c r="G253" s="561">
        <f t="shared" si="10"/>
        <v>23727</v>
      </c>
      <c r="H253" s="562">
        <v>866</v>
      </c>
    </row>
    <row r="254" spans="1:8" x14ac:dyDescent="0.2">
      <c r="A254" s="555">
        <v>307</v>
      </c>
      <c r="B254" s="556">
        <f t="shared" si="12"/>
        <v>14.1</v>
      </c>
      <c r="C254" s="572"/>
      <c r="D254" s="560">
        <v>27860</v>
      </c>
      <c r="E254" s="576"/>
      <c r="F254" s="560">
        <f t="shared" si="11"/>
        <v>33032</v>
      </c>
      <c r="G254" s="561">
        <f t="shared" si="10"/>
        <v>23711</v>
      </c>
      <c r="H254" s="562">
        <v>866</v>
      </c>
    </row>
    <row r="255" spans="1:8" x14ac:dyDescent="0.2">
      <c r="A255" s="555">
        <v>308</v>
      </c>
      <c r="B255" s="556">
        <f t="shared" si="12"/>
        <v>14.11</v>
      </c>
      <c r="C255" s="572"/>
      <c r="D255" s="560">
        <v>27860</v>
      </c>
      <c r="E255" s="576"/>
      <c r="F255" s="560">
        <f t="shared" si="11"/>
        <v>33009</v>
      </c>
      <c r="G255" s="561">
        <f t="shared" si="10"/>
        <v>23694</v>
      </c>
      <c r="H255" s="562">
        <v>866</v>
      </c>
    </row>
    <row r="256" spans="1:8" x14ac:dyDescent="0.2">
      <c r="A256" s="555">
        <v>309</v>
      </c>
      <c r="B256" s="556">
        <f t="shared" si="12"/>
        <v>14.12</v>
      </c>
      <c r="C256" s="572"/>
      <c r="D256" s="560">
        <v>27860</v>
      </c>
      <c r="E256" s="576"/>
      <c r="F256" s="560">
        <f t="shared" si="11"/>
        <v>32986</v>
      </c>
      <c r="G256" s="561">
        <f t="shared" si="10"/>
        <v>23677</v>
      </c>
      <c r="H256" s="562">
        <v>866</v>
      </c>
    </row>
    <row r="257" spans="1:8" x14ac:dyDescent="0.2">
      <c r="A257" s="555">
        <v>310</v>
      </c>
      <c r="B257" s="556">
        <f t="shared" si="12"/>
        <v>14.13</v>
      </c>
      <c r="C257" s="572"/>
      <c r="D257" s="560">
        <v>27860</v>
      </c>
      <c r="E257" s="576"/>
      <c r="F257" s="560">
        <f t="shared" si="11"/>
        <v>32964</v>
      </c>
      <c r="G257" s="561">
        <f t="shared" si="10"/>
        <v>23660</v>
      </c>
      <c r="H257" s="562">
        <v>866</v>
      </c>
    </row>
    <row r="258" spans="1:8" x14ac:dyDescent="0.2">
      <c r="A258" s="555">
        <v>311</v>
      </c>
      <c r="B258" s="556">
        <f t="shared" si="12"/>
        <v>14.13</v>
      </c>
      <c r="C258" s="572"/>
      <c r="D258" s="560">
        <v>27860</v>
      </c>
      <c r="E258" s="576"/>
      <c r="F258" s="560">
        <f t="shared" si="11"/>
        <v>32964</v>
      </c>
      <c r="G258" s="561">
        <f t="shared" si="10"/>
        <v>23660</v>
      </c>
      <c r="H258" s="562">
        <v>866</v>
      </c>
    </row>
    <row r="259" spans="1:8" x14ac:dyDescent="0.2">
      <c r="A259" s="555">
        <v>312</v>
      </c>
      <c r="B259" s="556">
        <f t="shared" si="12"/>
        <v>14.14</v>
      </c>
      <c r="C259" s="572"/>
      <c r="D259" s="560">
        <v>27860</v>
      </c>
      <c r="E259" s="576"/>
      <c r="F259" s="560">
        <f t="shared" si="11"/>
        <v>32941</v>
      </c>
      <c r="G259" s="561">
        <f t="shared" si="10"/>
        <v>23644</v>
      </c>
      <c r="H259" s="562">
        <v>866</v>
      </c>
    </row>
    <row r="260" spans="1:8" x14ac:dyDescent="0.2">
      <c r="A260" s="555">
        <v>313</v>
      </c>
      <c r="B260" s="556">
        <f t="shared" si="12"/>
        <v>14.15</v>
      </c>
      <c r="C260" s="572"/>
      <c r="D260" s="560">
        <v>27860</v>
      </c>
      <c r="E260" s="576"/>
      <c r="F260" s="560">
        <f t="shared" si="11"/>
        <v>32918</v>
      </c>
      <c r="G260" s="561">
        <f t="shared" si="10"/>
        <v>23627</v>
      </c>
      <c r="H260" s="562">
        <v>866</v>
      </c>
    </row>
    <row r="261" spans="1:8" x14ac:dyDescent="0.2">
      <c r="A261" s="555">
        <v>314</v>
      </c>
      <c r="B261" s="556">
        <f t="shared" si="12"/>
        <v>14.16</v>
      </c>
      <c r="C261" s="572"/>
      <c r="D261" s="560">
        <v>27860</v>
      </c>
      <c r="E261" s="576"/>
      <c r="F261" s="560">
        <f t="shared" si="11"/>
        <v>32896</v>
      </c>
      <c r="G261" s="561">
        <f t="shared" si="10"/>
        <v>23610</v>
      </c>
      <c r="H261" s="562">
        <v>866</v>
      </c>
    </row>
    <row r="262" spans="1:8" x14ac:dyDescent="0.2">
      <c r="A262" s="555">
        <v>315</v>
      </c>
      <c r="B262" s="556">
        <f t="shared" si="12"/>
        <v>14.17</v>
      </c>
      <c r="C262" s="572"/>
      <c r="D262" s="560">
        <v>27860</v>
      </c>
      <c r="E262" s="576"/>
      <c r="F262" s="560">
        <f t="shared" si="11"/>
        <v>32873</v>
      </c>
      <c r="G262" s="561">
        <f t="shared" si="10"/>
        <v>23594</v>
      </c>
      <c r="H262" s="562">
        <v>866</v>
      </c>
    </row>
    <row r="263" spans="1:8" x14ac:dyDescent="0.2">
      <c r="A263" s="555">
        <v>316</v>
      </c>
      <c r="B263" s="556">
        <f t="shared" si="12"/>
        <v>14.18</v>
      </c>
      <c r="C263" s="572"/>
      <c r="D263" s="560">
        <v>27860</v>
      </c>
      <c r="E263" s="576"/>
      <c r="F263" s="560">
        <f t="shared" si="11"/>
        <v>32850</v>
      </c>
      <c r="G263" s="561">
        <f t="shared" si="10"/>
        <v>23577</v>
      </c>
      <c r="H263" s="562">
        <v>866</v>
      </c>
    </row>
    <row r="264" spans="1:8" x14ac:dyDescent="0.2">
      <c r="A264" s="555">
        <v>317</v>
      </c>
      <c r="B264" s="556">
        <f t="shared" si="12"/>
        <v>14.19</v>
      </c>
      <c r="C264" s="572"/>
      <c r="D264" s="560">
        <v>27860</v>
      </c>
      <c r="E264" s="576"/>
      <c r="F264" s="560">
        <f t="shared" si="11"/>
        <v>32828</v>
      </c>
      <c r="G264" s="561">
        <f t="shared" si="10"/>
        <v>23560</v>
      </c>
      <c r="H264" s="562">
        <v>866</v>
      </c>
    </row>
    <row r="265" spans="1:8" x14ac:dyDescent="0.2">
      <c r="A265" s="555">
        <v>318</v>
      </c>
      <c r="B265" s="556">
        <f t="shared" si="12"/>
        <v>14.2</v>
      </c>
      <c r="C265" s="572"/>
      <c r="D265" s="560">
        <v>27860</v>
      </c>
      <c r="E265" s="576"/>
      <c r="F265" s="560">
        <f t="shared" si="11"/>
        <v>32805</v>
      </c>
      <c r="G265" s="561">
        <f t="shared" si="10"/>
        <v>23544</v>
      </c>
      <c r="H265" s="562">
        <v>866</v>
      </c>
    </row>
    <row r="266" spans="1:8" x14ac:dyDescent="0.2">
      <c r="A266" s="555">
        <v>319</v>
      </c>
      <c r="B266" s="556">
        <f t="shared" si="12"/>
        <v>14.21</v>
      </c>
      <c r="C266" s="572"/>
      <c r="D266" s="560">
        <v>27860</v>
      </c>
      <c r="E266" s="576"/>
      <c r="F266" s="560">
        <f t="shared" si="11"/>
        <v>32783</v>
      </c>
      <c r="G266" s="561">
        <f t="shared" si="10"/>
        <v>23527</v>
      </c>
      <c r="H266" s="562">
        <v>866</v>
      </c>
    </row>
    <row r="267" spans="1:8" x14ac:dyDescent="0.2">
      <c r="A267" s="563">
        <v>320</v>
      </c>
      <c r="B267" s="564">
        <f t="shared" si="12"/>
        <v>14.22</v>
      </c>
      <c r="C267" s="573"/>
      <c r="D267" s="560">
        <v>27860</v>
      </c>
      <c r="E267" s="577"/>
      <c r="F267" s="560">
        <f t="shared" si="11"/>
        <v>32760</v>
      </c>
      <c r="G267" s="561">
        <f t="shared" si="10"/>
        <v>23511</v>
      </c>
      <c r="H267" s="562">
        <v>866</v>
      </c>
    </row>
    <row r="268" spans="1:8" x14ac:dyDescent="0.2">
      <c r="A268" s="563">
        <v>321</v>
      </c>
      <c r="B268" s="564">
        <v>14.26</v>
      </c>
      <c r="C268" s="573"/>
      <c r="D268" s="560">
        <v>27860</v>
      </c>
      <c r="E268" s="577"/>
      <c r="F268" s="560">
        <f t="shared" si="11"/>
        <v>32671</v>
      </c>
      <c r="G268" s="561">
        <f t="shared" si="10"/>
        <v>23445</v>
      </c>
      <c r="H268" s="562">
        <v>866</v>
      </c>
    </row>
    <row r="269" spans="1:8" x14ac:dyDescent="0.2">
      <c r="A269" s="555">
        <v>322</v>
      </c>
      <c r="B269" s="564">
        <v>14.26</v>
      </c>
      <c r="C269" s="572"/>
      <c r="D269" s="560">
        <v>27860</v>
      </c>
      <c r="E269" s="576"/>
      <c r="F269" s="560">
        <f t="shared" si="11"/>
        <v>32671</v>
      </c>
      <c r="G269" s="561">
        <f t="shared" si="10"/>
        <v>23445</v>
      </c>
      <c r="H269" s="562">
        <v>866</v>
      </c>
    </row>
    <row r="270" spans="1:8" x14ac:dyDescent="0.2">
      <c r="A270" s="555">
        <v>323</v>
      </c>
      <c r="B270" s="564">
        <v>14.26</v>
      </c>
      <c r="C270" s="572"/>
      <c r="D270" s="560">
        <v>27860</v>
      </c>
      <c r="E270" s="576"/>
      <c r="F270" s="560">
        <f t="shared" si="11"/>
        <v>32671</v>
      </c>
      <c r="G270" s="561">
        <f t="shared" si="10"/>
        <v>23445</v>
      </c>
      <c r="H270" s="562">
        <v>866</v>
      </c>
    </row>
    <row r="271" spans="1:8" x14ac:dyDescent="0.2">
      <c r="A271" s="555">
        <v>324</v>
      </c>
      <c r="B271" s="564">
        <v>14.26</v>
      </c>
      <c r="C271" s="572"/>
      <c r="D271" s="560">
        <v>27860</v>
      </c>
      <c r="E271" s="576"/>
      <c r="F271" s="560">
        <f t="shared" si="11"/>
        <v>32671</v>
      </c>
      <c r="G271" s="561">
        <f t="shared" si="10"/>
        <v>23445</v>
      </c>
      <c r="H271" s="562">
        <v>866</v>
      </c>
    </row>
    <row r="272" spans="1:8" x14ac:dyDescent="0.2">
      <c r="A272" s="555">
        <v>325</v>
      </c>
      <c r="B272" s="564">
        <v>14.26</v>
      </c>
      <c r="C272" s="572"/>
      <c r="D272" s="560">
        <v>27860</v>
      </c>
      <c r="E272" s="576"/>
      <c r="F272" s="560">
        <f t="shared" si="11"/>
        <v>32671</v>
      </c>
      <c r="G272" s="561">
        <f t="shared" ref="G272:G335" si="13">ROUND(12*(1/B272*D272),0)</f>
        <v>23445</v>
      </c>
      <c r="H272" s="562">
        <v>866</v>
      </c>
    </row>
    <row r="273" spans="1:8" x14ac:dyDescent="0.2">
      <c r="A273" s="555">
        <v>326</v>
      </c>
      <c r="B273" s="564">
        <v>14.26</v>
      </c>
      <c r="C273" s="572"/>
      <c r="D273" s="560">
        <v>27860</v>
      </c>
      <c r="E273" s="576"/>
      <c r="F273" s="560">
        <f t="shared" ref="F273:F336" si="14">ROUND(12*1.3566*(1/B273*D273)+H273,0)</f>
        <v>32671</v>
      </c>
      <c r="G273" s="561">
        <f t="shared" si="13"/>
        <v>23445</v>
      </c>
      <c r="H273" s="562">
        <v>866</v>
      </c>
    </row>
    <row r="274" spans="1:8" x14ac:dyDescent="0.2">
      <c r="A274" s="555">
        <v>327</v>
      </c>
      <c r="B274" s="564">
        <v>14.26</v>
      </c>
      <c r="C274" s="572"/>
      <c r="D274" s="560">
        <v>27860</v>
      </c>
      <c r="E274" s="576"/>
      <c r="F274" s="560">
        <f t="shared" si="14"/>
        <v>32671</v>
      </c>
      <c r="G274" s="561">
        <f t="shared" si="13"/>
        <v>23445</v>
      </c>
      <c r="H274" s="562">
        <v>866</v>
      </c>
    </row>
    <row r="275" spans="1:8" x14ac:dyDescent="0.2">
      <c r="A275" s="555">
        <v>328</v>
      </c>
      <c r="B275" s="564">
        <v>14.26</v>
      </c>
      <c r="C275" s="572"/>
      <c r="D275" s="560">
        <v>27860</v>
      </c>
      <c r="E275" s="576"/>
      <c r="F275" s="560">
        <f t="shared" si="14"/>
        <v>32671</v>
      </c>
      <c r="G275" s="561">
        <f t="shared" si="13"/>
        <v>23445</v>
      </c>
      <c r="H275" s="562">
        <v>866</v>
      </c>
    </row>
    <row r="276" spans="1:8" x14ac:dyDescent="0.2">
      <c r="A276" s="555">
        <v>329</v>
      </c>
      <c r="B276" s="564">
        <v>14.26</v>
      </c>
      <c r="C276" s="572"/>
      <c r="D276" s="560">
        <v>27860</v>
      </c>
      <c r="E276" s="576"/>
      <c r="F276" s="560">
        <f t="shared" si="14"/>
        <v>32671</v>
      </c>
      <c r="G276" s="561">
        <f t="shared" si="13"/>
        <v>23445</v>
      </c>
      <c r="H276" s="562">
        <v>866</v>
      </c>
    </row>
    <row r="277" spans="1:8" x14ac:dyDescent="0.2">
      <c r="A277" s="555">
        <v>330</v>
      </c>
      <c r="B277" s="564">
        <v>14.26</v>
      </c>
      <c r="C277" s="572"/>
      <c r="D277" s="560">
        <v>27860</v>
      </c>
      <c r="E277" s="576"/>
      <c r="F277" s="560">
        <f t="shared" si="14"/>
        <v>32671</v>
      </c>
      <c r="G277" s="561">
        <f t="shared" si="13"/>
        <v>23445</v>
      </c>
      <c r="H277" s="562">
        <v>866</v>
      </c>
    </row>
    <row r="278" spans="1:8" x14ac:dyDescent="0.2">
      <c r="A278" s="555">
        <v>331</v>
      </c>
      <c r="B278" s="564">
        <v>14.26</v>
      </c>
      <c r="C278" s="572"/>
      <c r="D278" s="560">
        <v>27860</v>
      </c>
      <c r="E278" s="576"/>
      <c r="F278" s="560">
        <f t="shared" si="14"/>
        <v>32671</v>
      </c>
      <c r="G278" s="561">
        <f t="shared" si="13"/>
        <v>23445</v>
      </c>
      <c r="H278" s="562">
        <v>866</v>
      </c>
    </row>
    <row r="279" spans="1:8" x14ac:dyDescent="0.2">
      <c r="A279" s="555">
        <v>332</v>
      </c>
      <c r="B279" s="564">
        <v>14.26</v>
      </c>
      <c r="C279" s="572"/>
      <c r="D279" s="560">
        <v>27860</v>
      </c>
      <c r="E279" s="576"/>
      <c r="F279" s="560">
        <f t="shared" si="14"/>
        <v>32671</v>
      </c>
      <c r="G279" s="561">
        <f t="shared" si="13"/>
        <v>23445</v>
      </c>
      <c r="H279" s="562">
        <v>866</v>
      </c>
    </row>
    <row r="280" spans="1:8" x14ac:dyDescent="0.2">
      <c r="A280" s="555">
        <v>333</v>
      </c>
      <c r="B280" s="564">
        <v>14.26</v>
      </c>
      <c r="C280" s="572"/>
      <c r="D280" s="560">
        <v>27860</v>
      </c>
      <c r="E280" s="576"/>
      <c r="F280" s="560">
        <f t="shared" si="14"/>
        <v>32671</v>
      </c>
      <c r="G280" s="561">
        <f t="shared" si="13"/>
        <v>23445</v>
      </c>
      <c r="H280" s="562">
        <v>866</v>
      </c>
    </row>
    <row r="281" spans="1:8" x14ac:dyDescent="0.2">
      <c r="A281" s="555">
        <v>334</v>
      </c>
      <c r="B281" s="564">
        <v>14.26</v>
      </c>
      <c r="C281" s="572"/>
      <c r="D281" s="560">
        <v>27860</v>
      </c>
      <c r="E281" s="576"/>
      <c r="F281" s="560">
        <f t="shared" si="14"/>
        <v>32671</v>
      </c>
      <c r="G281" s="561">
        <f t="shared" si="13"/>
        <v>23445</v>
      </c>
      <c r="H281" s="562">
        <v>866</v>
      </c>
    </row>
    <row r="282" spans="1:8" x14ac:dyDescent="0.2">
      <c r="A282" s="555">
        <v>335</v>
      </c>
      <c r="B282" s="564">
        <v>14.26</v>
      </c>
      <c r="C282" s="572"/>
      <c r="D282" s="560">
        <v>27860</v>
      </c>
      <c r="E282" s="576"/>
      <c r="F282" s="560">
        <f t="shared" si="14"/>
        <v>32671</v>
      </c>
      <c r="G282" s="561">
        <f t="shared" si="13"/>
        <v>23445</v>
      </c>
      <c r="H282" s="562">
        <v>866</v>
      </c>
    </row>
    <row r="283" spans="1:8" x14ac:dyDescent="0.2">
      <c r="A283" s="555">
        <v>336</v>
      </c>
      <c r="B283" s="564">
        <v>14.26</v>
      </c>
      <c r="C283" s="572"/>
      <c r="D283" s="560">
        <v>27860</v>
      </c>
      <c r="E283" s="576"/>
      <c r="F283" s="560">
        <f t="shared" si="14"/>
        <v>32671</v>
      </c>
      <c r="G283" s="561">
        <f t="shared" si="13"/>
        <v>23445</v>
      </c>
      <c r="H283" s="562">
        <v>866</v>
      </c>
    </row>
    <row r="284" spans="1:8" x14ac:dyDescent="0.2">
      <c r="A284" s="555">
        <v>337</v>
      </c>
      <c r="B284" s="564">
        <v>14.26</v>
      </c>
      <c r="C284" s="572"/>
      <c r="D284" s="560">
        <v>27860</v>
      </c>
      <c r="E284" s="576"/>
      <c r="F284" s="560">
        <f t="shared" si="14"/>
        <v>32671</v>
      </c>
      <c r="G284" s="561">
        <f t="shared" si="13"/>
        <v>23445</v>
      </c>
      <c r="H284" s="562">
        <v>866</v>
      </c>
    </row>
    <row r="285" spans="1:8" x14ac:dyDescent="0.2">
      <c r="A285" s="555">
        <v>338</v>
      </c>
      <c r="B285" s="564">
        <v>14.26</v>
      </c>
      <c r="C285" s="572"/>
      <c r="D285" s="560">
        <v>27860</v>
      </c>
      <c r="E285" s="576"/>
      <c r="F285" s="560">
        <f t="shared" si="14"/>
        <v>32671</v>
      </c>
      <c r="G285" s="561">
        <f t="shared" si="13"/>
        <v>23445</v>
      </c>
      <c r="H285" s="562">
        <v>866</v>
      </c>
    </row>
    <row r="286" spans="1:8" x14ac:dyDescent="0.2">
      <c r="A286" s="555">
        <v>339</v>
      </c>
      <c r="B286" s="564">
        <v>14.26</v>
      </c>
      <c r="C286" s="572"/>
      <c r="D286" s="560">
        <v>27860</v>
      </c>
      <c r="E286" s="576"/>
      <c r="F286" s="560">
        <f t="shared" si="14"/>
        <v>32671</v>
      </c>
      <c r="G286" s="561">
        <f t="shared" si="13"/>
        <v>23445</v>
      </c>
      <c r="H286" s="562">
        <v>866</v>
      </c>
    </row>
    <row r="287" spans="1:8" x14ac:dyDescent="0.2">
      <c r="A287" s="555">
        <v>340</v>
      </c>
      <c r="B287" s="564">
        <v>14.26</v>
      </c>
      <c r="C287" s="572"/>
      <c r="D287" s="560">
        <v>27860</v>
      </c>
      <c r="E287" s="576"/>
      <c r="F287" s="560">
        <f t="shared" si="14"/>
        <v>32671</v>
      </c>
      <c r="G287" s="561">
        <f t="shared" si="13"/>
        <v>23445</v>
      </c>
      <c r="H287" s="562">
        <v>866</v>
      </c>
    </row>
    <row r="288" spans="1:8" x14ac:dyDescent="0.2">
      <c r="A288" s="555">
        <v>341</v>
      </c>
      <c r="B288" s="564">
        <v>14.26</v>
      </c>
      <c r="C288" s="572"/>
      <c r="D288" s="560">
        <v>27860</v>
      </c>
      <c r="E288" s="576"/>
      <c r="F288" s="560">
        <f t="shared" si="14"/>
        <v>32671</v>
      </c>
      <c r="G288" s="561">
        <f t="shared" si="13"/>
        <v>23445</v>
      </c>
      <c r="H288" s="562">
        <v>866</v>
      </c>
    </row>
    <row r="289" spans="1:8" x14ac:dyDescent="0.2">
      <c r="A289" s="555">
        <v>342</v>
      </c>
      <c r="B289" s="564">
        <v>14.26</v>
      </c>
      <c r="C289" s="572"/>
      <c r="D289" s="560">
        <v>27860</v>
      </c>
      <c r="E289" s="576"/>
      <c r="F289" s="560">
        <f t="shared" si="14"/>
        <v>32671</v>
      </c>
      <c r="G289" s="561">
        <f t="shared" si="13"/>
        <v>23445</v>
      </c>
      <c r="H289" s="562">
        <v>866</v>
      </c>
    </row>
    <row r="290" spans="1:8" x14ac:dyDescent="0.2">
      <c r="A290" s="555">
        <v>343</v>
      </c>
      <c r="B290" s="564">
        <v>14.26</v>
      </c>
      <c r="C290" s="572"/>
      <c r="D290" s="560">
        <v>27860</v>
      </c>
      <c r="E290" s="576"/>
      <c r="F290" s="560">
        <f t="shared" si="14"/>
        <v>32671</v>
      </c>
      <c r="G290" s="561">
        <f t="shared" si="13"/>
        <v>23445</v>
      </c>
      <c r="H290" s="562">
        <v>866</v>
      </c>
    </row>
    <row r="291" spans="1:8" x14ac:dyDescent="0.2">
      <c r="A291" s="555">
        <v>344</v>
      </c>
      <c r="B291" s="564">
        <v>14.26</v>
      </c>
      <c r="C291" s="572"/>
      <c r="D291" s="560">
        <v>27860</v>
      </c>
      <c r="E291" s="576"/>
      <c r="F291" s="560">
        <f t="shared" si="14"/>
        <v>32671</v>
      </c>
      <c r="G291" s="561">
        <f t="shared" si="13"/>
        <v>23445</v>
      </c>
      <c r="H291" s="562">
        <v>866</v>
      </c>
    </row>
    <row r="292" spans="1:8" x14ac:dyDescent="0.2">
      <c r="A292" s="555">
        <v>345</v>
      </c>
      <c r="B292" s="564">
        <v>14.26</v>
      </c>
      <c r="C292" s="572"/>
      <c r="D292" s="560">
        <v>27860</v>
      </c>
      <c r="E292" s="576"/>
      <c r="F292" s="560">
        <f t="shared" si="14"/>
        <v>32671</v>
      </c>
      <c r="G292" s="561">
        <f t="shared" si="13"/>
        <v>23445</v>
      </c>
      <c r="H292" s="562">
        <v>866</v>
      </c>
    </row>
    <row r="293" spans="1:8" x14ac:dyDescent="0.2">
      <c r="A293" s="555">
        <v>346</v>
      </c>
      <c r="B293" s="564">
        <v>14.26</v>
      </c>
      <c r="C293" s="572"/>
      <c r="D293" s="560">
        <v>27860</v>
      </c>
      <c r="E293" s="576"/>
      <c r="F293" s="560">
        <f t="shared" si="14"/>
        <v>32671</v>
      </c>
      <c r="G293" s="561">
        <f t="shared" si="13"/>
        <v>23445</v>
      </c>
      <c r="H293" s="562">
        <v>866</v>
      </c>
    </row>
    <row r="294" spans="1:8" x14ac:dyDescent="0.2">
      <c r="A294" s="555">
        <v>347</v>
      </c>
      <c r="B294" s="564">
        <v>14.26</v>
      </c>
      <c r="C294" s="572"/>
      <c r="D294" s="560">
        <v>27860</v>
      </c>
      <c r="E294" s="576"/>
      <c r="F294" s="560">
        <f t="shared" si="14"/>
        <v>32671</v>
      </c>
      <c r="G294" s="561">
        <f t="shared" si="13"/>
        <v>23445</v>
      </c>
      <c r="H294" s="562">
        <v>866</v>
      </c>
    </row>
    <row r="295" spans="1:8" x14ac:dyDescent="0.2">
      <c r="A295" s="555">
        <v>348</v>
      </c>
      <c r="B295" s="564">
        <v>14.26</v>
      </c>
      <c r="C295" s="572"/>
      <c r="D295" s="560">
        <v>27860</v>
      </c>
      <c r="E295" s="576"/>
      <c r="F295" s="560">
        <f t="shared" si="14"/>
        <v>32671</v>
      </c>
      <c r="G295" s="561">
        <f t="shared" si="13"/>
        <v>23445</v>
      </c>
      <c r="H295" s="562">
        <v>866</v>
      </c>
    </row>
    <row r="296" spans="1:8" x14ac:dyDescent="0.2">
      <c r="A296" s="555">
        <v>349</v>
      </c>
      <c r="B296" s="564">
        <v>14.26</v>
      </c>
      <c r="C296" s="572"/>
      <c r="D296" s="560">
        <v>27860</v>
      </c>
      <c r="E296" s="576"/>
      <c r="F296" s="560">
        <f t="shared" si="14"/>
        <v>32671</v>
      </c>
      <c r="G296" s="561">
        <f t="shared" si="13"/>
        <v>23445</v>
      </c>
      <c r="H296" s="562">
        <v>866</v>
      </c>
    </row>
    <row r="297" spans="1:8" x14ac:dyDescent="0.2">
      <c r="A297" s="555">
        <v>350</v>
      </c>
      <c r="B297" s="564">
        <v>14.26</v>
      </c>
      <c r="C297" s="572"/>
      <c r="D297" s="560">
        <v>27860</v>
      </c>
      <c r="E297" s="576"/>
      <c r="F297" s="560">
        <f t="shared" si="14"/>
        <v>32671</v>
      </c>
      <c r="G297" s="561">
        <f t="shared" si="13"/>
        <v>23445</v>
      </c>
      <c r="H297" s="562">
        <v>866</v>
      </c>
    </row>
    <row r="298" spans="1:8" x14ac:dyDescent="0.2">
      <c r="A298" s="555">
        <v>351</v>
      </c>
      <c r="B298" s="564">
        <v>14.26</v>
      </c>
      <c r="C298" s="572"/>
      <c r="D298" s="560">
        <v>27860</v>
      </c>
      <c r="E298" s="576"/>
      <c r="F298" s="560">
        <f t="shared" si="14"/>
        <v>32671</v>
      </c>
      <c r="G298" s="561">
        <f t="shared" si="13"/>
        <v>23445</v>
      </c>
      <c r="H298" s="562">
        <v>866</v>
      </c>
    </row>
    <row r="299" spans="1:8" x14ac:dyDescent="0.2">
      <c r="A299" s="555">
        <v>352</v>
      </c>
      <c r="B299" s="564">
        <v>14.26</v>
      </c>
      <c r="C299" s="572"/>
      <c r="D299" s="560">
        <v>27860</v>
      </c>
      <c r="E299" s="576"/>
      <c r="F299" s="560">
        <f t="shared" si="14"/>
        <v>32671</v>
      </c>
      <c r="G299" s="561">
        <f t="shared" si="13"/>
        <v>23445</v>
      </c>
      <c r="H299" s="562">
        <v>866</v>
      </c>
    </row>
    <row r="300" spans="1:8" x14ac:dyDescent="0.2">
      <c r="A300" s="555">
        <v>353</v>
      </c>
      <c r="B300" s="564">
        <v>14.26</v>
      </c>
      <c r="C300" s="572"/>
      <c r="D300" s="560">
        <v>27860</v>
      </c>
      <c r="E300" s="576"/>
      <c r="F300" s="560">
        <f t="shared" si="14"/>
        <v>32671</v>
      </c>
      <c r="G300" s="561">
        <f t="shared" si="13"/>
        <v>23445</v>
      </c>
      <c r="H300" s="562">
        <v>866</v>
      </c>
    </row>
    <row r="301" spans="1:8" x14ac:dyDescent="0.2">
      <c r="A301" s="555">
        <v>354</v>
      </c>
      <c r="B301" s="564">
        <v>14.26</v>
      </c>
      <c r="C301" s="572"/>
      <c r="D301" s="560">
        <v>27860</v>
      </c>
      <c r="E301" s="576"/>
      <c r="F301" s="560">
        <f t="shared" si="14"/>
        <v>32671</v>
      </c>
      <c r="G301" s="561">
        <f t="shared" si="13"/>
        <v>23445</v>
      </c>
      <c r="H301" s="562">
        <v>866</v>
      </c>
    </row>
    <row r="302" spans="1:8" x14ac:dyDescent="0.2">
      <c r="A302" s="555">
        <v>355</v>
      </c>
      <c r="B302" s="564">
        <v>14.26</v>
      </c>
      <c r="C302" s="572"/>
      <c r="D302" s="560">
        <v>27860</v>
      </c>
      <c r="E302" s="576"/>
      <c r="F302" s="560">
        <f t="shared" si="14"/>
        <v>32671</v>
      </c>
      <c r="G302" s="561">
        <f t="shared" si="13"/>
        <v>23445</v>
      </c>
      <c r="H302" s="562">
        <v>866</v>
      </c>
    </row>
    <row r="303" spans="1:8" x14ac:dyDescent="0.2">
      <c r="A303" s="555">
        <v>356</v>
      </c>
      <c r="B303" s="564">
        <v>14.26</v>
      </c>
      <c r="C303" s="572"/>
      <c r="D303" s="560">
        <v>27860</v>
      </c>
      <c r="E303" s="576"/>
      <c r="F303" s="560">
        <f t="shared" si="14"/>
        <v>32671</v>
      </c>
      <c r="G303" s="561">
        <f t="shared" si="13"/>
        <v>23445</v>
      </c>
      <c r="H303" s="562">
        <v>866</v>
      </c>
    </row>
    <row r="304" spans="1:8" x14ac:dyDescent="0.2">
      <c r="A304" s="555">
        <v>357</v>
      </c>
      <c r="B304" s="564">
        <v>14.26</v>
      </c>
      <c r="C304" s="572"/>
      <c r="D304" s="560">
        <v>27860</v>
      </c>
      <c r="E304" s="576"/>
      <c r="F304" s="560">
        <f t="shared" si="14"/>
        <v>32671</v>
      </c>
      <c r="G304" s="561">
        <f t="shared" si="13"/>
        <v>23445</v>
      </c>
      <c r="H304" s="562">
        <v>866</v>
      </c>
    </row>
    <row r="305" spans="1:8" x14ac:dyDescent="0.2">
      <c r="A305" s="555">
        <v>358</v>
      </c>
      <c r="B305" s="564">
        <v>14.26</v>
      </c>
      <c r="C305" s="572"/>
      <c r="D305" s="560">
        <v>27860</v>
      </c>
      <c r="E305" s="576"/>
      <c r="F305" s="560">
        <f t="shared" si="14"/>
        <v>32671</v>
      </c>
      <c r="G305" s="561">
        <f t="shared" si="13"/>
        <v>23445</v>
      </c>
      <c r="H305" s="562">
        <v>866</v>
      </c>
    </row>
    <row r="306" spans="1:8" x14ac:dyDescent="0.2">
      <c r="A306" s="555">
        <v>359</v>
      </c>
      <c r="B306" s="564">
        <v>14.26</v>
      </c>
      <c r="C306" s="572"/>
      <c r="D306" s="560">
        <v>27860</v>
      </c>
      <c r="E306" s="576"/>
      <c r="F306" s="560">
        <f t="shared" si="14"/>
        <v>32671</v>
      </c>
      <c r="G306" s="561">
        <f t="shared" si="13"/>
        <v>23445</v>
      </c>
      <c r="H306" s="562">
        <v>866</v>
      </c>
    </row>
    <row r="307" spans="1:8" x14ac:dyDescent="0.2">
      <c r="A307" s="555">
        <v>360</v>
      </c>
      <c r="B307" s="564">
        <v>14.26</v>
      </c>
      <c r="C307" s="572"/>
      <c r="D307" s="560">
        <v>27860</v>
      </c>
      <c r="E307" s="576"/>
      <c r="F307" s="560">
        <f t="shared" si="14"/>
        <v>32671</v>
      </c>
      <c r="G307" s="561">
        <f t="shared" si="13"/>
        <v>23445</v>
      </c>
      <c r="H307" s="562">
        <v>866</v>
      </c>
    </row>
    <row r="308" spans="1:8" x14ac:dyDescent="0.2">
      <c r="A308" s="555">
        <v>361</v>
      </c>
      <c r="B308" s="564">
        <v>14.26</v>
      </c>
      <c r="C308" s="572"/>
      <c r="D308" s="560">
        <v>27860</v>
      </c>
      <c r="E308" s="576"/>
      <c r="F308" s="560">
        <f t="shared" si="14"/>
        <v>32671</v>
      </c>
      <c r="G308" s="561">
        <f t="shared" si="13"/>
        <v>23445</v>
      </c>
      <c r="H308" s="562">
        <v>866</v>
      </c>
    </row>
    <row r="309" spans="1:8" x14ac:dyDescent="0.2">
      <c r="A309" s="555">
        <v>362</v>
      </c>
      <c r="B309" s="564">
        <v>14.26</v>
      </c>
      <c r="C309" s="572"/>
      <c r="D309" s="560">
        <v>27860</v>
      </c>
      <c r="E309" s="576"/>
      <c r="F309" s="560">
        <f t="shared" si="14"/>
        <v>32671</v>
      </c>
      <c r="G309" s="561">
        <f t="shared" si="13"/>
        <v>23445</v>
      </c>
      <c r="H309" s="562">
        <v>866</v>
      </c>
    </row>
    <row r="310" spans="1:8" x14ac:dyDescent="0.2">
      <c r="A310" s="555">
        <v>363</v>
      </c>
      <c r="B310" s="564">
        <v>14.26</v>
      </c>
      <c r="C310" s="572"/>
      <c r="D310" s="560">
        <v>27860</v>
      </c>
      <c r="E310" s="576"/>
      <c r="F310" s="560">
        <f t="shared" si="14"/>
        <v>32671</v>
      </c>
      <c r="G310" s="561">
        <f t="shared" si="13"/>
        <v>23445</v>
      </c>
      <c r="H310" s="562">
        <v>866</v>
      </c>
    </row>
    <row r="311" spans="1:8" x14ac:dyDescent="0.2">
      <c r="A311" s="555">
        <v>364</v>
      </c>
      <c r="B311" s="564">
        <v>14.26</v>
      </c>
      <c r="C311" s="572"/>
      <c r="D311" s="560">
        <v>27860</v>
      </c>
      <c r="E311" s="576"/>
      <c r="F311" s="560">
        <f t="shared" si="14"/>
        <v>32671</v>
      </c>
      <c r="G311" s="561">
        <f t="shared" si="13"/>
        <v>23445</v>
      </c>
      <c r="H311" s="562">
        <v>866</v>
      </c>
    </row>
    <row r="312" spans="1:8" x14ac:dyDescent="0.2">
      <c r="A312" s="555">
        <v>365</v>
      </c>
      <c r="B312" s="564">
        <v>14.26</v>
      </c>
      <c r="C312" s="572"/>
      <c r="D312" s="560">
        <v>27860</v>
      </c>
      <c r="E312" s="576"/>
      <c r="F312" s="560">
        <f t="shared" si="14"/>
        <v>32671</v>
      </c>
      <c r="G312" s="561">
        <f t="shared" si="13"/>
        <v>23445</v>
      </c>
      <c r="H312" s="562">
        <v>866</v>
      </c>
    </row>
    <row r="313" spans="1:8" x14ac:dyDescent="0.2">
      <c r="A313" s="555">
        <v>366</v>
      </c>
      <c r="B313" s="564">
        <v>14.26</v>
      </c>
      <c r="C313" s="572"/>
      <c r="D313" s="560">
        <v>27860</v>
      </c>
      <c r="E313" s="576"/>
      <c r="F313" s="560">
        <f t="shared" si="14"/>
        <v>32671</v>
      </c>
      <c r="G313" s="561">
        <f t="shared" si="13"/>
        <v>23445</v>
      </c>
      <c r="H313" s="562">
        <v>866</v>
      </c>
    </row>
    <row r="314" spans="1:8" x14ac:dyDescent="0.2">
      <c r="A314" s="555">
        <v>367</v>
      </c>
      <c r="B314" s="564">
        <v>14.26</v>
      </c>
      <c r="C314" s="572"/>
      <c r="D314" s="560">
        <v>27860</v>
      </c>
      <c r="E314" s="576"/>
      <c r="F314" s="560">
        <f t="shared" si="14"/>
        <v>32671</v>
      </c>
      <c r="G314" s="561">
        <f t="shared" si="13"/>
        <v>23445</v>
      </c>
      <c r="H314" s="562">
        <v>866</v>
      </c>
    </row>
    <row r="315" spans="1:8" x14ac:dyDescent="0.2">
      <c r="A315" s="555">
        <v>368</v>
      </c>
      <c r="B315" s="564">
        <v>14.26</v>
      </c>
      <c r="C315" s="572"/>
      <c r="D315" s="560">
        <v>27860</v>
      </c>
      <c r="E315" s="576"/>
      <c r="F315" s="560">
        <f t="shared" si="14"/>
        <v>32671</v>
      </c>
      <c r="G315" s="561">
        <f t="shared" si="13"/>
        <v>23445</v>
      </c>
      <c r="H315" s="562">
        <v>866</v>
      </c>
    </row>
    <row r="316" spans="1:8" x14ac:dyDescent="0.2">
      <c r="A316" s="555">
        <v>369</v>
      </c>
      <c r="B316" s="564">
        <v>14.26</v>
      </c>
      <c r="C316" s="572"/>
      <c r="D316" s="560">
        <v>27860</v>
      </c>
      <c r="E316" s="576"/>
      <c r="F316" s="560">
        <f t="shared" si="14"/>
        <v>32671</v>
      </c>
      <c r="G316" s="561">
        <f t="shared" si="13"/>
        <v>23445</v>
      </c>
      <c r="H316" s="562">
        <v>866</v>
      </c>
    </row>
    <row r="317" spans="1:8" x14ac:dyDescent="0.2">
      <c r="A317" s="555">
        <v>370</v>
      </c>
      <c r="B317" s="564">
        <v>14.26</v>
      </c>
      <c r="C317" s="572"/>
      <c r="D317" s="560">
        <v>27860</v>
      </c>
      <c r="E317" s="576"/>
      <c r="F317" s="560">
        <f t="shared" si="14"/>
        <v>32671</v>
      </c>
      <c r="G317" s="561">
        <f t="shared" si="13"/>
        <v>23445</v>
      </c>
      <c r="H317" s="562">
        <v>866</v>
      </c>
    </row>
    <row r="318" spans="1:8" x14ac:dyDescent="0.2">
      <c r="A318" s="555">
        <v>371</v>
      </c>
      <c r="B318" s="564">
        <v>14.26</v>
      </c>
      <c r="C318" s="572"/>
      <c r="D318" s="560">
        <v>27860</v>
      </c>
      <c r="E318" s="576"/>
      <c r="F318" s="560">
        <f t="shared" si="14"/>
        <v>32671</v>
      </c>
      <c r="G318" s="561">
        <f t="shared" si="13"/>
        <v>23445</v>
      </c>
      <c r="H318" s="562">
        <v>866</v>
      </c>
    </row>
    <row r="319" spans="1:8" x14ac:dyDescent="0.2">
      <c r="A319" s="555">
        <v>372</v>
      </c>
      <c r="B319" s="564">
        <v>14.26</v>
      </c>
      <c r="C319" s="572"/>
      <c r="D319" s="560">
        <v>27860</v>
      </c>
      <c r="E319" s="576"/>
      <c r="F319" s="560">
        <f t="shared" si="14"/>
        <v>32671</v>
      </c>
      <c r="G319" s="561">
        <f t="shared" si="13"/>
        <v>23445</v>
      </c>
      <c r="H319" s="562">
        <v>866</v>
      </c>
    </row>
    <row r="320" spans="1:8" x14ac:dyDescent="0.2">
      <c r="A320" s="555">
        <v>373</v>
      </c>
      <c r="B320" s="564">
        <v>14.26</v>
      </c>
      <c r="C320" s="572"/>
      <c r="D320" s="560">
        <v>27860</v>
      </c>
      <c r="E320" s="576"/>
      <c r="F320" s="560">
        <f t="shared" si="14"/>
        <v>32671</v>
      </c>
      <c r="G320" s="561">
        <f t="shared" si="13"/>
        <v>23445</v>
      </c>
      <c r="H320" s="562">
        <v>866</v>
      </c>
    </row>
    <row r="321" spans="1:8" x14ac:dyDescent="0.2">
      <c r="A321" s="555">
        <v>374</v>
      </c>
      <c r="B321" s="564">
        <v>14.26</v>
      </c>
      <c r="C321" s="572"/>
      <c r="D321" s="560">
        <v>27860</v>
      </c>
      <c r="E321" s="576"/>
      <c r="F321" s="560">
        <f t="shared" si="14"/>
        <v>32671</v>
      </c>
      <c r="G321" s="561">
        <f t="shared" si="13"/>
        <v>23445</v>
      </c>
      <c r="H321" s="562">
        <v>866</v>
      </c>
    </row>
    <row r="322" spans="1:8" x14ac:dyDescent="0.2">
      <c r="A322" s="555">
        <v>375</v>
      </c>
      <c r="B322" s="564">
        <v>14.26</v>
      </c>
      <c r="C322" s="572"/>
      <c r="D322" s="560">
        <v>27860</v>
      </c>
      <c r="E322" s="576"/>
      <c r="F322" s="560">
        <f t="shared" si="14"/>
        <v>32671</v>
      </c>
      <c r="G322" s="561">
        <f t="shared" si="13"/>
        <v>23445</v>
      </c>
      <c r="H322" s="562">
        <v>866</v>
      </c>
    </row>
    <row r="323" spans="1:8" x14ac:dyDescent="0.2">
      <c r="A323" s="555">
        <v>376</v>
      </c>
      <c r="B323" s="564">
        <v>14.26</v>
      </c>
      <c r="C323" s="572"/>
      <c r="D323" s="560">
        <v>27860</v>
      </c>
      <c r="E323" s="576"/>
      <c r="F323" s="560">
        <f t="shared" si="14"/>
        <v>32671</v>
      </c>
      <c r="G323" s="561">
        <f t="shared" si="13"/>
        <v>23445</v>
      </c>
      <c r="H323" s="562">
        <v>866</v>
      </c>
    </row>
    <row r="324" spans="1:8" x14ac:dyDescent="0.2">
      <c r="A324" s="555">
        <v>377</v>
      </c>
      <c r="B324" s="564">
        <v>14.26</v>
      </c>
      <c r="C324" s="572"/>
      <c r="D324" s="560">
        <v>27860</v>
      </c>
      <c r="E324" s="576"/>
      <c r="F324" s="560">
        <f t="shared" si="14"/>
        <v>32671</v>
      </c>
      <c r="G324" s="561">
        <f t="shared" si="13"/>
        <v>23445</v>
      </c>
      <c r="H324" s="562">
        <v>866</v>
      </c>
    </row>
    <row r="325" spans="1:8" x14ac:dyDescent="0.2">
      <c r="A325" s="555">
        <v>378</v>
      </c>
      <c r="B325" s="564">
        <v>14.26</v>
      </c>
      <c r="C325" s="572"/>
      <c r="D325" s="560">
        <v>27860</v>
      </c>
      <c r="E325" s="576"/>
      <c r="F325" s="560">
        <f t="shared" si="14"/>
        <v>32671</v>
      </c>
      <c r="G325" s="561">
        <f t="shared" si="13"/>
        <v>23445</v>
      </c>
      <c r="H325" s="562">
        <v>866</v>
      </c>
    </row>
    <row r="326" spans="1:8" x14ac:dyDescent="0.2">
      <c r="A326" s="555">
        <v>379</v>
      </c>
      <c r="B326" s="564">
        <v>14.26</v>
      </c>
      <c r="C326" s="572"/>
      <c r="D326" s="560">
        <v>27860</v>
      </c>
      <c r="E326" s="576"/>
      <c r="F326" s="560">
        <f t="shared" si="14"/>
        <v>32671</v>
      </c>
      <c r="G326" s="561">
        <f t="shared" si="13"/>
        <v>23445</v>
      </c>
      <c r="H326" s="562">
        <v>866</v>
      </c>
    </row>
    <row r="327" spans="1:8" x14ac:dyDescent="0.2">
      <c r="A327" s="555">
        <v>380</v>
      </c>
      <c r="B327" s="564">
        <v>14.26</v>
      </c>
      <c r="C327" s="572"/>
      <c r="D327" s="560">
        <v>27860</v>
      </c>
      <c r="E327" s="576"/>
      <c r="F327" s="560">
        <f t="shared" si="14"/>
        <v>32671</v>
      </c>
      <c r="G327" s="561">
        <f t="shared" si="13"/>
        <v>23445</v>
      </c>
      <c r="H327" s="562">
        <v>866</v>
      </c>
    </row>
    <row r="328" spans="1:8" x14ac:dyDescent="0.2">
      <c r="A328" s="555">
        <v>381</v>
      </c>
      <c r="B328" s="564">
        <v>14.26</v>
      </c>
      <c r="C328" s="572"/>
      <c r="D328" s="560">
        <v>27860</v>
      </c>
      <c r="E328" s="576"/>
      <c r="F328" s="560">
        <f t="shared" si="14"/>
        <v>32671</v>
      </c>
      <c r="G328" s="561">
        <f t="shared" si="13"/>
        <v>23445</v>
      </c>
      <c r="H328" s="562">
        <v>866</v>
      </c>
    </row>
    <row r="329" spans="1:8" x14ac:dyDescent="0.2">
      <c r="A329" s="555">
        <v>382</v>
      </c>
      <c r="B329" s="564">
        <v>14.26</v>
      </c>
      <c r="C329" s="572"/>
      <c r="D329" s="560">
        <v>27860</v>
      </c>
      <c r="E329" s="576"/>
      <c r="F329" s="560">
        <f t="shared" si="14"/>
        <v>32671</v>
      </c>
      <c r="G329" s="561">
        <f t="shared" si="13"/>
        <v>23445</v>
      </c>
      <c r="H329" s="562">
        <v>866</v>
      </c>
    </row>
    <row r="330" spans="1:8" x14ac:dyDescent="0.2">
      <c r="A330" s="555">
        <v>383</v>
      </c>
      <c r="B330" s="564">
        <v>14.26</v>
      </c>
      <c r="C330" s="572"/>
      <c r="D330" s="560">
        <v>27860</v>
      </c>
      <c r="E330" s="576"/>
      <c r="F330" s="560">
        <f t="shared" si="14"/>
        <v>32671</v>
      </c>
      <c r="G330" s="561">
        <f t="shared" si="13"/>
        <v>23445</v>
      </c>
      <c r="H330" s="562">
        <v>866</v>
      </c>
    </row>
    <row r="331" spans="1:8" x14ac:dyDescent="0.2">
      <c r="A331" s="555">
        <v>384</v>
      </c>
      <c r="B331" s="564">
        <v>14.26</v>
      </c>
      <c r="C331" s="572"/>
      <c r="D331" s="560">
        <v>27860</v>
      </c>
      <c r="E331" s="576"/>
      <c r="F331" s="560">
        <f t="shared" si="14"/>
        <v>32671</v>
      </c>
      <c r="G331" s="561">
        <f t="shared" si="13"/>
        <v>23445</v>
      </c>
      <c r="H331" s="562">
        <v>866</v>
      </c>
    </row>
    <row r="332" spans="1:8" x14ac:dyDescent="0.2">
      <c r="A332" s="555">
        <v>385</v>
      </c>
      <c r="B332" s="564">
        <v>14.26</v>
      </c>
      <c r="C332" s="572"/>
      <c r="D332" s="560">
        <v>27860</v>
      </c>
      <c r="E332" s="576"/>
      <c r="F332" s="560">
        <f t="shared" si="14"/>
        <v>32671</v>
      </c>
      <c r="G332" s="561">
        <f t="shared" si="13"/>
        <v>23445</v>
      </c>
      <c r="H332" s="562">
        <v>866</v>
      </c>
    </row>
    <row r="333" spans="1:8" x14ac:dyDescent="0.2">
      <c r="A333" s="555">
        <v>386</v>
      </c>
      <c r="B333" s="564">
        <v>14.26</v>
      </c>
      <c r="C333" s="572"/>
      <c r="D333" s="560">
        <v>27860</v>
      </c>
      <c r="E333" s="576"/>
      <c r="F333" s="560">
        <f t="shared" si="14"/>
        <v>32671</v>
      </c>
      <c r="G333" s="561">
        <f t="shared" si="13"/>
        <v>23445</v>
      </c>
      <c r="H333" s="562">
        <v>866</v>
      </c>
    </row>
    <row r="334" spans="1:8" x14ac:dyDescent="0.2">
      <c r="A334" s="555">
        <v>387</v>
      </c>
      <c r="B334" s="564">
        <v>14.26</v>
      </c>
      <c r="C334" s="572"/>
      <c r="D334" s="560">
        <v>27860</v>
      </c>
      <c r="E334" s="576"/>
      <c r="F334" s="560">
        <f t="shared" si="14"/>
        <v>32671</v>
      </c>
      <c r="G334" s="561">
        <f t="shared" si="13"/>
        <v>23445</v>
      </c>
      <c r="H334" s="562">
        <v>866</v>
      </c>
    </row>
    <row r="335" spans="1:8" x14ac:dyDescent="0.2">
      <c r="A335" s="555">
        <v>388</v>
      </c>
      <c r="B335" s="564">
        <v>14.26</v>
      </c>
      <c r="C335" s="572"/>
      <c r="D335" s="560">
        <v>27860</v>
      </c>
      <c r="E335" s="576"/>
      <c r="F335" s="560">
        <f t="shared" si="14"/>
        <v>32671</v>
      </c>
      <c r="G335" s="561">
        <f t="shared" si="13"/>
        <v>23445</v>
      </c>
      <c r="H335" s="562">
        <v>866</v>
      </c>
    </row>
    <row r="336" spans="1:8" x14ac:dyDescent="0.2">
      <c r="A336" s="555">
        <v>389</v>
      </c>
      <c r="B336" s="564">
        <v>14.26</v>
      </c>
      <c r="C336" s="572"/>
      <c r="D336" s="560">
        <v>27860</v>
      </c>
      <c r="E336" s="576"/>
      <c r="F336" s="560">
        <f t="shared" si="14"/>
        <v>32671</v>
      </c>
      <c r="G336" s="561">
        <f t="shared" ref="G336:G399" si="15">ROUND(12*(1/B336*D336),0)</f>
        <v>23445</v>
      </c>
      <c r="H336" s="562">
        <v>866</v>
      </c>
    </row>
    <row r="337" spans="1:8" x14ac:dyDescent="0.2">
      <c r="A337" s="555">
        <v>390</v>
      </c>
      <c r="B337" s="564">
        <v>14.26</v>
      </c>
      <c r="C337" s="572"/>
      <c r="D337" s="560">
        <v>27860</v>
      </c>
      <c r="E337" s="576"/>
      <c r="F337" s="560">
        <f t="shared" ref="F337:F400" si="16">ROUND(12*1.3566*(1/B337*D337)+H337,0)</f>
        <v>32671</v>
      </c>
      <c r="G337" s="561">
        <f t="shared" si="15"/>
        <v>23445</v>
      </c>
      <c r="H337" s="562">
        <v>866</v>
      </c>
    </row>
    <row r="338" spans="1:8" x14ac:dyDescent="0.2">
      <c r="A338" s="555">
        <v>391</v>
      </c>
      <c r="B338" s="564">
        <v>14.26</v>
      </c>
      <c r="C338" s="572"/>
      <c r="D338" s="560">
        <v>27860</v>
      </c>
      <c r="E338" s="576"/>
      <c r="F338" s="560">
        <f t="shared" si="16"/>
        <v>32671</v>
      </c>
      <c r="G338" s="561">
        <f t="shared" si="15"/>
        <v>23445</v>
      </c>
      <c r="H338" s="562">
        <v>866</v>
      </c>
    </row>
    <row r="339" spans="1:8" x14ac:dyDescent="0.2">
      <c r="A339" s="555">
        <v>392</v>
      </c>
      <c r="B339" s="564">
        <v>14.26</v>
      </c>
      <c r="C339" s="572"/>
      <c r="D339" s="560">
        <v>27860</v>
      </c>
      <c r="E339" s="576"/>
      <c r="F339" s="560">
        <f t="shared" si="16"/>
        <v>32671</v>
      </c>
      <c r="G339" s="561">
        <f t="shared" si="15"/>
        <v>23445</v>
      </c>
      <c r="H339" s="562">
        <v>866</v>
      </c>
    </row>
    <row r="340" spans="1:8" x14ac:dyDescent="0.2">
      <c r="A340" s="555">
        <v>393</v>
      </c>
      <c r="B340" s="564">
        <v>14.26</v>
      </c>
      <c r="C340" s="572"/>
      <c r="D340" s="560">
        <v>27860</v>
      </c>
      <c r="E340" s="576"/>
      <c r="F340" s="560">
        <f t="shared" si="16"/>
        <v>32671</v>
      </c>
      <c r="G340" s="561">
        <f t="shared" si="15"/>
        <v>23445</v>
      </c>
      <c r="H340" s="562">
        <v>866</v>
      </c>
    </row>
    <row r="341" spans="1:8" x14ac:dyDescent="0.2">
      <c r="A341" s="555">
        <v>394</v>
      </c>
      <c r="B341" s="564">
        <v>14.26</v>
      </c>
      <c r="C341" s="572"/>
      <c r="D341" s="560">
        <v>27860</v>
      </c>
      <c r="E341" s="576"/>
      <c r="F341" s="560">
        <f t="shared" si="16"/>
        <v>32671</v>
      </c>
      <c r="G341" s="561">
        <f t="shared" si="15"/>
        <v>23445</v>
      </c>
      <c r="H341" s="562">
        <v>866</v>
      </c>
    </row>
    <row r="342" spans="1:8" x14ac:dyDescent="0.2">
      <c r="A342" s="555">
        <v>395</v>
      </c>
      <c r="B342" s="564">
        <v>14.26</v>
      </c>
      <c r="C342" s="572"/>
      <c r="D342" s="560">
        <v>27860</v>
      </c>
      <c r="E342" s="576"/>
      <c r="F342" s="560">
        <f t="shared" si="16"/>
        <v>32671</v>
      </c>
      <c r="G342" s="561">
        <f t="shared" si="15"/>
        <v>23445</v>
      </c>
      <c r="H342" s="562">
        <v>866</v>
      </c>
    </row>
    <row r="343" spans="1:8" x14ac:dyDescent="0.2">
      <c r="A343" s="555">
        <v>396</v>
      </c>
      <c r="B343" s="564">
        <v>14.26</v>
      </c>
      <c r="C343" s="572"/>
      <c r="D343" s="560">
        <v>27860</v>
      </c>
      <c r="E343" s="576"/>
      <c r="F343" s="560">
        <f t="shared" si="16"/>
        <v>32671</v>
      </c>
      <c r="G343" s="561">
        <f t="shared" si="15"/>
        <v>23445</v>
      </c>
      <c r="H343" s="562">
        <v>866</v>
      </c>
    </row>
    <row r="344" spans="1:8" x14ac:dyDescent="0.2">
      <c r="A344" s="555">
        <v>397</v>
      </c>
      <c r="B344" s="564">
        <v>14.26</v>
      </c>
      <c r="C344" s="572"/>
      <c r="D344" s="560">
        <v>27860</v>
      </c>
      <c r="E344" s="576"/>
      <c r="F344" s="560">
        <f t="shared" si="16"/>
        <v>32671</v>
      </c>
      <c r="G344" s="561">
        <f t="shared" si="15"/>
        <v>23445</v>
      </c>
      <c r="H344" s="562">
        <v>866</v>
      </c>
    </row>
    <row r="345" spans="1:8" x14ac:dyDescent="0.2">
      <c r="A345" s="555">
        <v>398</v>
      </c>
      <c r="B345" s="564">
        <v>14.26</v>
      </c>
      <c r="C345" s="572"/>
      <c r="D345" s="560">
        <v>27860</v>
      </c>
      <c r="E345" s="576"/>
      <c r="F345" s="560">
        <f t="shared" si="16"/>
        <v>32671</v>
      </c>
      <c r="G345" s="561">
        <f t="shared" si="15"/>
        <v>23445</v>
      </c>
      <c r="H345" s="562">
        <v>866</v>
      </c>
    </row>
    <row r="346" spans="1:8" x14ac:dyDescent="0.2">
      <c r="A346" s="555">
        <v>399</v>
      </c>
      <c r="B346" s="564">
        <v>14.26</v>
      </c>
      <c r="C346" s="572"/>
      <c r="D346" s="560">
        <v>27860</v>
      </c>
      <c r="E346" s="576"/>
      <c r="F346" s="560">
        <f t="shared" si="16"/>
        <v>32671</v>
      </c>
      <c r="G346" s="561">
        <f t="shared" si="15"/>
        <v>23445</v>
      </c>
      <c r="H346" s="562">
        <v>866</v>
      </c>
    </row>
    <row r="347" spans="1:8" x14ac:dyDescent="0.2">
      <c r="A347" s="555">
        <v>400</v>
      </c>
      <c r="B347" s="564">
        <v>14.26</v>
      </c>
      <c r="C347" s="572"/>
      <c r="D347" s="560">
        <v>27860</v>
      </c>
      <c r="E347" s="576"/>
      <c r="F347" s="560">
        <f t="shared" si="16"/>
        <v>32671</v>
      </c>
      <c r="G347" s="561">
        <f t="shared" si="15"/>
        <v>23445</v>
      </c>
      <c r="H347" s="562">
        <v>866</v>
      </c>
    </row>
    <row r="348" spans="1:8" x14ac:dyDescent="0.2">
      <c r="A348" s="555">
        <v>401</v>
      </c>
      <c r="B348" s="564">
        <v>14.26</v>
      </c>
      <c r="C348" s="572"/>
      <c r="D348" s="560">
        <v>27860</v>
      </c>
      <c r="E348" s="576"/>
      <c r="F348" s="560">
        <f t="shared" si="16"/>
        <v>32671</v>
      </c>
      <c r="G348" s="561">
        <f t="shared" si="15"/>
        <v>23445</v>
      </c>
      <c r="H348" s="562">
        <v>866</v>
      </c>
    </row>
    <row r="349" spans="1:8" x14ac:dyDescent="0.2">
      <c r="A349" s="555">
        <v>402</v>
      </c>
      <c r="B349" s="564">
        <v>14.26</v>
      </c>
      <c r="C349" s="572"/>
      <c r="D349" s="560">
        <v>27860</v>
      </c>
      <c r="E349" s="576"/>
      <c r="F349" s="560">
        <f t="shared" si="16"/>
        <v>32671</v>
      </c>
      <c r="G349" s="561">
        <f t="shared" si="15"/>
        <v>23445</v>
      </c>
      <c r="H349" s="562">
        <v>866</v>
      </c>
    </row>
    <row r="350" spans="1:8" x14ac:dyDescent="0.2">
      <c r="A350" s="555">
        <v>403</v>
      </c>
      <c r="B350" s="564">
        <v>14.26</v>
      </c>
      <c r="C350" s="572"/>
      <c r="D350" s="560">
        <v>27860</v>
      </c>
      <c r="E350" s="576"/>
      <c r="F350" s="560">
        <f t="shared" si="16"/>
        <v>32671</v>
      </c>
      <c r="G350" s="561">
        <f t="shared" si="15"/>
        <v>23445</v>
      </c>
      <c r="H350" s="562">
        <v>866</v>
      </c>
    </row>
    <row r="351" spans="1:8" x14ac:dyDescent="0.2">
      <c r="A351" s="555">
        <v>404</v>
      </c>
      <c r="B351" s="564">
        <v>14.26</v>
      </c>
      <c r="C351" s="572"/>
      <c r="D351" s="560">
        <v>27860</v>
      </c>
      <c r="E351" s="576"/>
      <c r="F351" s="560">
        <f t="shared" si="16"/>
        <v>32671</v>
      </c>
      <c r="G351" s="561">
        <f t="shared" si="15"/>
        <v>23445</v>
      </c>
      <c r="H351" s="562">
        <v>866</v>
      </c>
    </row>
    <row r="352" spans="1:8" x14ac:dyDescent="0.2">
      <c r="A352" s="555">
        <v>405</v>
      </c>
      <c r="B352" s="564">
        <v>14.26</v>
      </c>
      <c r="C352" s="572"/>
      <c r="D352" s="560">
        <v>27860</v>
      </c>
      <c r="E352" s="576"/>
      <c r="F352" s="560">
        <f t="shared" si="16"/>
        <v>32671</v>
      </c>
      <c r="G352" s="561">
        <f t="shared" si="15"/>
        <v>23445</v>
      </c>
      <c r="H352" s="562">
        <v>866</v>
      </c>
    </row>
    <row r="353" spans="1:8" x14ac:dyDescent="0.2">
      <c r="A353" s="555">
        <v>406</v>
      </c>
      <c r="B353" s="564">
        <v>14.26</v>
      </c>
      <c r="C353" s="572"/>
      <c r="D353" s="560">
        <v>27860</v>
      </c>
      <c r="E353" s="576"/>
      <c r="F353" s="560">
        <f t="shared" si="16"/>
        <v>32671</v>
      </c>
      <c r="G353" s="561">
        <f t="shared" si="15"/>
        <v>23445</v>
      </c>
      <c r="H353" s="562">
        <v>866</v>
      </c>
    </row>
    <row r="354" spans="1:8" x14ac:dyDescent="0.2">
      <c r="A354" s="555">
        <v>407</v>
      </c>
      <c r="B354" s="564">
        <v>14.26</v>
      </c>
      <c r="C354" s="572"/>
      <c r="D354" s="560">
        <v>27860</v>
      </c>
      <c r="E354" s="576"/>
      <c r="F354" s="560">
        <f t="shared" si="16"/>
        <v>32671</v>
      </c>
      <c r="G354" s="561">
        <f t="shared" si="15"/>
        <v>23445</v>
      </c>
      <c r="H354" s="562">
        <v>866</v>
      </c>
    </row>
    <row r="355" spans="1:8" x14ac:dyDescent="0.2">
      <c r="A355" s="555">
        <v>408</v>
      </c>
      <c r="B355" s="564">
        <v>14.26</v>
      </c>
      <c r="C355" s="572"/>
      <c r="D355" s="560">
        <v>27860</v>
      </c>
      <c r="E355" s="576"/>
      <c r="F355" s="560">
        <f t="shared" si="16"/>
        <v>32671</v>
      </c>
      <c r="G355" s="561">
        <f t="shared" si="15"/>
        <v>23445</v>
      </c>
      <c r="H355" s="562">
        <v>866</v>
      </c>
    </row>
    <row r="356" spans="1:8" x14ac:dyDescent="0.2">
      <c r="A356" s="555">
        <v>409</v>
      </c>
      <c r="B356" s="564">
        <v>14.26</v>
      </c>
      <c r="C356" s="572"/>
      <c r="D356" s="560">
        <v>27860</v>
      </c>
      <c r="E356" s="576"/>
      <c r="F356" s="560">
        <f t="shared" si="16"/>
        <v>32671</v>
      </c>
      <c r="G356" s="561">
        <f t="shared" si="15"/>
        <v>23445</v>
      </c>
      <c r="H356" s="562">
        <v>866</v>
      </c>
    </row>
    <row r="357" spans="1:8" x14ac:dyDescent="0.2">
      <c r="A357" s="555">
        <v>410</v>
      </c>
      <c r="B357" s="564">
        <v>14.26</v>
      </c>
      <c r="C357" s="572"/>
      <c r="D357" s="560">
        <v>27860</v>
      </c>
      <c r="E357" s="576"/>
      <c r="F357" s="560">
        <f t="shared" si="16"/>
        <v>32671</v>
      </c>
      <c r="G357" s="561">
        <f t="shared" si="15"/>
        <v>23445</v>
      </c>
      <c r="H357" s="562">
        <v>866</v>
      </c>
    </row>
    <row r="358" spans="1:8" x14ac:dyDescent="0.2">
      <c r="A358" s="555">
        <v>411</v>
      </c>
      <c r="B358" s="564">
        <v>14.26</v>
      </c>
      <c r="C358" s="572"/>
      <c r="D358" s="560">
        <v>27860</v>
      </c>
      <c r="E358" s="576"/>
      <c r="F358" s="560">
        <f t="shared" si="16"/>
        <v>32671</v>
      </c>
      <c r="G358" s="561">
        <f t="shared" si="15"/>
        <v>23445</v>
      </c>
      <c r="H358" s="562">
        <v>866</v>
      </c>
    </row>
    <row r="359" spans="1:8" x14ac:dyDescent="0.2">
      <c r="A359" s="555">
        <v>412</v>
      </c>
      <c r="B359" s="564">
        <v>14.26</v>
      </c>
      <c r="C359" s="572"/>
      <c r="D359" s="560">
        <v>27860</v>
      </c>
      <c r="E359" s="576"/>
      <c r="F359" s="560">
        <f t="shared" si="16"/>
        <v>32671</v>
      </c>
      <c r="G359" s="561">
        <f t="shared" si="15"/>
        <v>23445</v>
      </c>
      <c r="H359" s="562">
        <v>866</v>
      </c>
    </row>
    <row r="360" spans="1:8" x14ac:dyDescent="0.2">
      <c r="A360" s="555">
        <v>413</v>
      </c>
      <c r="B360" s="564">
        <v>14.26</v>
      </c>
      <c r="C360" s="572"/>
      <c r="D360" s="560">
        <v>27860</v>
      </c>
      <c r="E360" s="576"/>
      <c r="F360" s="560">
        <f t="shared" si="16"/>
        <v>32671</v>
      </c>
      <c r="G360" s="561">
        <f t="shared" si="15"/>
        <v>23445</v>
      </c>
      <c r="H360" s="562">
        <v>866</v>
      </c>
    </row>
    <row r="361" spans="1:8" x14ac:dyDescent="0.2">
      <c r="A361" s="555">
        <v>414</v>
      </c>
      <c r="B361" s="564">
        <v>14.26</v>
      </c>
      <c r="C361" s="572"/>
      <c r="D361" s="560">
        <v>27860</v>
      </c>
      <c r="E361" s="576"/>
      <c r="F361" s="560">
        <f t="shared" si="16"/>
        <v>32671</v>
      </c>
      <c r="G361" s="561">
        <f t="shared" si="15"/>
        <v>23445</v>
      </c>
      <c r="H361" s="562">
        <v>866</v>
      </c>
    </row>
    <row r="362" spans="1:8" x14ac:dyDescent="0.2">
      <c r="A362" s="555">
        <v>415</v>
      </c>
      <c r="B362" s="564">
        <v>14.26</v>
      </c>
      <c r="C362" s="572"/>
      <c r="D362" s="560">
        <v>27860</v>
      </c>
      <c r="E362" s="576"/>
      <c r="F362" s="560">
        <f t="shared" si="16"/>
        <v>32671</v>
      </c>
      <c r="G362" s="561">
        <f t="shared" si="15"/>
        <v>23445</v>
      </c>
      <c r="H362" s="562">
        <v>866</v>
      </c>
    </row>
    <row r="363" spans="1:8" x14ac:dyDescent="0.2">
      <c r="A363" s="555">
        <v>416</v>
      </c>
      <c r="B363" s="564">
        <v>14.26</v>
      </c>
      <c r="C363" s="572"/>
      <c r="D363" s="560">
        <v>27860</v>
      </c>
      <c r="E363" s="576"/>
      <c r="F363" s="560">
        <f t="shared" si="16"/>
        <v>32671</v>
      </c>
      <c r="G363" s="561">
        <f t="shared" si="15"/>
        <v>23445</v>
      </c>
      <c r="H363" s="562">
        <v>866</v>
      </c>
    </row>
    <row r="364" spans="1:8" x14ac:dyDescent="0.2">
      <c r="A364" s="555">
        <v>417</v>
      </c>
      <c r="B364" s="564">
        <v>14.26</v>
      </c>
      <c r="C364" s="572"/>
      <c r="D364" s="560">
        <v>27860</v>
      </c>
      <c r="E364" s="576"/>
      <c r="F364" s="560">
        <f t="shared" si="16"/>
        <v>32671</v>
      </c>
      <c r="G364" s="561">
        <f t="shared" si="15"/>
        <v>23445</v>
      </c>
      <c r="H364" s="562">
        <v>866</v>
      </c>
    </row>
    <row r="365" spans="1:8" x14ac:dyDescent="0.2">
      <c r="A365" s="555">
        <v>418</v>
      </c>
      <c r="B365" s="564">
        <v>14.26</v>
      </c>
      <c r="C365" s="572"/>
      <c r="D365" s="560">
        <v>27860</v>
      </c>
      <c r="E365" s="576"/>
      <c r="F365" s="560">
        <f t="shared" si="16"/>
        <v>32671</v>
      </c>
      <c r="G365" s="561">
        <f t="shared" si="15"/>
        <v>23445</v>
      </c>
      <c r="H365" s="562">
        <v>866</v>
      </c>
    </row>
    <row r="366" spans="1:8" x14ac:dyDescent="0.2">
      <c r="A366" s="555">
        <v>419</v>
      </c>
      <c r="B366" s="564">
        <v>14.26</v>
      </c>
      <c r="C366" s="572"/>
      <c r="D366" s="560">
        <v>27860</v>
      </c>
      <c r="E366" s="576"/>
      <c r="F366" s="560">
        <f t="shared" si="16"/>
        <v>32671</v>
      </c>
      <c r="G366" s="561">
        <f t="shared" si="15"/>
        <v>23445</v>
      </c>
      <c r="H366" s="562">
        <v>866</v>
      </c>
    </row>
    <row r="367" spans="1:8" x14ac:dyDescent="0.2">
      <c r="A367" s="555">
        <v>420</v>
      </c>
      <c r="B367" s="564">
        <v>14.26</v>
      </c>
      <c r="C367" s="572"/>
      <c r="D367" s="560">
        <v>27860</v>
      </c>
      <c r="E367" s="576"/>
      <c r="F367" s="560">
        <f t="shared" si="16"/>
        <v>32671</v>
      </c>
      <c r="G367" s="561">
        <f t="shared" si="15"/>
        <v>23445</v>
      </c>
      <c r="H367" s="562">
        <v>866</v>
      </c>
    </row>
    <row r="368" spans="1:8" x14ac:dyDescent="0.2">
      <c r="A368" s="555">
        <v>421</v>
      </c>
      <c r="B368" s="564">
        <v>14.26</v>
      </c>
      <c r="C368" s="572"/>
      <c r="D368" s="560">
        <v>27860</v>
      </c>
      <c r="E368" s="576"/>
      <c r="F368" s="560">
        <f t="shared" si="16"/>
        <v>32671</v>
      </c>
      <c r="G368" s="561">
        <f t="shared" si="15"/>
        <v>23445</v>
      </c>
      <c r="H368" s="562">
        <v>866</v>
      </c>
    </row>
    <row r="369" spans="1:8" x14ac:dyDescent="0.2">
      <c r="A369" s="555">
        <v>422</v>
      </c>
      <c r="B369" s="564">
        <v>14.26</v>
      </c>
      <c r="C369" s="572"/>
      <c r="D369" s="560">
        <v>27860</v>
      </c>
      <c r="E369" s="576"/>
      <c r="F369" s="560">
        <f t="shared" si="16"/>
        <v>32671</v>
      </c>
      <c r="G369" s="561">
        <f t="shared" si="15"/>
        <v>23445</v>
      </c>
      <c r="H369" s="562">
        <v>866</v>
      </c>
    </row>
    <row r="370" spans="1:8" x14ac:dyDescent="0.2">
      <c r="A370" s="555">
        <v>423</v>
      </c>
      <c r="B370" s="564">
        <v>14.26</v>
      </c>
      <c r="C370" s="572"/>
      <c r="D370" s="560">
        <v>27860</v>
      </c>
      <c r="E370" s="576"/>
      <c r="F370" s="560">
        <f t="shared" si="16"/>
        <v>32671</v>
      </c>
      <c r="G370" s="561">
        <f t="shared" si="15"/>
        <v>23445</v>
      </c>
      <c r="H370" s="562">
        <v>866</v>
      </c>
    </row>
    <row r="371" spans="1:8" x14ac:dyDescent="0.2">
      <c r="A371" s="555">
        <v>424</v>
      </c>
      <c r="B371" s="564">
        <v>14.26</v>
      </c>
      <c r="C371" s="572"/>
      <c r="D371" s="560">
        <v>27860</v>
      </c>
      <c r="E371" s="576"/>
      <c r="F371" s="560">
        <f t="shared" si="16"/>
        <v>32671</v>
      </c>
      <c r="G371" s="561">
        <f t="shared" si="15"/>
        <v>23445</v>
      </c>
      <c r="H371" s="562">
        <v>866</v>
      </c>
    </row>
    <row r="372" spans="1:8" x14ac:dyDescent="0.2">
      <c r="A372" s="555">
        <v>425</v>
      </c>
      <c r="B372" s="564">
        <v>14.26</v>
      </c>
      <c r="C372" s="572"/>
      <c r="D372" s="560">
        <v>27860</v>
      </c>
      <c r="E372" s="576"/>
      <c r="F372" s="560">
        <f t="shared" si="16"/>
        <v>32671</v>
      </c>
      <c r="G372" s="561">
        <f t="shared" si="15"/>
        <v>23445</v>
      </c>
      <c r="H372" s="562">
        <v>866</v>
      </c>
    </row>
    <row r="373" spans="1:8" x14ac:dyDescent="0.2">
      <c r="A373" s="555">
        <v>426</v>
      </c>
      <c r="B373" s="564">
        <v>14.26</v>
      </c>
      <c r="C373" s="572"/>
      <c r="D373" s="560">
        <v>27860</v>
      </c>
      <c r="E373" s="576"/>
      <c r="F373" s="560">
        <f t="shared" si="16"/>
        <v>32671</v>
      </c>
      <c r="G373" s="561">
        <f t="shared" si="15"/>
        <v>23445</v>
      </c>
      <c r="H373" s="562">
        <v>866</v>
      </c>
    </row>
    <row r="374" spans="1:8" x14ac:dyDescent="0.2">
      <c r="A374" s="555">
        <v>427</v>
      </c>
      <c r="B374" s="564">
        <v>14.26</v>
      </c>
      <c r="C374" s="572"/>
      <c r="D374" s="560">
        <v>27860</v>
      </c>
      <c r="E374" s="576"/>
      <c r="F374" s="560">
        <f t="shared" si="16"/>
        <v>32671</v>
      </c>
      <c r="G374" s="561">
        <f t="shared" si="15"/>
        <v>23445</v>
      </c>
      <c r="H374" s="562">
        <v>866</v>
      </c>
    </row>
    <row r="375" spans="1:8" x14ac:dyDescent="0.2">
      <c r="A375" s="555">
        <v>428</v>
      </c>
      <c r="B375" s="564">
        <v>14.26</v>
      </c>
      <c r="C375" s="572"/>
      <c r="D375" s="560">
        <v>27860</v>
      </c>
      <c r="E375" s="576"/>
      <c r="F375" s="560">
        <f t="shared" si="16"/>
        <v>32671</v>
      </c>
      <c r="G375" s="561">
        <f t="shared" si="15"/>
        <v>23445</v>
      </c>
      <c r="H375" s="562">
        <v>866</v>
      </c>
    </row>
    <row r="376" spans="1:8" x14ac:dyDescent="0.2">
      <c r="A376" s="555">
        <v>429</v>
      </c>
      <c r="B376" s="564">
        <v>14.26</v>
      </c>
      <c r="C376" s="572"/>
      <c r="D376" s="560">
        <v>27860</v>
      </c>
      <c r="E376" s="576"/>
      <c r="F376" s="560">
        <f t="shared" si="16"/>
        <v>32671</v>
      </c>
      <c r="G376" s="561">
        <f t="shared" si="15"/>
        <v>23445</v>
      </c>
      <c r="H376" s="562">
        <v>866</v>
      </c>
    </row>
    <row r="377" spans="1:8" x14ac:dyDescent="0.2">
      <c r="A377" s="555">
        <v>430</v>
      </c>
      <c r="B377" s="564">
        <v>14.26</v>
      </c>
      <c r="C377" s="572"/>
      <c r="D377" s="560">
        <v>27860</v>
      </c>
      <c r="E377" s="576"/>
      <c r="F377" s="560">
        <f t="shared" si="16"/>
        <v>32671</v>
      </c>
      <c r="G377" s="561">
        <f t="shared" si="15"/>
        <v>23445</v>
      </c>
      <c r="H377" s="562">
        <v>866</v>
      </c>
    </row>
    <row r="378" spans="1:8" x14ac:dyDescent="0.2">
      <c r="A378" s="555">
        <v>431</v>
      </c>
      <c r="B378" s="564">
        <v>14.26</v>
      </c>
      <c r="C378" s="572"/>
      <c r="D378" s="560">
        <v>27860</v>
      </c>
      <c r="E378" s="576"/>
      <c r="F378" s="560">
        <f t="shared" si="16"/>
        <v>32671</v>
      </c>
      <c r="G378" s="561">
        <f t="shared" si="15"/>
        <v>23445</v>
      </c>
      <c r="H378" s="562">
        <v>866</v>
      </c>
    </row>
    <row r="379" spans="1:8" x14ac:dyDescent="0.2">
      <c r="A379" s="555">
        <v>432</v>
      </c>
      <c r="B379" s="564">
        <v>14.26</v>
      </c>
      <c r="C379" s="572"/>
      <c r="D379" s="560">
        <v>27860</v>
      </c>
      <c r="E379" s="576"/>
      <c r="F379" s="560">
        <f t="shared" si="16"/>
        <v>32671</v>
      </c>
      <c r="G379" s="561">
        <f t="shared" si="15"/>
        <v>23445</v>
      </c>
      <c r="H379" s="562">
        <v>866</v>
      </c>
    </row>
    <row r="380" spans="1:8" x14ac:dyDescent="0.2">
      <c r="A380" s="555">
        <v>433</v>
      </c>
      <c r="B380" s="564">
        <v>14.26</v>
      </c>
      <c r="C380" s="572"/>
      <c r="D380" s="560">
        <v>27860</v>
      </c>
      <c r="E380" s="576"/>
      <c r="F380" s="560">
        <f t="shared" si="16"/>
        <v>32671</v>
      </c>
      <c r="G380" s="561">
        <f t="shared" si="15"/>
        <v>23445</v>
      </c>
      <c r="H380" s="562">
        <v>866</v>
      </c>
    </row>
    <row r="381" spans="1:8" x14ac:dyDescent="0.2">
      <c r="A381" s="555">
        <v>434</v>
      </c>
      <c r="B381" s="564">
        <v>14.26</v>
      </c>
      <c r="C381" s="572"/>
      <c r="D381" s="560">
        <v>27860</v>
      </c>
      <c r="E381" s="576"/>
      <c r="F381" s="560">
        <f t="shared" si="16"/>
        <v>32671</v>
      </c>
      <c r="G381" s="561">
        <f t="shared" si="15"/>
        <v>23445</v>
      </c>
      <c r="H381" s="562">
        <v>866</v>
      </c>
    </row>
    <row r="382" spans="1:8" x14ac:dyDescent="0.2">
      <c r="A382" s="555">
        <v>435</v>
      </c>
      <c r="B382" s="564">
        <v>14.26</v>
      </c>
      <c r="C382" s="572"/>
      <c r="D382" s="560">
        <v>27860</v>
      </c>
      <c r="E382" s="576"/>
      <c r="F382" s="560">
        <f t="shared" si="16"/>
        <v>32671</v>
      </c>
      <c r="G382" s="561">
        <f t="shared" si="15"/>
        <v>23445</v>
      </c>
      <c r="H382" s="562">
        <v>866</v>
      </c>
    </row>
    <row r="383" spans="1:8" x14ac:dyDescent="0.2">
      <c r="A383" s="555">
        <v>436</v>
      </c>
      <c r="B383" s="564">
        <v>14.26</v>
      </c>
      <c r="C383" s="572"/>
      <c r="D383" s="560">
        <v>27860</v>
      </c>
      <c r="E383" s="576"/>
      <c r="F383" s="560">
        <f t="shared" si="16"/>
        <v>32671</v>
      </c>
      <c r="G383" s="561">
        <f t="shared" si="15"/>
        <v>23445</v>
      </c>
      <c r="H383" s="562">
        <v>866</v>
      </c>
    </row>
    <row r="384" spans="1:8" x14ac:dyDescent="0.2">
      <c r="A384" s="555">
        <v>437</v>
      </c>
      <c r="B384" s="564">
        <v>14.26</v>
      </c>
      <c r="C384" s="572"/>
      <c r="D384" s="560">
        <v>27860</v>
      </c>
      <c r="E384" s="576"/>
      <c r="F384" s="560">
        <f t="shared" si="16"/>
        <v>32671</v>
      </c>
      <c r="G384" s="561">
        <f t="shared" si="15"/>
        <v>23445</v>
      </c>
      <c r="H384" s="562">
        <v>866</v>
      </c>
    </row>
    <row r="385" spans="1:8" x14ac:dyDescent="0.2">
      <c r="A385" s="555">
        <v>438</v>
      </c>
      <c r="B385" s="564">
        <v>14.26</v>
      </c>
      <c r="C385" s="572"/>
      <c r="D385" s="560">
        <v>27860</v>
      </c>
      <c r="E385" s="576"/>
      <c r="F385" s="560">
        <f t="shared" si="16"/>
        <v>32671</v>
      </c>
      <c r="G385" s="561">
        <f t="shared" si="15"/>
        <v>23445</v>
      </c>
      <c r="H385" s="562">
        <v>866</v>
      </c>
    </row>
    <row r="386" spans="1:8" x14ac:dyDescent="0.2">
      <c r="A386" s="555">
        <v>439</v>
      </c>
      <c r="B386" s="564">
        <v>14.26</v>
      </c>
      <c r="C386" s="572"/>
      <c r="D386" s="560">
        <v>27860</v>
      </c>
      <c r="E386" s="576"/>
      <c r="F386" s="560">
        <f t="shared" si="16"/>
        <v>32671</v>
      </c>
      <c r="G386" s="561">
        <f t="shared" si="15"/>
        <v>23445</v>
      </c>
      <c r="H386" s="562">
        <v>866</v>
      </c>
    </row>
    <row r="387" spans="1:8" x14ac:dyDescent="0.2">
      <c r="A387" s="555">
        <v>440</v>
      </c>
      <c r="B387" s="564">
        <v>14.26</v>
      </c>
      <c r="C387" s="572"/>
      <c r="D387" s="560">
        <v>27860</v>
      </c>
      <c r="E387" s="576"/>
      <c r="F387" s="560">
        <f t="shared" si="16"/>
        <v>32671</v>
      </c>
      <c r="G387" s="561">
        <f t="shared" si="15"/>
        <v>23445</v>
      </c>
      <c r="H387" s="562">
        <v>866</v>
      </c>
    </row>
    <row r="388" spans="1:8" x14ac:dyDescent="0.2">
      <c r="A388" s="555">
        <v>441</v>
      </c>
      <c r="B388" s="564">
        <v>14.26</v>
      </c>
      <c r="C388" s="572"/>
      <c r="D388" s="560">
        <v>27860</v>
      </c>
      <c r="E388" s="576"/>
      <c r="F388" s="560">
        <f t="shared" si="16"/>
        <v>32671</v>
      </c>
      <c r="G388" s="561">
        <f t="shared" si="15"/>
        <v>23445</v>
      </c>
      <c r="H388" s="562">
        <v>866</v>
      </c>
    </row>
    <row r="389" spans="1:8" x14ac:dyDescent="0.2">
      <c r="A389" s="555">
        <v>442</v>
      </c>
      <c r="B389" s="564">
        <v>14.26</v>
      </c>
      <c r="C389" s="572"/>
      <c r="D389" s="560">
        <v>27860</v>
      </c>
      <c r="E389" s="576"/>
      <c r="F389" s="560">
        <f t="shared" si="16"/>
        <v>32671</v>
      </c>
      <c r="G389" s="561">
        <f t="shared" si="15"/>
        <v>23445</v>
      </c>
      <c r="H389" s="562">
        <v>866</v>
      </c>
    </row>
    <row r="390" spans="1:8" x14ac:dyDescent="0.2">
      <c r="A390" s="555">
        <v>443</v>
      </c>
      <c r="B390" s="564">
        <v>14.26</v>
      </c>
      <c r="C390" s="572"/>
      <c r="D390" s="560">
        <v>27860</v>
      </c>
      <c r="E390" s="576"/>
      <c r="F390" s="560">
        <f t="shared" si="16"/>
        <v>32671</v>
      </c>
      <c r="G390" s="561">
        <f t="shared" si="15"/>
        <v>23445</v>
      </c>
      <c r="H390" s="562">
        <v>866</v>
      </c>
    </row>
    <row r="391" spans="1:8" x14ac:dyDescent="0.2">
      <c r="A391" s="555">
        <v>444</v>
      </c>
      <c r="B391" s="564">
        <v>14.26</v>
      </c>
      <c r="C391" s="572"/>
      <c r="D391" s="560">
        <v>27860</v>
      </c>
      <c r="E391" s="576"/>
      <c r="F391" s="560">
        <f t="shared" si="16"/>
        <v>32671</v>
      </c>
      <c r="G391" s="561">
        <f t="shared" si="15"/>
        <v>23445</v>
      </c>
      <c r="H391" s="562">
        <v>866</v>
      </c>
    </row>
    <row r="392" spans="1:8" x14ac:dyDescent="0.2">
      <c r="A392" s="555">
        <v>445</v>
      </c>
      <c r="B392" s="564">
        <v>14.26</v>
      </c>
      <c r="C392" s="572"/>
      <c r="D392" s="560">
        <v>27860</v>
      </c>
      <c r="E392" s="576"/>
      <c r="F392" s="560">
        <f t="shared" si="16"/>
        <v>32671</v>
      </c>
      <c r="G392" s="561">
        <f t="shared" si="15"/>
        <v>23445</v>
      </c>
      <c r="H392" s="562">
        <v>866</v>
      </c>
    </row>
    <row r="393" spans="1:8" x14ac:dyDescent="0.2">
      <c r="A393" s="555">
        <v>446</v>
      </c>
      <c r="B393" s="564">
        <v>14.26</v>
      </c>
      <c r="C393" s="572"/>
      <c r="D393" s="560">
        <v>27860</v>
      </c>
      <c r="E393" s="576"/>
      <c r="F393" s="560">
        <f t="shared" si="16"/>
        <v>32671</v>
      </c>
      <c r="G393" s="561">
        <f t="shared" si="15"/>
        <v>23445</v>
      </c>
      <c r="H393" s="562">
        <v>866</v>
      </c>
    </row>
    <row r="394" spans="1:8" x14ac:dyDescent="0.2">
      <c r="A394" s="555">
        <v>447</v>
      </c>
      <c r="B394" s="564">
        <v>14.26</v>
      </c>
      <c r="C394" s="572"/>
      <c r="D394" s="560">
        <v>27860</v>
      </c>
      <c r="E394" s="576"/>
      <c r="F394" s="560">
        <f t="shared" si="16"/>
        <v>32671</v>
      </c>
      <c r="G394" s="561">
        <f t="shared" si="15"/>
        <v>23445</v>
      </c>
      <c r="H394" s="562">
        <v>866</v>
      </c>
    </row>
    <row r="395" spans="1:8" x14ac:dyDescent="0.2">
      <c r="A395" s="555">
        <v>448</v>
      </c>
      <c r="B395" s="564">
        <v>14.26</v>
      </c>
      <c r="C395" s="572"/>
      <c r="D395" s="560">
        <v>27860</v>
      </c>
      <c r="E395" s="576"/>
      <c r="F395" s="560">
        <f t="shared" si="16"/>
        <v>32671</v>
      </c>
      <c r="G395" s="561">
        <f t="shared" si="15"/>
        <v>23445</v>
      </c>
      <c r="H395" s="562">
        <v>866</v>
      </c>
    </row>
    <row r="396" spans="1:8" x14ac:dyDescent="0.2">
      <c r="A396" s="555">
        <v>449</v>
      </c>
      <c r="B396" s="564">
        <v>14.26</v>
      </c>
      <c r="C396" s="572"/>
      <c r="D396" s="560">
        <v>27860</v>
      </c>
      <c r="E396" s="576"/>
      <c r="F396" s="560">
        <f t="shared" si="16"/>
        <v>32671</v>
      </c>
      <c r="G396" s="561">
        <f t="shared" si="15"/>
        <v>23445</v>
      </c>
      <c r="H396" s="562">
        <v>866</v>
      </c>
    </row>
    <row r="397" spans="1:8" x14ac:dyDescent="0.2">
      <c r="A397" s="555">
        <v>450</v>
      </c>
      <c r="B397" s="564">
        <v>14.26</v>
      </c>
      <c r="C397" s="572"/>
      <c r="D397" s="560">
        <v>27860</v>
      </c>
      <c r="E397" s="576"/>
      <c r="F397" s="560">
        <f t="shared" si="16"/>
        <v>32671</v>
      </c>
      <c r="G397" s="561">
        <f t="shared" si="15"/>
        <v>23445</v>
      </c>
      <c r="H397" s="562">
        <v>866</v>
      </c>
    </row>
    <row r="398" spans="1:8" x14ac:dyDescent="0.2">
      <c r="A398" s="555">
        <v>451</v>
      </c>
      <c r="B398" s="564">
        <v>14.26</v>
      </c>
      <c r="C398" s="572"/>
      <c r="D398" s="560">
        <v>27860</v>
      </c>
      <c r="E398" s="576"/>
      <c r="F398" s="560">
        <f t="shared" si="16"/>
        <v>32671</v>
      </c>
      <c r="G398" s="561">
        <f t="shared" si="15"/>
        <v>23445</v>
      </c>
      <c r="H398" s="562">
        <v>866</v>
      </c>
    </row>
    <row r="399" spans="1:8" x14ac:dyDescent="0.2">
      <c r="A399" s="555">
        <v>452</v>
      </c>
      <c r="B399" s="564">
        <v>14.26</v>
      </c>
      <c r="C399" s="572"/>
      <c r="D399" s="560">
        <v>27860</v>
      </c>
      <c r="E399" s="576"/>
      <c r="F399" s="560">
        <f t="shared" si="16"/>
        <v>32671</v>
      </c>
      <c r="G399" s="561">
        <f t="shared" si="15"/>
        <v>23445</v>
      </c>
      <c r="H399" s="562">
        <v>866</v>
      </c>
    </row>
    <row r="400" spans="1:8" x14ac:dyDescent="0.2">
      <c r="A400" s="555">
        <v>453</v>
      </c>
      <c r="B400" s="564">
        <v>14.26</v>
      </c>
      <c r="C400" s="572"/>
      <c r="D400" s="560">
        <v>27860</v>
      </c>
      <c r="E400" s="576"/>
      <c r="F400" s="560">
        <f t="shared" si="16"/>
        <v>32671</v>
      </c>
      <c r="G400" s="561">
        <f t="shared" ref="G400:G463" si="17">ROUND(12*(1/B400*D400),0)</f>
        <v>23445</v>
      </c>
      <c r="H400" s="562">
        <v>866</v>
      </c>
    </row>
    <row r="401" spans="1:8" x14ac:dyDescent="0.2">
      <c r="A401" s="555">
        <v>454</v>
      </c>
      <c r="B401" s="564">
        <v>14.26</v>
      </c>
      <c r="C401" s="572"/>
      <c r="D401" s="560">
        <v>27860</v>
      </c>
      <c r="E401" s="576"/>
      <c r="F401" s="560">
        <f t="shared" ref="F401:F464" si="18">ROUND(12*1.3566*(1/B401*D401)+H401,0)</f>
        <v>32671</v>
      </c>
      <c r="G401" s="561">
        <f t="shared" si="17"/>
        <v>23445</v>
      </c>
      <c r="H401" s="562">
        <v>866</v>
      </c>
    </row>
    <row r="402" spans="1:8" x14ac:dyDescent="0.2">
      <c r="A402" s="555">
        <v>455</v>
      </c>
      <c r="B402" s="564">
        <v>14.26</v>
      </c>
      <c r="C402" s="572"/>
      <c r="D402" s="560">
        <v>27860</v>
      </c>
      <c r="E402" s="576"/>
      <c r="F402" s="560">
        <f t="shared" si="18"/>
        <v>32671</v>
      </c>
      <c r="G402" s="561">
        <f t="shared" si="17"/>
        <v>23445</v>
      </c>
      <c r="H402" s="562">
        <v>866</v>
      </c>
    </row>
    <row r="403" spans="1:8" x14ac:dyDescent="0.2">
      <c r="A403" s="555">
        <v>456</v>
      </c>
      <c r="B403" s="564">
        <v>14.26</v>
      </c>
      <c r="C403" s="572"/>
      <c r="D403" s="560">
        <v>27860</v>
      </c>
      <c r="E403" s="576"/>
      <c r="F403" s="560">
        <f t="shared" si="18"/>
        <v>32671</v>
      </c>
      <c r="G403" s="561">
        <f t="shared" si="17"/>
        <v>23445</v>
      </c>
      <c r="H403" s="562">
        <v>866</v>
      </c>
    </row>
    <row r="404" spans="1:8" x14ac:dyDescent="0.2">
      <c r="A404" s="555">
        <v>457</v>
      </c>
      <c r="B404" s="564">
        <v>14.26</v>
      </c>
      <c r="C404" s="572"/>
      <c r="D404" s="560">
        <v>27860</v>
      </c>
      <c r="E404" s="576"/>
      <c r="F404" s="560">
        <f t="shared" si="18"/>
        <v>32671</v>
      </c>
      <c r="G404" s="561">
        <f t="shared" si="17"/>
        <v>23445</v>
      </c>
      <c r="H404" s="562">
        <v>866</v>
      </c>
    </row>
    <row r="405" spans="1:8" x14ac:dyDescent="0.2">
      <c r="A405" s="555">
        <v>458</v>
      </c>
      <c r="B405" s="564">
        <v>14.26</v>
      </c>
      <c r="C405" s="572"/>
      <c r="D405" s="560">
        <v>27860</v>
      </c>
      <c r="E405" s="576"/>
      <c r="F405" s="560">
        <f t="shared" si="18"/>
        <v>32671</v>
      </c>
      <c r="G405" s="561">
        <f t="shared" si="17"/>
        <v>23445</v>
      </c>
      <c r="H405" s="562">
        <v>866</v>
      </c>
    </row>
    <row r="406" spans="1:8" x14ac:dyDescent="0.2">
      <c r="A406" s="555">
        <v>459</v>
      </c>
      <c r="B406" s="564">
        <v>14.26</v>
      </c>
      <c r="C406" s="572"/>
      <c r="D406" s="560">
        <v>27860</v>
      </c>
      <c r="E406" s="576"/>
      <c r="F406" s="560">
        <f t="shared" si="18"/>
        <v>32671</v>
      </c>
      <c r="G406" s="561">
        <f t="shared" si="17"/>
        <v>23445</v>
      </c>
      <c r="H406" s="562">
        <v>866</v>
      </c>
    </row>
    <row r="407" spans="1:8" x14ac:dyDescent="0.2">
      <c r="A407" s="555">
        <v>460</v>
      </c>
      <c r="B407" s="564">
        <v>14.26</v>
      </c>
      <c r="C407" s="572"/>
      <c r="D407" s="560">
        <v>27860</v>
      </c>
      <c r="E407" s="576"/>
      <c r="F407" s="560">
        <f t="shared" si="18"/>
        <v>32671</v>
      </c>
      <c r="G407" s="561">
        <f t="shared" si="17"/>
        <v>23445</v>
      </c>
      <c r="H407" s="562">
        <v>866</v>
      </c>
    </row>
    <row r="408" spans="1:8" x14ac:dyDescent="0.2">
      <c r="A408" s="555">
        <v>461</v>
      </c>
      <c r="B408" s="564">
        <v>14.26</v>
      </c>
      <c r="C408" s="572"/>
      <c r="D408" s="560">
        <v>27860</v>
      </c>
      <c r="E408" s="576"/>
      <c r="F408" s="560">
        <f t="shared" si="18"/>
        <v>32671</v>
      </c>
      <c r="G408" s="561">
        <f t="shared" si="17"/>
        <v>23445</v>
      </c>
      <c r="H408" s="562">
        <v>866</v>
      </c>
    </row>
    <row r="409" spans="1:8" x14ac:dyDescent="0.2">
      <c r="A409" s="555">
        <v>462</v>
      </c>
      <c r="B409" s="564">
        <v>14.26</v>
      </c>
      <c r="C409" s="572"/>
      <c r="D409" s="560">
        <v>27860</v>
      </c>
      <c r="E409" s="576"/>
      <c r="F409" s="560">
        <f t="shared" si="18"/>
        <v>32671</v>
      </c>
      <c r="G409" s="561">
        <f t="shared" si="17"/>
        <v>23445</v>
      </c>
      <c r="H409" s="562">
        <v>866</v>
      </c>
    </row>
    <row r="410" spans="1:8" x14ac:dyDescent="0.2">
      <c r="A410" s="555">
        <v>463</v>
      </c>
      <c r="B410" s="564">
        <v>14.26</v>
      </c>
      <c r="C410" s="572"/>
      <c r="D410" s="560">
        <v>27860</v>
      </c>
      <c r="E410" s="576"/>
      <c r="F410" s="560">
        <f t="shared" si="18"/>
        <v>32671</v>
      </c>
      <c r="G410" s="561">
        <f t="shared" si="17"/>
        <v>23445</v>
      </c>
      <c r="H410" s="562">
        <v>866</v>
      </c>
    </row>
    <row r="411" spans="1:8" x14ac:dyDescent="0.2">
      <c r="A411" s="555">
        <v>464</v>
      </c>
      <c r="B411" s="564">
        <v>14.26</v>
      </c>
      <c r="C411" s="572"/>
      <c r="D411" s="560">
        <v>27860</v>
      </c>
      <c r="E411" s="576"/>
      <c r="F411" s="560">
        <f t="shared" si="18"/>
        <v>32671</v>
      </c>
      <c r="G411" s="561">
        <f t="shared" si="17"/>
        <v>23445</v>
      </c>
      <c r="H411" s="562">
        <v>866</v>
      </c>
    </row>
    <row r="412" spans="1:8" x14ac:dyDescent="0.2">
      <c r="A412" s="555">
        <v>465</v>
      </c>
      <c r="B412" s="564">
        <v>14.26</v>
      </c>
      <c r="C412" s="572"/>
      <c r="D412" s="560">
        <v>27860</v>
      </c>
      <c r="E412" s="576"/>
      <c r="F412" s="560">
        <f t="shared" si="18"/>
        <v>32671</v>
      </c>
      <c r="G412" s="561">
        <f t="shared" si="17"/>
        <v>23445</v>
      </c>
      <c r="H412" s="562">
        <v>866</v>
      </c>
    </row>
    <row r="413" spans="1:8" x14ac:dyDescent="0.2">
      <c r="A413" s="555">
        <v>466</v>
      </c>
      <c r="B413" s="564">
        <v>14.26</v>
      </c>
      <c r="C413" s="572"/>
      <c r="D413" s="560">
        <v>27860</v>
      </c>
      <c r="E413" s="576"/>
      <c r="F413" s="560">
        <f t="shared" si="18"/>
        <v>32671</v>
      </c>
      <c r="G413" s="561">
        <f t="shared" si="17"/>
        <v>23445</v>
      </c>
      <c r="H413" s="562">
        <v>866</v>
      </c>
    </row>
    <row r="414" spans="1:8" x14ac:dyDescent="0.2">
      <c r="A414" s="555">
        <v>467</v>
      </c>
      <c r="B414" s="564">
        <v>14.26</v>
      </c>
      <c r="C414" s="572"/>
      <c r="D414" s="560">
        <v>27860</v>
      </c>
      <c r="E414" s="576"/>
      <c r="F414" s="560">
        <f t="shared" si="18"/>
        <v>32671</v>
      </c>
      <c r="G414" s="561">
        <f t="shared" si="17"/>
        <v>23445</v>
      </c>
      <c r="H414" s="562">
        <v>866</v>
      </c>
    </row>
    <row r="415" spans="1:8" x14ac:dyDescent="0.2">
      <c r="A415" s="555">
        <v>468</v>
      </c>
      <c r="B415" s="564">
        <v>14.26</v>
      </c>
      <c r="C415" s="572"/>
      <c r="D415" s="560">
        <v>27860</v>
      </c>
      <c r="E415" s="576"/>
      <c r="F415" s="560">
        <f t="shared" si="18"/>
        <v>32671</v>
      </c>
      <c r="G415" s="561">
        <f t="shared" si="17"/>
        <v>23445</v>
      </c>
      <c r="H415" s="562">
        <v>866</v>
      </c>
    </row>
    <row r="416" spans="1:8" x14ac:dyDescent="0.2">
      <c r="A416" s="555">
        <v>469</v>
      </c>
      <c r="B416" s="564">
        <v>14.26</v>
      </c>
      <c r="C416" s="572"/>
      <c r="D416" s="560">
        <v>27860</v>
      </c>
      <c r="E416" s="576"/>
      <c r="F416" s="560">
        <f t="shared" si="18"/>
        <v>32671</v>
      </c>
      <c r="G416" s="561">
        <f t="shared" si="17"/>
        <v>23445</v>
      </c>
      <c r="H416" s="562">
        <v>866</v>
      </c>
    </row>
    <row r="417" spans="1:8" x14ac:dyDescent="0.2">
      <c r="A417" s="555">
        <v>470</v>
      </c>
      <c r="B417" s="564">
        <v>14.26</v>
      </c>
      <c r="C417" s="572"/>
      <c r="D417" s="560">
        <v>27860</v>
      </c>
      <c r="E417" s="576"/>
      <c r="F417" s="560">
        <f t="shared" si="18"/>
        <v>32671</v>
      </c>
      <c r="G417" s="561">
        <f t="shared" si="17"/>
        <v>23445</v>
      </c>
      <c r="H417" s="562">
        <v>866</v>
      </c>
    </row>
    <row r="418" spans="1:8" x14ac:dyDescent="0.2">
      <c r="A418" s="555">
        <v>471</v>
      </c>
      <c r="B418" s="564">
        <v>14.26</v>
      </c>
      <c r="C418" s="572"/>
      <c r="D418" s="560">
        <v>27860</v>
      </c>
      <c r="E418" s="576"/>
      <c r="F418" s="560">
        <f t="shared" si="18"/>
        <v>32671</v>
      </c>
      <c r="G418" s="561">
        <f t="shared" si="17"/>
        <v>23445</v>
      </c>
      <c r="H418" s="562">
        <v>866</v>
      </c>
    </row>
    <row r="419" spans="1:8" x14ac:dyDescent="0.2">
      <c r="A419" s="555">
        <v>472</v>
      </c>
      <c r="B419" s="564">
        <v>14.26</v>
      </c>
      <c r="C419" s="572"/>
      <c r="D419" s="560">
        <v>27860</v>
      </c>
      <c r="E419" s="576"/>
      <c r="F419" s="560">
        <f t="shared" si="18"/>
        <v>32671</v>
      </c>
      <c r="G419" s="561">
        <f t="shared" si="17"/>
        <v>23445</v>
      </c>
      <c r="H419" s="562">
        <v>866</v>
      </c>
    </row>
    <row r="420" spans="1:8" x14ac:dyDescent="0.2">
      <c r="A420" s="555">
        <v>473</v>
      </c>
      <c r="B420" s="564">
        <v>14.26</v>
      </c>
      <c r="C420" s="572"/>
      <c r="D420" s="560">
        <v>27860</v>
      </c>
      <c r="E420" s="576"/>
      <c r="F420" s="560">
        <f t="shared" si="18"/>
        <v>32671</v>
      </c>
      <c r="G420" s="561">
        <f t="shared" si="17"/>
        <v>23445</v>
      </c>
      <c r="H420" s="562">
        <v>866</v>
      </c>
    </row>
    <row r="421" spans="1:8" x14ac:dyDescent="0.2">
      <c r="A421" s="555">
        <v>474</v>
      </c>
      <c r="B421" s="564">
        <v>14.26</v>
      </c>
      <c r="C421" s="572"/>
      <c r="D421" s="560">
        <v>27860</v>
      </c>
      <c r="E421" s="576"/>
      <c r="F421" s="560">
        <f t="shared" si="18"/>
        <v>32671</v>
      </c>
      <c r="G421" s="561">
        <f t="shared" si="17"/>
        <v>23445</v>
      </c>
      <c r="H421" s="562">
        <v>866</v>
      </c>
    </row>
    <row r="422" spans="1:8" x14ac:dyDescent="0.2">
      <c r="A422" s="555">
        <v>475</v>
      </c>
      <c r="B422" s="564">
        <v>14.26</v>
      </c>
      <c r="C422" s="572"/>
      <c r="D422" s="560">
        <v>27860</v>
      </c>
      <c r="E422" s="576"/>
      <c r="F422" s="560">
        <f t="shared" si="18"/>
        <v>32671</v>
      </c>
      <c r="G422" s="561">
        <f t="shared" si="17"/>
        <v>23445</v>
      </c>
      <c r="H422" s="562">
        <v>866</v>
      </c>
    </row>
    <row r="423" spans="1:8" x14ac:dyDescent="0.2">
      <c r="A423" s="555">
        <v>476</v>
      </c>
      <c r="B423" s="564">
        <v>14.26</v>
      </c>
      <c r="C423" s="572"/>
      <c r="D423" s="560">
        <v>27860</v>
      </c>
      <c r="E423" s="576"/>
      <c r="F423" s="560">
        <f t="shared" si="18"/>
        <v>32671</v>
      </c>
      <c r="G423" s="561">
        <f t="shared" si="17"/>
        <v>23445</v>
      </c>
      <c r="H423" s="562">
        <v>866</v>
      </c>
    </row>
    <row r="424" spans="1:8" x14ac:dyDescent="0.2">
      <c r="A424" s="555">
        <v>477</v>
      </c>
      <c r="B424" s="564">
        <v>14.26</v>
      </c>
      <c r="C424" s="572"/>
      <c r="D424" s="560">
        <v>27860</v>
      </c>
      <c r="E424" s="576"/>
      <c r="F424" s="560">
        <f t="shared" si="18"/>
        <v>32671</v>
      </c>
      <c r="G424" s="561">
        <f t="shared" si="17"/>
        <v>23445</v>
      </c>
      <c r="H424" s="562">
        <v>866</v>
      </c>
    </row>
    <row r="425" spans="1:8" x14ac:dyDescent="0.2">
      <c r="A425" s="555">
        <v>478</v>
      </c>
      <c r="B425" s="564">
        <v>14.26</v>
      </c>
      <c r="C425" s="572"/>
      <c r="D425" s="560">
        <v>27860</v>
      </c>
      <c r="E425" s="576"/>
      <c r="F425" s="560">
        <f t="shared" si="18"/>
        <v>32671</v>
      </c>
      <c r="G425" s="561">
        <f t="shared" si="17"/>
        <v>23445</v>
      </c>
      <c r="H425" s="562">
        <v>866</v>
      </c>
    </row>
    <row r="426" spans="1:8" x14ac:dyDescent="0.2">
      <c r="A426" s="555">
        <v>479</v>
      </c>
      <c r="B426" s="564">
        <v>14.26</v>
      </c>
      <c r="C426" s="572"/>
      <c r="D426" s="560">
        <v>27860</v>
      </c>
      <c r="E426" s="576"/>
      <c r="F426" s="560">
        <f t="shared" si="18"/>
        <v>32671</v>
      </c>
      <c r="G426" s="561">
        <f t="shared" si="17"/>
        <v>23445</v>
      </c>
      <c r="H426" s="562">
        <v>866</v>
      </c>
    </row>
    <row r="427" spans="1:8" x14ac:dyDescent="0.2">
      <c r="A427" s="555">
        <v>480</v>
      </c>
      <c r="B427" s="564">
        <v>14.26</v>
      </c>
      <c r="C427" s="572"/>
      <c r="D427" s="560">
        <v>27860</v>
      </c>
      <c r="E427" s="576"/>
      <c r="F427" s="560">
        <f t="shared" si="18"/>
        <v>32671</v>
      </c>
      <c r="G427" s="561">
        <f t="shared" si="17"/>
        <v>23445</v>
      </c>
      <c r="H427" s="562">
        <v>866</v>
      </c>
    </row>
    <row r="428" spans="1:8" x14ac:dyDescent="0.2">
      <c r="A428" s="555">
        <v>481</v>
      </c>
      <c r="B428" s="564">
        <v>14.26</v>
      </c>
      <c r="C428" s="572"/>
      <c r="D428" s="560">
        <v>27860</v>
      </c>
      <c r="E428" s="576"/>
      <c r="F428" s="560">
        <f t="shared" si="18"/>
        <v>32671</v>
      </c>
      <c r="G428" s="561">
        <f t="shared" si="17"/>
        <v>23445</v>
      </c>
      <c r="H428" s="562">
        <v>866</v>
      </c>
    </row>
    <row r="429" spans="1:8" x14ac:dyDescent="0.2">
      <c r="A429" s="555">
        <v>482</v>
      </c>
      <c r="B429" s="564">
        <v>14.26</v>
      </c>
      <c r="C429" s="572"/>
      <c r="D429" s="560">
        <v>27860</v>
      </c>
      <c r="E429" s="576"/>
      <c r="F429" s="560">
        <f t="shared" si="18"/>
        <v>32671</v>
      </c>
      <c r="G429" s="561">
        <f t="shared" si="17"/>
        <v>23445</v>
      </c>
      <c r="H429" s="562">
        <v>866</v>
      </c>
    </row>
    <row r="430" spans="1:8" x14ac:dyDescent="0.2">
      <c r="A430" s="555">
        <v>483</v>
      </c>
      <c r="B430" s="564">
        <v>14.26</v>
      </c>
      <c r="C430" s="572"/>
      <c r="D430" s="560">
        <v>27860</v>
      </c>
      <c r="E430" s="576"/>
      <c r="F430" s="560">
        <f t="shared" si="18"/>
        <v>32671</v>
      </c>
      <c r="G430" s="561">
        <f t="shared" si="17"/>
        <v>23445</v>
      </c>
      <c r="H430" s="562">
        <v>866</v>
      </c>
    </row>
    <row r="431" spans="1:8" x14ac:dyDescent="0.2">
      <c r="A431" s="555">
        <v>484</v>
      </c>
      <c r="B431" s="564">
        <v>14.26</v>
      </c>
      <c r="C431" s="572"/>
      <c r="D431" s="560">
        <v>27860</v>
      </c>
      <c r="E431" s="576"/>
      <c r="F431" s="560">
        <f t="shared" si="18"/>
        <v>32671</v>
      </c>
      <c r="G431" s="561">
        <f t="shared" si="17"/>
        <v>23445</v>
      </c>
      <c r="H431" s="562">
        <v>866</v>
      </c>
    </row>
    <row r="432" spans="1:8" x14ac:dyDescent="0.2">
      <c r="A432" s="555">
        <v>485</v>
      </c>
      <c r="B432" s="564">
        <v>14.26</v>
      </c>
      <c r="C432" s="572"/>
      <c r="D432" s="560">
        <v>27860</v>
      </c>
      <c r="E432" s="576"/>
      <c r="F432" s="560">
        <f t="shared" si="18"/>
        <v>32671</v>
      </c>
      <c r="G432" s="561">
        <f t="shared" si="17"/>
        <v>23445</v>
      </c>
      <c r="H432" s="562">
        <v>866</v>
      </c>
    </row>
    <row r="433" spans="1:8" x14ac:dyDescent="0.2">
      <c r="A433" s="555">
        <v>486</v>
      </c>
      <c r="B433" s="564">
        <v>14.26</v>
      </c>
      <c r="C433" s="572"/>
      <c r="D433" s="560">
        <v>27860</v>
      </c>
      <c r="E433" s="576"/>
      <c r="F433" s="560">
        <f t="shared" si="18"/>
        <v>32671</v>
      </c>
      <c r="G433" s="561">
        <f t="shared" si="17"/>
        <v>23445</v>
      </c>
      <c r="H433" s="562">
        <v>866</v>
      </c>
    </row>
    <row r="434" spans="1:8" x14ac:dyDescent="0.2">
      <c r="A434" s="555">
        <v>487</v>
      </c>
      <c r="B434" s="564">
        <v>14.26</v>
      </c>
      <c r="C434" s="572"/>
      <c r="D434" s="560">
        <v>27860</v>
      </c>
      <c r="E434" s="576"/>
      <c r="F434" s="560">
        <f t="shared" si="18"/>
        <v>32671</v>
      </c>
      <c r="G434" s="561">
        <f t="shared" si="17"/>
        <v>23445</v>
      </c>
      <c r="H434" s="562">
        <v>866</v>
      </c>
    </row>
    <row r="435" spans="1:8" x14ac:dyDescent="0.2">
      <c r="A435" s="555">
        <v>488</v>
      </c>
      <c r="B435" s="564">
        <v>14.26</v>
      </c>
      <c r="C435" s="572"/>
      <c r="D435" s="560">
        <v>27860</v>
      </c>
      <c r="E435" s="576"/>
      <c r="F435" s="560">
        <f t="shared" si="18"/>
        <v>32671</v>
      </c>
      <c r="G435" s="561">
        <f t="shared" si="17"/>
        <v>23445</v>
      </c>
      <c r="H435" s="562">
        <v>866</v>
      </c>
    </row>
    <row r="436" spans="1:8" x14ac:dyDescent="0.2">
      <c r="A436" s="555">
        <v>489</v>
      </c>
      <c r="B436" s="564">
        <v>14.26</v>
      </c>
      <c r="C436" s="572"/>
      <c r="D436" s="560">
        <v>27860</v>
      </c>
      <c r="E436" s="576"/>
      <c r="F436" s="560">
        <f t="shared" si="18"/>
        <v>32671</v>
      </c>
      <c r="G436" s="561">
        <f t="shared" si="17"/>
        <v>23445</v>
      </c>
      <c r="H436" s="562">
        <v>866</v>
      </c>
    </row>
    <row r="437" spans="1:8" x14ac:dyDescent="0.2">
      <c r="A437" s="555">
        <v>490</v>
      </c>
      <c r="B437" s="564">
        <v>14.26</v>
      </c>
      <c r="C437" s="572"/>
      <c r="D437" s="560">
        <v>27860</v>
      </c>
      <c r="E437" s="576"/>
      <c r="F437" s="560">
        <f t="shared" si="18"/>
        <v>32671</v>
      </c>
      <c r="G437" s="561">
        <f t="shared" si="17"/>
        <v>23445</v>
      </c>
      <c r="H437" s="562">
        <v>866</v>
      </c>
    </row>
    <row r="438" spans="1:8" x14ac:dyDescent="0.2">
      <c r="A438" s="555">
        <v>491</v>
      </c>
      <c r="B438" s="564">
        <v>14.26</v>
      </c>
      <c r="C438" s="572"/>
      <c r="D438" s="560">
        <v>27860</v>
      </c>
      <c r="E438" s="576"/>
      <c r="F438" s="560">
        <f t="shared" si="18"/>
        <v>32671</v>
      </c>
      <c r="G438" s="561">
        <f t="shared" si="17"/>
        <v>23445</v>
      </c>
      <c r="H438" s="562">
        <v>866</v>
      </c>
    </row>
    <row r="439" spans="1:8" x14ac:dyDescent="0.2">
      <c r="A439" s="555">
        <v>492</v>
      </c>
      <c r="B439" s="564">
        <v>14.26</v>
      </c>
      <c r="C439" s="572"/>
      <c r="D439" s="560">
        <v>27860</v>
      </c>
      <c r="E439" s="576"/>
      <c r="F439" s="560">
        <f t="shared" si="18"/>
        <v>32671</v>
      </c>
      <c r="G439" s="561">
        <f t="shared" si="17"/>
        <v>23445</v>
      </c>
      <c r="H439" s="562">
        <v>866</v>
      </c>
    </row>
    <row r="440" spans="1:8" x14ac:dyDescent="0.2">
      <c r="A440" s="555">
        <v>493</v>
      </c>
      <c r="B440" s="564">
        <v>14.26</v>
      </c>
      <c r="C440" s="572"/>
      <c r="D440" s="560">
        <v>27860</v>
      </c>
      <c r="E440" s="576"/>
      <c r="F440" s="560">
        <f t="shared" si="18"/>
        <v>32671</v>
      </c>
      <c r="G440" s="561">
        <f t="shared" si="17"/>
        <v>23445</v>
      </c>
      <c r="H440" s="562">
        <v>866</v>
      </c>
    </row>
    <row r="441" spans="1:8" x14ac:dyDescent="0.2">
      <c r="A441" s="555">
        <v>494</v>
      </c>
      <c r="B441" s="564">
        <v>14.26</v>
      </c>
      <c r="C441" s="572"/>
      <c r="D441" s="560">
        <v>27860</v>
      </c>
      <c r="E441" s="576"/>
      <c r="F441" s="560">
        <f t="shared" si="18"/>
        <v>32671</v>
      </c>
      <c r="G441" s="561">
        <f t="shared" si="17"/>
        <v>23445</v>
      </c>
      <c r="H441" s="562">
        <v>866</v>
      </c>
    </row>
    <row r="442" spans="1:8" x14ac:dyDescent="0.2">
      <c r="A442" s="555">
        <v>495</v>
      </c>
      <c r="B442" s="564">
        <v>14.26</v>
      </c>
      <c r="C442" s="572"/>
      <c r="D442" s="560">
        <v>27860</v>
      </c>
      <c r="E442" s="576"/>
      <c r="F442" s="560">
        <f t="shared" si="18"/>
        <v>32671</v>
      </c>
      <c r="G442" s="561">
        <f t="shared" si="17"/>
        <v>23445</v>
      </c>
      <c r="H442" s="562">
        <v>866</v>
      </c>
    </row>
    <row r="443" spans="1:8" x14ac:dyDescent="0.2">
      <c r="A443" s="555">
        <v>496</v>
      </c>
      <c r="B443" s="564">
        <v>14.26</v>
      </c>
      <c r="C443" s="572"/>
      <c r="D443" s="560">
        <v>27860</v>
      </c>
      <c r="E443" s="576"/>
      <c r="F443" s="560">
        <f t="shared" si="18"/>
        <v>32671</v>
      </c>
      <c r="G443" s="561">
        <f t="shared" si="17"/>
        <v>23445</v>
      </c>
      <c r="H443" s="562">
        <v>866</v>
      </c>
    </row>
    <row r="444" spans="1:8" x14ac:dyDescent="0.2">
      <c r="A444" s="555">
        <v>497</v>
      </c>
      <c r="B444" s="564">
        <v>14.26</v>
      </c>
      <c r="C444" s="572"/>
      <c r="D444" s="560">
        <v>27860</v>
      </c>
      <c r="E444" s="576"/>
      <c r="F444" s="560">
        <f t="shared" si="18"/>
        <v>32671</v>
      </c>
      <c r="G444" s="561">
        <f t="shared" si="17"/>
        <v>23445</v>
      </c>
      <c r="H444" s="562">
        <v>866</v>
      </c>
    </row>
    <row r="445" spans="1:8" x14ac:dyDescent="0.2">
      <c r="A445" s="555">
        <v>498</v>
      </c>
      <c r="B445" s="564">
        <v>14.26</v>
      </c>
      <c r="C445" s="572"/>
      <c r="D445" s="560">
        <v>27860</v>
      </c>
      <c r="E445" s="576"/>
      <c r="F445" s="560">
        <f t="shared" si="18"/>
        <v>32671</v>
      </c>
      <c r="G445" s="561">
        <f t="shared" si="17"/>
        <v>23445</v>
      </c>
      <c r="H445" s="562">
        <v>866</v>
      </c>
    </row>
    <row r="446" spans="1:8" x14ac:dyDescent="0.2">
      <c r="A446" s="555">
        <v>499</v>
      </c>
      <c r="B446" s="564">
        <v>14.26</v>
      </c>
      <c r="C446" s="572"/>
      <c r="D446" s="560">
        <v>27860</v>
      </c>
      <c r="E446" s="576"/>
      <c r="F446" s="560">
        <f t="shared" si="18"/>
        <v>32671</v>
      </c>
      <c r="G446" s="561">
        <f t="shared" si="17"/>
        <v>23445</v>
      </c>
      <c r="H446" s="562">
        <v>866</v>
      </c>
    </row>
    <row r="447" spans="1:8" x14ac:dyDescent="0.2">
      <c r="A447" s="555">
        <v>500</v>
      </c>
      <c r="B447" s="564">
        <v>14.26</v>
      </c>
      <c r="C447" s="572"/>
      <c r="D447" s="560">
        <v>27860</v>
      </c>
      <c r="E447" s="576"/>
      <c r="F447" s="560">
        <f t="shared" si="18"/>
        <v>32671</v>
      </c>
      <c r="G447" s="561">
        <f t="shared" si="17"/>
        <v>23445</v>
      </c>
      <c r="H447" s="562">
        <v>866</v>
      </c>
    </row>
    <row r="448" spans="1:8" x14ac:dyDescent="0.2">
      <c r="A448" s="555">
        <v>501</v>
      </c>
      <c r="B448" s="564">
        <v>14.26</v>
      </c>
      <c r="C448" s="572"/>
      <c r="D448" s="560">
        <v>27860</v>
      </c>
      <c r="E448" s="576"/>
      <c r="F448" s="560">
        <f t="shared" si="18"/>
        <v>32671</v>
      </c>
      <c r="G448" s="561">
        <f t="shared" si="17"/>
        <v>23445</v>
      </c>
      <c r="H448" s="562">
        <v>866</v>
      </c>
    </row>
    <row r="449" spans="1:8" x14ac:dyDescent="0.2">
      <c r="A449" s="555">
        <v>502</v>
      </c>
      <c r="B449" s="564">
        <v>14.26</v>
      </c>
      <c r="C449" s="572"/>
      <c r="D449" s="560">
        <v>27860</v>
      </c>
      <c r="E449" s="576"/>
      <c r="F449" s="560">
        <f t="shared" si="18"/>
        <v>32671</v>
      </c>
      <c r="G449" s="561">
        <f t="shared" si="17"/>
        <v>23445</v>
      </c>
      <c r="H449" s="562">
        <v>866</v>
      </c>
    </row>
    <row r="450" spans="1:8" x14ac:dyDescent="0.2">
      <c r="A450" s="555">
        <v>503</v>
      </c>
      <c r="B450" s="564">
        <v>14.26</v>
      </c>
      <c r="C450" s="572"/>
      <c r="D450" s="560">
        <v>27860</v>
      </c>
      <c r="E450" s="576"/>
      <c r="F450" s="560">
        <f t="shared" si="18"/>
        <v>32671</v>
      </c>
      <c r="G450" s="561">
        <f t="shared" si="17"/>
        <v>23445</v>
      </c>
      <c r="H450" s="562">
        <v>866</v>
      </c>
    </row>
    <row r="451" spans="1:8" x14ac:dyDescent="0.2">
      <c r="A451" s="555">
        <v>504</v>
      </c>
      <c r="B451" s="564">
        <v>14.26</v>
      </c>
      <c r="C451" s="572"/>
      <c r="D451" s="560">
        <v>27860</v>
      </c>
      <c r="E451" s="576"/>
      <c r="F451" s="560">
        <f t="shared" si="18"/>
        <v>32671</v>
      </c>
      <c r="G451" s="561">
        <f t="shared" si="17"/>
        <v>23445</v>
      </c>
      <c r="H451" s="562">
        <v>866</v>
      </c>
    </row>
    <row r="452" spans="1:8" x14ac:dyDescent="0.2">
      <c r="A452" s="555">
        <v>505</v>
      </c>
      <c r="B452" s="564">
        <v>14.26</v>
      </c>
      <c r="C452" s="572"/>
      <c r="D452" s="560">
        <v>27860</v>
      </c>
      <c r="E452" s="576"/>
      <c r="F452" s="560">
        <f t="shared" si="18"/>
        <v>32671</v>
      </c>
      <c r="G452" s="561">
        <f t="shared" si="17"/>
        <v>23445</v>
      </c>
      <c r="H452" s="562">
        <v>866</v>
      </c>
    </row>
    <row r="453" spans="1:8" x14ac:dyDescent="0.2">
      <c r="A453" s="555">
        <v>506</v>
      </c>
      <c r="B453" s="564">
        <v>14.26</v>
      </c>
      <c r="C453" s="572"/>
      <c r="D453" s="560">
        <v>27860</v>
      </c>
      <c r="E453" s="576"/>
      <c r="F453" s="560">
        <f t="shared" si="18"/>
        <v>32671</v>
      </c>
      <c r="G453" s="561">
        <f t="shared" si="17"/>
        <v>23445</v>
      </c>
      <c r="H453" s="562">
        <v>866</v>
      </c>
    </row>
    <row r="454" spans="1:8" x14ac:dyDescent="0.2">
      <c r="A454" s="555">
        <v>507</v>
      </c>
      <c r="B454" s="564">
        <v>14.26</v>
      </c>
      <c r="C454" s="572"/>
      <c r="D454" s="560">
        <v>27860</v>
      </c>
      <c r="E454" s="576"/>
      <c r="F454" s="560">
        <f t="shared" si="18"/>
        <v>32671</v>
      </c>
      <c r="G454" s="561">
        <f t="shared" si="17"/>
        <v>23445</v>
      </c>
      <c r="H454" s="562">
        <v>866</v>
      </c>
    </row>
    <row r="455" spans="1:8" x14ac:dyDescent="0.2">
      <c r="A455" s="555">
        <v>508</v>
      </c>
      <c r="B455" s="564">
        <v>14.26</v>
      </c>
      <c r="C455" s="572"/>
      <c r="D455" s="560">
        <v>27860</v>
      </c>
      <c r="E455" s="576"/>
      <c r="F455" s="560">
        <f t="shared" si="18"/>
        <v>32671</v>
      </c>
      <c r="G455" s="561">
        <f t="shared" si="17"/>
        <v>23445</v>
      </c>
      <c r="H455" s="562">
        <v>866</v>
      </c>
    </row>
    <row r="456" spans="1:8" x14ac:dyDescent="0.2">
      <c r="A456" s="555">
        <v>509</v>
      </c>
      <c r="B456" s="564">
        <v>14.26</v>
      </c>
      <c r="C456" s="572"/>
      <c r="D456" s="560">
        <v>27860</v>
      </c>
      <c r="E456" s="576"/>
      <c r="F456" s="560">
        <f t="shared" si="18"/>
        <v>32671</v>
      </c>
      <c r="G456" s="561">
        <f t="shared" si="17"/>
        <v>23445</v>
      </c>
      <c r="H456" s="562">
        <v>866</v>
      </c>
    </row>
    <row r="457" spans="1:8" x14ac:dyDescent="0.2">
      <c r="A457" s="555">
        <v>510</v>
      </c>
      <c r="B457" s="564">
        <v>14.26</v>
      </c>
      <c r="C457" s="572"/>
      <c r="D457" s="560">
        <v>27860</v>
      </c>
      <c r="E457" s="576"/>
      <c r="F457" s="560">
        <f t="shared" si="18"/>
        <v>32671</v>
      </c>
      <c r="G457" s="561">
        <f t="shared" si="17"/>
        <v>23445</v>
      </c>
      <c r="H457" s="562">
        <v>866</v>
      </c>
    </row>
    <row r="458" spans="1:8" x14ac:dyDescent="0.2">
      <c r="A458" s="555">
        <v>511</v>
      </c>
      <c r="B458" s="564">
        <v>14.26</v>
      </c>
      <c r="C458" s="572"/>
      <c r="D458" s="560">
        <v>27860</v>
      </c>
      <c r="E458" s="576"/>
      <c r="F458" s="560">
        <f t="shared" si="18"/>
        <v>32671</v>
      </c>
      <c r="G458" s="561">
        <f t="shared" si="17"/>
        <v>23445</v>
      </c>
      <c r="H458" s="562">
        <v>866</v>
      </c>
    </row>
    <row r="459" spans="1:8" x14ac:dyDescent="0.2">
      <c r="A459" s="555">
        <v>512</v>
      </c>
      <c r="B459" s="564">
        <v>14.26</v>
      </c>
      <c r="C459" s="572"/>
      <c r="D459" s="560">
        <v>27860</v>
      </c>
      <c r="E459" s="576"/>
      <c r="F459" s="560">
        <f t="shared" si="18"/>
        <v>32671</v>
      </c>
      <c r="G459" s="561">
        <f t="shared" si="17"/>
        <v>23445</v>
      </c>
      <c r="H459" s="562">
        <v>866</v>
      </c>
    </row>
    <row r="460" spans="1:8" x14ac:dyDescent="0.2">
      <c r="A460" s="555">
        <v>513</v>
      </c>
      <c r="B460" s="564">
        <v>14.26</v>
      </c>
      <c r="C460" s="572"/>
      <c r="D460" s="560">
        <v>27860</v>
      </c>
      <c r="E460" s="576"/>
      <c r="F460" s="560">
        <f t="shared" si="18"/>
        <v>32671</v>
      </c>
      <c r="G460" s="561">
        <f t="shared" si="17"/>
        <v>23445</v>
      </c>
      <c r="H460" s="562">
        <v>866</v>
      </c>
    </row>
    <row r="461" spans="1:8" x14ac:dyDescent="0.2">
      <c r="A461" s="555">
        <v>514</v>
      </c>
      <c r="B461" s="564">
        <v>14.26</v>
      </c>
      <c r="C461" s="572"/>
      <c r="D461" s="560">
        <v>27860</v>
      </c>
      <c r="E461" s="576"/>
      <c r="F461" s="560">
        <f t="shared" si="18"/>
        <v>32671</v>
      </c>
      <c r="G461" s="561">
        <f t="shared" si="17"/>
        <v>23445</v>
      </c>
      <c r="H461" s="562">
        <v>866</v>
      </c>
    </row>
    <row r="462" spans="1:8" x14ac:dyDescent="0.2">
      <c r="A462" s="555">
        <v>515</v>
      </c>
      <c r="B462" s="564">
        <v>14.26</v>
      </c>
      <c r="C462" s="572"/>
      <c r="D462" s="560">
        <v>27860</v>
      </c>
      <c r="E462" s="576"/>
      <c r="F462" s="560">
        <f t="shared" si="18"/>
        <v>32671</v>
      </c>
      <c r="G462" s="561">
        <f t="shared" si="17"/>
        <v>23445</v>
      </c>
      <c r="H462" s="562">
        <v>866</v>
      </c>
    </row>
    <row r="463" spans="1:8" x14ac:dyDescent="0.2">
      <c r="A463" s="555">
        <v>516</v>
      </c>
      <c r="B463" s="564">
        <v>14.26</v>
      </c>
      <c r="C463" s="572"/>
      <c r="D463" s="560">
        <v>27860</v>
      </c>
      <c r="E463" s="576"/>
      <c r="F463" s="560">
        <f t="shared" si="18"/>
        <v>32671</v>
      </c>
      <c r="G463" s="561">
        <f t="shared" si="17"/>
        <v>23445</v>
      </c>
      <c r="H463" s="562">
        <v>866</v>
      </c>
    </row>
    <row r="464" spans="1:8" x14ac:dyDescent="0.2">
      <c r="A464" s="555">
        <v>517</v>
      </c>
      <c r="B464" s="564">
        <v>14.26</v>
      </c>
      <c r="C464" s="572"/>
      <c r="D464" s="560">
        <v>27860</v>
      </c>
      <c r="E464" s="576"/>
      <c r="F464" s="560">
        <f t="shared" si="18"/>
        <v>32671</v>
      </c>
      <c r="G464" s="561">
        <f t="shared" ref="G464:G477" si="19">ROUND(12*(1/B464*D464),0)</f>
        <v>23445</v>
      </c>
      <c r="H464" s="562">
        <v>866</v>
      </c>
    </row>
    <row r="465" spans="1:8" x14ac:dyDescent="0.2">
      <c r="A465" s="555">
        <v>518</v>
      </c>
      <c r="B465" s="564">
        <v>14.26</v>
      </c>
      <c r="C465" s="572"/>
      <c r="D465" s="560">
        <v>27860</v>
      </c>
      <c r="E465" s="576"/>
      <c r="F465" s="560">
        <f t="shared" ref="F465:F477" si="20">ROUND(12*1.3566*(1/B465*D465)+H465,0)</f>
        <v>32671</v>
      </c>
      <c r="G465" s="561">
        <f t="shared" si="19"/>
        <v>23445</v>
      </c>
      <c r="H465" s="562">
        <v>866</v>
      </c>
    </row>
    <row r="466" spans="1:8" x14ac:dyDescent="0.2">
      <c r="A466" s="555">
        <v>519</v>
      </c>
      <c r="B466" s="564">
        <v>14.26</v>
      </c>
      <c r="C466" s="572"/>
      <c r="D466" s="560">
        <v>27860</v>
      </c>
      <c r="E466" s="576"/>
      <c r="F466" s="560">
        <f t="shared" si="20"/>
        <v>32671</v>
      </c>
      <c r="G466" s="561">
        <f t="shared" si="19"/>
        <v>23445</v>
      </c>
      <c r="H466" s="562">
        <v>866</v>
      </c>
    </row>
    <row r="467" spans="1:8" x14ac:dyDescent="0.2">
      <c r="A467" s="555">
        <v>520</v>
      </c>
      <c r="B467" s="564">
        <v>14.26</v>
      </c>
      <c r="C467" s="572"/>
      <c r="D467" s="560">
        <v>27860</v>
      </c>
      <c r="E467" s="576"/>
      <c r="F467" s="560">
        <f t="shared" si="20"/>
        <v>32671</v>
      </c>
      <c r="G467" s="561">
        <f t="shared" si="19"/>
        <v>23445</v>
      </c>
      <c r="H467" s="562">
        <v>866</v>
      </c>
    </row>
    <row r="468" spans="1:8" x14ac:dyDescent="0.2">
      <c r="A468" s="555">
        <v>521</v>
      </c>
      <c r="B468" s="564">
        <v>14.26</v>
      </c>
      <c r="C468" s="572"/>
      <c r="D468" s="560">
        <v>27860</v>
      </c>
      <c r="E468" s="576"/>
      <c r="F468" s="560">
        <f t="shared" si="20"/>
        <v>32671</v>
      </c>
      <c r="G468" s="561">
        <f t="shared" si="19"/>
        <v>23445</v>
      </c>
      <c r="H468" s="562">
        <v>866</v>
      </c>
    </row>
    <row r="469" spans="1:8" x14ac:dyDescent="0.2">
      <c r="A469" s="555">
        <v>522</v>
      </c>
      <c r="B469" s="564">
        <v>14.26</v>
      </c>
      <c r="C469" s="572"/>
      <c r="D469" s="560">
        <v>27860</v>
      </c>
      <c r="E469" s="576"/>
      <c r="F469" s="560">
        <f t="shared" si="20"/>
        <v>32671</v>
      </c>
      <c r="G469" s="561">
        <f t="shared" si="19"/>
        <v>23445</v>
      </c>
      <c r="H469" s="562">
        <v>866</v>
      </c>
    </row>
    <row r="470" spans="1:8" x14ac:dyDescent="0.2">
      <c r="A470" s="555">
        <v>523</v>
      </c>
      <c r="B470" s="564">
        <v>14.26</v>
      </c>
      <c r="C470" s="572"/>
      <c r="D470" s="560">
        <v>27860</v>
      </c>
      <c r="E470" s="576"/>
      <c r="F470" s="560">
        <f t="shared" si="20"/>
        <v>32671</v>
      </c>
      <c r="G470" s="561">
        <f t="shared" si="19"/>
        <v>23445</v>
      </c>
      <c r="H470" s="562">
        <v>866</v>
      </c>
    </row>
    <row r="471" spans="1:8" x14ac:dyDescent="0.2">
      <c r="A471" s="555">
        <v>524</v>
      </c>
      <c r="B471" s="564">
        <v>14.26</v>
      </c>
      <c r="C471" s="572"/>
      <c r="D471" s="560">
        <v>27860</v>
      </c>
      <c r="E471" s="576"/>
      <c r="F471" s="560">
        <f t="shared" si="20"/>
        <v>32671</v>
      </c>
      <c r="G471" s="561">
        <f t="shared" si="19"/>
        <v>23445</v>
      </c>
      <c r="H471" s="562">
        <v>866</v>
      </c>
    </row>
    <row r="472" spans="1:8" x14ac:dyDescent="0.2">
      <c r="A472" s="555">
        <v>525</v>
      </c>
      <c r="B472" s="564">
        <v>14.26</v>
      </c>
      <c r="C472" s="572"/>
      <c r="D472" s="560">
        <v>27860</v>
      </c>
      <c r="E472" s="576"/>
      <c r="F472" s="560">
        <f t="shared" si="20"/>
        <v>32671</v>
      </c>
      <c r="G472" s="561">
        <f t="shared" si="19"/>
        <v>23445</v>
      </c>
      <c r="H472" s="562">
        <v>866</v>
      </c>
    </row>
    <row r="473" spans="1:8" x14ac:dyDescent="0.2">
      <c r="A473" s="555">
        <v>526</v>
      </c>
      <c r="B473" s="564">
        <v>14.26</v>
      </c>
      <c r="C473" s="572"/>
      <c r="D473" s="560">
        <v>27860</v>
      </c>
      <c r="E473" s="576"/>
      <c r="F473" s="560">
        <f t="shared" si="20"/>
        <v>32671</v>
      </c>
      <c r="G473" s="561">
        <f t="shared" si="19"/>
        <v>23445</v>
      </c>
      <c r="H473" s="562">
        <v>866</v>
      </c>
    </row>
    <row r="474" spans="1:8" x14ac:dyDescent="0.2">
      <c r="A474" s="555">
        <v>527</v>
      </c>
      <c r="B474" s="564">
        <v>14.26</v>
      </c>
      <c r="C474" s="572"/>
      <c r="D474" s="560">
        <v>27860</v>
      </c>
      <c r="E474" s="576"/>
      <c r="F474" s="560">
        <f t="shared" si="20"/>
        <v>32671</v>
      </c>
      <c r="G474" s="561">
        <f t="shared" si="19"/>
        <v>23445</v>
      </c>
      <c r="H474" s="562">
        <v>866</v>
      </c>
    </row>
    <row r="475" spans="1:8" x14ac:dyDescent="0.2">
      <c r="A475" s="555">
        <v>528</v>
      </c>
      <c r="B475" s="564">
        <v>14.26</v>
      </c>
      <c r="C475" s="572"/>
      <c r="D475" s="560">
        <v>27860</v>
      </c>
      <c r="E475" s="576"/>
      <c r="F475" s="560">
        <f t="shared" si="20"/>
        <v>32671</v>
      </c>
      <c r="G475" s="561">
        <f t="shared" si="19"/>
        <v>23445</v>
      </c>
      <c r="H475" s="562">
        <v>866</v>
      </c>
    </row>
    <row r="476" spans="1:8" x14ac:dyDescent="0.2">
      <c r="A476" s="555">
        <v>529</v>
      </c>
      <c r="B476" s="564">
        <v>14.26</v>
      </c>
      <c r="C476" s="572"/>
      <c r="D476" s="560">
        <v>27860</v>
      </c>
      <c r="E476" s="576"/>
      <c r="F476" s="560">
        <f t="shared" si="20"/>
        <v>32671</v>
      </c>
      <c r="G476" s="561">
        <f t="shared" si="19"/>
        <v>23445</v>
      </c>
      <c r="H476" s="562">
        <v>866</v>
      </c>
    </row>
    <row r="477" spans="1:8" ht="13.5" thickBot="1" x14ac:dyDescent="0.25">
      <c r="A477" s="565">
        <v>530</v>
      </c>
      <c r="B477" s="566">
        <v>14.26</v>
      </c>
      <c r="C477" s="574"/>
      <c r="D477" s="567">
        <v>27860</v>
      </c>
      <c r="E477" s="578"/>
      <c r="F477" s="567">
        <f t="shared" si="20"/>
        <v>32671</v>
      </c>
      <c r="G477" s="569">
        <f t="shared" si="19"/>
        <v>23445</v>
      </c>
      <c r="H477" s="568">
        <v>866</v>
      </c>
    </row>
  </sheetData>
  <mergeCells count="2">
    <mergeCell ref="A13:B13"/>
    <mergeCell ref="G14:H14"/>
  </mergeCells>
  <pageMargins left="0.59055118110236227" right="0.39370078740157483" top="0.98425196850393704" bottom="0.98425196850393704" header="0.51181102362204722" footer="0.51181102362204722"/>
  <pageSetup paperSize="9" scale="98" fitToHeight="13" orientation="portrait" r:id="rId1"/>
  <headerFooter alignWithMargins="0">
    <oddHeader>&amp;LKrajský úřad Plzeňského kraje&amp;R22. 2. 2016</oddHead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17</vt:i4>
      </vt:variant>
    </vt:vector>
  </HeadingPairs>
  <TitlesOfParts>
    <vt:vector size="34" baseType="lpstr">
      <vt:lpstr>Kr_norm16</vt:lpstr>
      <vt:lpstr>Příplatky16</vt:lpstr>
      <vt:lpstr>Norm-obory16</vt:lpstr>
      <vt:lpstr>příl.1</vt:lpstr>
      <vt:lpstr>příl.1a</vt:lpstr>
      <vt:lpstr>příl.1b</vt:lpstr>
      <vt:lpstr>příl.2</vt:lpstr>
      <vt:lpstr>příl.2a</vt:lpstr>
      <vt:lpstr>příl.2b</vt:lpstr>
      <vt:lpstr>příl.2c</vt:lpstr>
      <vt:lpstr>příl.3</vt:lpstr>
      <vt:lpstr>příl.4</vt:lpstr>
      <vt:lpstr>příl.4a</vt:lpstr>
      <vt:lpstr>příl.4b</vt:lpstr>
      <vt:lpstr>příl.4c</vt:lpstr>
      <vt:lpstr>příl.5</vt:lpstr>
      <vt:lpstr>příl.5a</vt:lpstr>
      <vt:lpstr>Kr_norm16!Názvy_tisku</vt:lpstr>
      <vt:lpstr>'Norm-obory16'!Názvy_tisku</vt:lpstr>
      <vt:lpstr>příl.1!Názvy_tisku</vt:lpstr>
      <vt:lpstr>příl.1a!Názvy_tisku</vt:lpstr>
      <vt:lpstr>příl.1b!Názvy_tisku</vt:lpstr>
      <vt:lpstr>příl.2!Názvy_tisku</vt:lpstr>
      <vt:lpstr>příl.2a!Názvy_tisku</vt:lpstr>
      <vt:lpstr>příl.2b!Názvy_tisku</vt:lpstr>
      <vt:lpstr>příl.2c!Názvy_tisku</vt:lpstr>
      <vt:lpstr>příl.3!Názvy_tisku</vt:lpstr>
      <vt:lpstr>příl.4!Názvy_tisku</vt:lpstr>
      <vt:lpstr>příl.4a!Názvy_tisku</vt:lpstr>
      <vt:lpstr>příl.4b!Názvy_tisku</vt:lpstr>
      <vt:lpstr>příl.4c!Názvy_tisku</vt:lpstr>
      <vt:lpstr>příl.5!Názvy_tisku</vt:lpstr>
      <vt:lpstr>příl.5a!Názvy_tisku</vt:lpstr>
      <vt:lpstr>Příplatky16!Názvy_tisku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Čížek Zdeněk</dc:creator>
  <cp:lastModifiedBy>Faitová Pavlína</cp:lastModifiedBy>
  <cp:lastPrinted>2016-02-22T12:51:02Z</cp:lastPrinted>
  <dcterms:created xsi:type="dcterms:W3CDTF">2016-02-08T07:16:28Z</dcterms:created>
  <dcterms:modified xsi:type="dcterms:W3CDTF">2016-02-22T12:52:58Z</dcterms:modified>
</cp:coreProperties>
</file>