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5" yWindow="30" windowWidth="19440" windowHeight="9390" tabRatio="876"/>
  </bookViews>
  <sheets>
    <sheet name="Kr_norm11" sheetId="25" r:id="rId1"/>
    <sheet name="Norm-obory12" sheetId="27" r:id="rId2"/>
    <sheet name="Příplatky" sheetId="20" r:id="rId3"/>
    <sheet name="příl.1" sheetId="6" r:id="rId4"/>
    <sheet name="příl.1a" sheetId="7" r:id="rId5"/>
    <sheet name="příl.1b" sheetId="21" r:id="rId6"/>
    <sheet name="příl.2" sheetId="8" r:id="rId7"/>
    <sheet name="příl.2a" sheetId="9" r:id="rId8"/>
    <sheet name="příl.2b" sheetId="10" r:id="rId9"/>
    <sheet name="příl.2c" sheetId="11" r:id="rId10"/>
    <sheet name="příl.3" sheetId="12" r:id="rId11"/>
    <sheet name="příl.4" sheetId="15" r:id="rId12"/>
    <sheet name="příl.4a" sheetId="14" r:id="rId13"/>
    <sheet name="příl.4b" sheetId="16" r:id="rId14"/>
    <sheet name="příl.4c" sheetId="17" r:id="rId15"/>
    <sheet name="příl.5" sheetId="18" r:id="rId16"/>
    <sheet name="příl.5a" sheetId="19" r:id="rId17"/>
  </sheets>
  <externalReferences>
    <externalReference r:id="rId18"/>
  </externalReferences>
  <definedNames>
    <definedName name="_1_">#REF!</definedName>
    <definedName name="_xlnm._FilterDatabase" localSheetId="0" hidden="1">Kr_norm11!$A$4:$J$79</definedName>
    <definedName name="_xlnm._FilterDatabase" localSheetId="1" hidden="1">'Norm-obory12'!$A$3:$J$386</definedName>
    <definedName name="Kontakty">[1]Kontakty!#REF!</definedName>
    <definedName name="_xlnm.Print_Titles" localSheetId="3">příl.1!$14:$15</definedName>
    <definedName name="_xlnm.Print_Titles" localSheetId="4">příl.1a!$14:$15</definedName>
    <definedName name="_xlnm.Print_Titles" localSheetId="5">příl.1b!$14:$15</definedName>
    <definedName name="_xlnm.Print_Titles" localSheetId="6">příl.2!$14:$15</definedName>
    <definedName name="_xlnm.Print_Titles" localSheetId="7">příl.2a!$14:$15</definedName>
    <definedName name="_xlnm.Print_Titles" localSheetId="8">příl.2b!$14:$15</definedName>
    <definedName name="_xlnm.Print_Titles" localSheetId="9">příl.2c!$11:$12</definedName>
    <definedName name="_xlnm.Print_Titles" localSheetId="10">příl.3!$9:$10</definedName>
    <definedName name="_xlnm.Print_Titles" localSheetId="11">příl.4!$11:$12</definedName>
    <definedName name="_xlnm.Print_Titles" localSheetId="12">příl.4a!$11:$12</definedName>
    <definedName name="_xlnm.Print_Titles" localSheetId="13">příl.4b!$11:$12</definedName>
    <definedName name="_xlnm.Print_Titles" localSheetId="14">příl.4c!$11:$12</definedName>
    <definedName name="_xlnm.Print_Titles" localSheetId="15">příl.5!$11:$12</definedName>
    <definedName name="_xlnm.Print_Titles" localSheetId="16">příl.5a!$9:$10</definedName>
    <definedName name="_xlnm.Print_Area" localSheetId="1">'Norm-obory12'!$A$1:$J$386</definedName>
    <definedName name="red_typ">#REF!</definedName>
  </definedNames>
  <calcPr calcId="125725"/>
</workbook>
</file>

<file path=xl/calcChain.xml><?xml version="1.0" encoding="utf-8"?>
<calcChain xmlns="http://schemas.openxmlformats.org/spreadsheetml/2006/main">
  <c r="C15" i="16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14"/>
  <c r="C15" i="14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14"/>
  <c r="C15" i="1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14"/>
  <c r="F17" i="21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6"/>
  <c r="G18" i="25"/>
  <c r="C18" i="6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7"/>
  <c r="G42" i="25"/>
  <c r="G30"/>
  <c r="F12" i="19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1"/>
  <c r="F14" i="18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13"/>
  <c r="F14" i="17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13"/>
  <c r="F14" i="16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3"/>
  <c r="F14" i="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13"/>
  <c r="F14" i="1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3"/>
  <c r="F12" i="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1"/>
  <c r="F14" i="1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13"/>
  <c r="F17" i="10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16"/>
  <c r="F17" i="9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16"/>
  <c r="F17" i="8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6"/>
  <c r="F17" i="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6"/>
  <c r="F17" i="6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6"/>
  <c r="G79" i="25"/>
  <c r="G78"/>
  <c r="G77"/>
  <c r="G76"/>
  <c r="G75"/>
  <c r="G72"/>
  <c r="G70"/>
  <c r="G67"/>
  <c r="G65"/>
  <c r="G63"/>
  <c r="G62"/>
  <c r="G60"/>
  <c r="G58"/>
  <c r="G57"/>
  <c r="G55"/>
  <c r="G54"/>
  <c r="G53"/>
  <c r="G52"/>
  <c r="G51"/>
  <c r="G49"/>
  <c r="G48"/>
  <c r="G47"/>
  <c r="G46"/>
  <c r="G45"/>
  <c r="G43"/>
  <c r="G37"/>
  <c r="G31"/>
  <c r="G25"/>
  <c r="G12"/>
  <c r="G6"/>
  <c r="I386" i="27"/>
  <c r="H386"/>
  <c r="G386"/>
  <c r="I385"/>
  <c r="H385"/>
  <c r="G385"/>
  <c r="I384"/>
  <c r="H384"/>
  <c r="G384"/>
  <c r="I383"/>
  <c r="H383"/>
  <c r="G383"/>
  <c r="I382"/>
  <c r="H382"/>
  <c r="G382"/>
  <c r="I381"/>
  <c r="H381"/>
  <c r="G381"/>
  <c r="I380"/>
  <c r="H380"/>
  <c r="G380"/>
  <c r="I379"/>
  <c r="H379"/>
  <c r="G379"/>
  <c r="I378"/>
  <c r="H378"/>
  <c r="G378"/>
  <c r="I377"/>
  <c r="H377"/>
  <c r="G377"/>
  <c r="I376"/>
  <c r="H376"/>
  <c r="G376"/>
  <c r="I375"/>
  <c r="H375"/>
  <c r="G375"/>
  <c r="I374"/>
  <c r="H374"/>
  <c r="G374"/>
  <c r="I373"/>
  <c r="H373"/>
  <c r="G373"/>
  <c r="I372"/>
  <c r="H372"/>
  <c r="G372"/>
  <c r="I371"/>
  <c r="H371"/>
  <c r="G371"/>
  <c r="I370"/>
  <c r="H370"/>
  <c r="G370"/>
  <c r="I369"/>
  <c r="H369"/>
  <c r="G369"/>
  <c r="I368"/>
  <c r="H368"/>
  <c r="G368"/>
  <c r="I367"/>
  <c r="H367"/>
  <c r="G367"/>
  <c r="I366"/>
  <c r="H366"/>
  <c r="G366"/>
  <c r="I365"/>
  <c r="H365"/>
  <c r="G365"/>
  <c r="I364"/>
  <c r="H364"/>
  <c r="G364"/>
  <c r="I363"/>
  <c r="H363"/>
  <c r="G363"/>
  <c r="I362"/>
  <c r="H362"/>
  <c r="G362"/>
  <c r="I361"/>
  <c r="H361"/>
  <c r="G361"/>
  <c r="I360"/>
  <c r="H360"/>
  <c r="G360"/>
  <c r="I359"/>
  <c r="H359"/>
  <c r="G359"/>
  <c r="I358"/>
  <c r="H358"/>
  <c r="G358"/>
  <c r="I357"/>
  <c r="H357"/>
  <c r="G357"/>
  <c r="I356"/>
  <c r="H356"/>
  <c r="G356"/>
  <c r="I355"/>
  <c r="H355"/>
  <c r="G355"/>
  <c r="I354"/>
  <c r="H354"/>
  <c r="G354"/>
  <c r="I353"/>
  <c r="H353"/>
  <c r="G353"/>
  <c r="I352"/>
  <c r="H352"/>
  <c r="G352"/>
  <c r="I351"/>
  <c r="H351"/>
  <c r="G351"/>
  <c r="I350"/>
  <c r="H350"/>
  <c r="G350"/>
  <c r="I349"/>
  <c r="H349"/>
  <c r="G349"/>
  <c r="I348"/>
  <c r="H348"/>
  <c r="G348"/>
  <c r="I347"/>
  <c r="H347"/>
  <c r="G347"/>
  <c r="I346"/>
  <c r="H346"/>
  <c r="G346"/>
  <c r="I345"/>
  <c r="H345"/>
  <c r="G345"/>
  <c r="I344"/>
  <c r="H344"/>
  <c r="G344"/>
  <c r="I343"/>
  <c r="H343"/>
  <c r="G343"/>
  <c r="I342"/>
  <c r="H342"/>
  <c r="G342"/>
  <c r="I341"/>
  <c r="H341"/>
  <c r="G341"/>
  <c r="I340"/>
  <c r="H340"/>
  <c r="G340"/>
  <c r="I339"/>
  <c r="H339"/>
  <c r="G339"/>
  <c r="I338"/>
  <c r="H338"/>
  <c r="G338"/>
  <c r="I337"/>
  <c r="H337"/>
  <c r="G337"/>
  <c r="I336"/>
  <c r="H336"/>
  <c r="G336"/>
  <c r="I335"/>
  <c r="H335"/>
  <c r="G335"/>
  <c r="I334"/>
  <c r="H334"/>
  <c r="G334"/>
  <c r="I333"/>
  <c r="H333"/>
  <c r="G333"/>
  <c r="I332"/>
  <c r="H332"/>
  <c r="G332"/>
  <c r="I331"/>
  <c r="H331"/>
  <c r="G331"/>
  <c r="I330"/>
  <c r="H330"/>
  <c r="G330"/>
  <c r="I329"/>
  <c r="H329"/>
  <c r="G329"/>
  <c r="I328"/>
  <c r="H328"/>
  <c r="G328"/>
  <c r="I327"/>
  <c r="H327"/>
  <c r="G327"/>
  <c r="I326"/>
  <c r="H326"/>
  <c r="G326"/>
  <c r="I325"/>
  <c r="H325"/>
  <c r="G325"/>
  <c r="I324"/>
  <c r="H324"/>
  <c r="G324"/>
  <c r="I323"/>
  <c r="H323"/>
  <c r="G323"/>
  <c r="I322"/>
  <c r="H322"/>
  <c r="G322"/>
  <c r="I321"/>
  <c r="H321"/>
  <c r="G321"/>
  <c r="I320"/>
  <c r="H320"/>
  <c r="G320"/>
  <c r="I319"/>
  <c r="H319"/>
  <c r="G319"/>
  <c r="I318"/>
  <c r="H318"/>
  <c r="G318"/>
  <c r="I317"/>
  <c r="H317"/>
  <c r="G317"/>
  <c r="I316"/>
  <c r="H316"/>
  <c r="G316"/>
  <c r="I315"/>
  <c r="H315"/>
  <c r="G315"/>
  <c r="I314"/>
  <c r="H314"/>
  <c r="G314"/>
  <c r="I313"/>
  <c r="H313"/>
  <c r="G313"/>
  <c r="I312"/>
  <c r="H312"/>
  <c r="G312"/>
  <c r="I311"/>
  <c r="H311"/>
  <c r="G311"/>
  <c r="I310"/>
  <c r="H310"/>
  <c r="G310"/>
  <c r="I309"/>
  <c r="H309"/>
  <c r="G309"/>
  <c r="I308"/>
  <c r="H308"/>
  <c r="G308"/>
  <c r="I307"/>
  <c r="H307"/>
  <c r="G307"/>
  <c r="I306"/>
  <c r="H306"/>
  <c r="G306"/>
  <c r="I305"/>
  <c r="H305"/>
  <c r="G305"/>
  <c r="I304"/>
  <c r="H304"/>
  <c r="G304"/>
  <c r="I303"/>
  <c r="H303"/>
  <c r="G303"/>
  <c r="I302"/>
  <c r="H302"/>
  <c r="G302"/>
  <c r="I301"/>
  <c r="H301"/>
  <c r="G301"/>
  <c r="I300"/>
  <c r="H300"/>
  <c r="G300"/>
  <c r="I299"/>
  <c r="H299"/>
  <c r="G299"/>
  <c r="I298"/>
  <c r="H298"/>
  <c r="G298"/>
  <c r="I297"/>
  <c r="H297"/>
  <c r="G297"/>
  <c r="I296"/>
  <c r="H296"/>
  <c r="G296"/>
  <c r="I295"/>
  <c r="H295"/>
  <c r="G295"/>
  <c r="I294"/>
  <c r="H294"/>
  <c r="G294"/>
  <c r="I293"/>
  <c r="H293"/>
  <c r="G293"/>
  <c r="I292"/>
  <c r="H292"/>
  <c r="G292"/>
  <c r="I291"/>
  <c r="H291"/>
  <c r="G291"/>
  <c r="I290"/>
  <c r="H290"/>
  <c r="G290"/>
  <c r="I289"/>
  <c r="H289"/>
  <c r="G289"/>
  <c r="I288"/>
  <c r="H288"/>
  <c r="G288"/>
  <c r="I287"/>
  <c r="H287"/>
  <c r="G287"/>
  <c r="I286"/>
  <c r="H286"/>
  <c r="G286"/>
  <c r="I285"/>
  <c r="H285"/>
  <c r="G285"/>
  <c r="I284"/>
  <c r="H284"/>
  <c r="G284"/>
  <c r="I283"/>
  <c r="H283"/>
  <c r="G283"/>
  <c r="I282"/>
  <c r="H282"/>
  <c r="G282"/>
  <c r="I281"/>
  <c r="H281"/>
  <c r="G281"/>
  <c r="I280"/>
  <c r="H280"/>
  <c r="G280"/>
  <c r="I279"/>
  <c r="H279"/>
  <c r="G279"/>
  <c r="I278"/>
  <c r="H278"/>
  <c r="G278"/>
  <c r="I277"/>
  <c r="H277"/>
  <c r="G277"/>
  <c r="I276"/>
  <c r="H276"/>
  <c r="G276"/>
  <c r="I275"/>
  <c r="H275"/>
  <c r="G275"/>
  <c r="I274"/>
  <c r="H274"/>
  <c r="G274"/>
  <c r="I273"/>
  <c r="H273"/>
  <c r="G273"/>
  <c r="I272"/>
  <c r="H272"/>
  <c r="G272"/>
  <c r="I271"/>
  <c r="H271"/>
  <c r="G271"/>
  <c r="I270"/>
  <c r="H270"/>
  <c r="G270"/>
  <c r="I269"/>
  <c r="H269"/>
  <c r="G269"/>
  <c r="I268"/>
  <c r="H268"/>
  <c r="G268"/>
  <c r="I267"/>
  <c r="H267"/>
  <c r="G267"/>
  <c r="I266"/>
  <c r="H266"/>
  <c r="G266"/>
  <c r="I265"/>
  <c r="H265"/>
  <c r="G265"/>
  <c r="I264"/>
  <c r="H264"/>
  <c r="G264"/>
  <c r="I262"/>
  <c r="H262"/>
  <c r="G262"/>
  <c r="I261"/>
  <c r="H261"/>
  <c r="G261"/>
  <c r="I260"/>
  <c r="H260"/>
  <c r="G260"/>
  <c r="I259"/>
  <c r="H259"/>
  <c r="G259"/>
  <c r="I258"/>
  <c r="H258"/>
  <c r="G258"/>
  <c r="I257"/>
  <c r="H257"/>
  <c r="G257"/>
  <c r="I256"/>
  <c r="H256"/>
  <c r="G256"/>
  <c r="I255"/>
  <c r="H255"/>
  <c r="G255"/>
  <c r="I254"/>
  <c r="H254"/>
  <c r="G254"/>
  <c r="I253"/>
  <c r="H253"/>
  <c r="G253"/>
  <c r="I252"/>
  <c r="H252"/>
  <c r="G252"/>
  <c r="I251"/>
  <c r="H251"/>
  <c r="G251"/>
  <c r="I250"/>
  <c r="H250"/>
  <c r="G250"/>
  <c r="I249"/>
  <c r="H249"/>
  <c r="G249"/>
  <c r="I248"/>
  <c r="H248"/>
  <c r="G248"/>
  <c r="I247"/>
  <c r="H247"/>
  <c r="G247"/>
  <c r="I246"/>
  <c r="H246"/>
  <c r="G246"/>
  <c r="I245"/>
  <c r="H245"/>
  <c r="G245"/>
  <c r="I244"/>
  <c r="H244"/>
  <c r="G244"/>
  <c r="I243"/>
  <c r="H243"/>
  <c r="G243"/>
  <c r="I242"/>
  <c r="H242"/>
  <c r="G242"/>
  <c r="I241"/>
  <c r="H241"/>
  <c r="G241"/>
  <c r="I240"/>
  <c r="H240"/>
  <c r="G240"/>
  <c r="I239"/>
  <c r="H239"/>
  <c r="G239"/>
  <c r="I238"/>
  <c r="H238"/>
  <c r="G238"/>
  <c r="I237"/>
  <c r="H237"/>
  <c r="G237"/>
  <c r="I236"/>
  <c r="H236"/>
  <c r="G236"/>
  <c r="I235"/>
  <c r="H235"/>
  <c r="G235"/>
  <c r="I234"/>
  <c r="H234"/>
  <c r="G234"/>
  <c r="I233"/>
  <c r="H233"/>
  <c r="G233"/>
  <c r="I232"/>
  <c r="H232"/>
  <c r="G232"/>
  <c r="I231"/>
  <c r="H231"/>
  <c r="G231"/>
  <c r="I230"/>
  <c r="H230"/>
  <c r="G230"/>
  <c r="I229"/>
  <c r="H229"/>
  <c r="G229"/>
  <c r="I228"/>
  <c r="H228"/>
  <c r="G228"/>
  <c r="I227"/>
  <c r="H227"/>
  <c r="G227"/>
  <c r="I226"/>
  <c r="H226"/>
  <c r="G226"/>
  <c r="I225"/>
  <c r="H225"/>
  <c r="G225"/>
  <c r="I224"/>
  <c r="H224"/>
  <c r="G224"/>
  <c r="I223"/>
  <c r="H223"/>
  <c r="G223"/>
  <c r="I222"/>
  <c r="H222"/>
  <c r="G222"/>
  <c r="I221"/>
  <c r="H221"/>
  <c r="G221"/>
  <c r="I220"/>
  <c r="H220"/>
  <c r="G220"/>
  <c r="I219"/>
  <c r="H219"/>
  <c r="G219"/>
  <c r="I218"/>
  <c r="H218"/>
  <c r="G218"/>
  <c r="I217"/>
  <c r="H217"/>
  <c r="G217"/>
  <c r="I216"/>
  <c r="H216"/>
  <c r="G216"/>
  <c r="I215"/>
  <c r="H215"/>
  <c r="G215"/>
  <c r="I214"/>
  <c r="H214"/>
  <c r="G214"/>
  <c r="I213"/>
  <c r="H213"/>
  <c r="G213"/>
  <c r="I212"/>
  <c r="H212"/>
  <c r="G212"/>
  <c r="I211"/>
  <c r="H211"/>
  <c r="G211"/>
  <c r="I210"/>
  <c r="H210"/>
  <c r="G210"/>
  <c r="I209"/>
  <c r="H209"/>
  <c r="G209"/>
  <c r="I208"/>
  <c r="H208"/>
  <c r="G208"/>
  <c r="I207"/>
  <c r="H207"/>
  <c r="G207"/>
  <c r="I206"/>
  <c r="H206"/>
  <c r="G206"/>
  <c r="I205"/>
  <c r="H205"/>
  <c r="G205"/>
  <c r="I204"/>
  <c r="H204"/>
  <c r="G204"/>
  <c r="I203"/>
  <c r="H203"/>
  <c r="G203"/>
  <c r="I202"/>
  <c r="H202"/>
  <c r="G202"/>
  <c r="I201"/>
  <c r="H201"/>
  <c r="G201"/>
  <c r="I200"/>
  <c r="H200"/>
  <c r="G200"/>
  <c r="I199"/>
  <c r="H199"/>
  <c r="G199"/>
  <c r="I198"/>
  <c r="H198"/>
  <c r="G198"/>
  <c r="I197"/>
  <c r="H197"/>
  <c r="G197"/>
  <c r="I196"/>
  <c r="H196"/>
  <c r="G196"/>
  <c r="I195"/>
  <c r="H195"/>
  <c r="G195"/>
  <c r="I194"/>
  <c r="H194"/>
  <c r="G194"/>
  <c r="I193"/>
  <c r="H193"/>
  <c r="G193"/>
  <c r="I192"/>
  <c r="H192"/>
  <c r="G192"/>
  <c r="I191"/>
  <c r="H191"/>
  <c r="G191"/>
  <c r="I190"/>
  <c r="H190"/>
  <c r="G190"/>
  <c r="I189"/>
  <c r="H189"/>
  <c r="G189"/>
  <c r="I188"/>
  <c r="H188"/>
  <c r="G188"/>
  <c r="I187"/>
  <c r="H187"/>
  <c r="G187"/>
  <c r="I186"/>
  <c r="H186"/>
  <c r="G186"/>
  <c r="I185"/>
  <c r="H185"/>
  <c r="G185"/>
  <c r="I184"/>
  <c r="H184"/>
  <c r="G184"/>
  <c r="I183"/>
  <c r="H183"/>
  <c r="G183"/>
  <c r="I182"/>
  <c r="H182"/>
  <c r="G182"/>
  <c r="I181"/>
  <c r="H181"/>
  <c r="G181"/>
  <c r="I180"/>
  <c r="H180"/>
  <c r="G180"/>
  <c r="I179"/>
  <c r="H179"/>
  <c r="G179"/>
  <c r="I178"/>
  <c r="H178"/>
  <c r="G178"/>
  <c r="I177"/>
  <c r="H177"/>
  <c r="G177"/>
  <c r="I176"/>
  <c r="H176"/>
  <c r="G176"/>
  <c r="I175"/>
  <c r="H175"/>
  <c r="G175"/>
  <c r="I174"/>
  <c r="H174"/>
  <c r="G174"/>
  <c r="I173"/>
  <c r="H173"/>
  <c r="G173"/>
  <c r="I172"/>
  <c r="H172"/>
  <c r="G172"/>
  <c r="I171"/>
  <c r="H171"/>
  <c r="G171"/>
  <c r="I170"/>
  <c r="H170"/>
  <c r="G170"/>
  <c r="I169"/>
  <c r="H169"/>
  <c r="G169"/>
  <c r="I168"/>
  <c r="H168"/>
  <c r="G168"/>
  <c r="I167"/>
  <c r="H167"/>
  <c r="G167"/>
  <c r="I166"/>
  <c r="H166"/>
  <c r="G166"/>
  <c r="I165"/>
  <c r="H165"/>
  <c r="G165"/>
  <c r="I164"/>
  <c r="H164"/>
  <c r="G164"/>
  <c r="I163"/>
  <c r="H163"/>
  <c r="G163"/>
  <c r="I162"/>
  <c r="H162"/>
  <c r="G162"/>
  <c r="I161"/>
  <c r="H161"/>
  <c r="G161"/>
  <c r="I160"/>
  <c r="H160"/>
  <c r="G160"/>
  <c r="I159"/>
  <c r="H159"/>
  <c r="G159"/>
  <c r="I158"/>
  <c r="H158"/>
  <c r="G158"/>
  <c r="I157"/>
  <c r="H157"/>
  <c r="G157"/>
  <c r="I156"/>
  <c r="H156"/>
  <c r="G156"/>
  <c r="I155"/>
  <c r="H155"/>
  <c r="G155"/>
  <c r="I154"/>
  <c r="H154"/>
  <c r="G154"/>
  <c r="I153"/>
  <c r="H153"/>
  <c r="G153"/>
  <c r="I152"/>
  <c r="H152"/>
  <c r="G152"/>
  <c r="I151"/>
  <c r="H151"/>
  <c r="G151"/>
  <c r="I150"/>
  <c r="H150"/>
  <c r="G150"/>
  <c r="I149"/>
  <c r="H149"/>
  <c r="G149"/>
  <c r="I148"/>
  <c r="H148"/>
  <c r="G148"/>
  <c r="I147"/>
  <c r="H147"/>
  <c r="G147"/>
  <c r="I146"/>
  <c r="H146"/>
  <c r="G146"/>
  <c r="I145"/>
  <c r="H145"/>
  <c r="G145"/>
  <c r="I144"/>
  <c r="H144"/>
  <c r="G144"/>
  <c r="I143"/>
  <c r="H143"/>
  <c r="G143"/>
  <c r="I142"/>
  <c r="H142"/>
  <c r="G142"/>
  <c r="I141"/>
  <c r="H141"/>
  <c r="G141"/>
  <c r="I140"/>
  <c r="H140"/>
  <c r="G140"/>
  <c r="I139"/>
  <c r="H139"/>
  <c r="G139"/>
  <c r="I138"/>
  <c r="H138"/>
  <c r="G138"/>
  <c r="I137"/>
  <c r="H137"/>
  <c r="G137"/>
  <c r="I136"/>
  <c r="H136"/>
  <c r="G136"/>
  <c r="I135"/>
  <c r="H135"/>
  <c r="G135"/>
  <c r="I134"/>
  <c r="H134"/>
  <c r="G134"/>
  <c r="I133"/>
  <c r="H133"/>
  <c r="G133"/>
  <c r="I132"/>
  <c r="H132"/>
  <c r="G132"/>
  <c r="I131"/>
  <c r="H131"/>
  <c r="G131"/>
  <c r="I130"/>
  <c r="H130"/>
  <c r="G130"/>
  <c r="I129"/>
  <c r="H129"/>
  <c r="G129"/>
  <c r="I128"/>
  <c r="H128"/>
  <c r="G128"/>
  <c r="I127"/>
  <c r="H127"/>
  <c r="G127"/>
  <c r="I126"/>
  <c r="H126"/>
  <c r="G126"/>
  <c r="I125"/>
  <c r="H125"/>
  <c r="G125"/>
  <c r="I124"/>
  <c r="H124"/>
  <c r="G124"/>
  <c r="I123"/>
  <c r="H123"/>
  <c r="G123"/>
  <c r="I122"/>
  <c r="H122"/>
  <c r="G122"/>
  <c r="I121"/>
  <c r="H121"/>
  <c r="G121"/>
  <c r="I120"/>
  <c r="H120"/>
  <c r="G120"/>
  <c r="I119"/>
  <c r="H119"/>
  <c r="G119"/>
  <c r="I118"/>
  <c r="H118"/>
  <c r="G118"/>
  <c r="I117"/>
  <c r="H117"/>
  <c r="G117"/>
  <c r="I116"/>
  <c r="H116"/>
  <c r="G116"/>
  <c r="I115"/>
  <c r="H115"/>
  <c r="G115"/>
  <c r="I114"/>
  <c r="H114"/>
  <c r="G114"/>
  <c r="I113"/>
  <c r="H113"/>
  <c r="G113"/>
  <c r="I112"/>
  <c r="H112"/>
  <c r="G112"/>
  <c r="I111"/>
  <c r="H111"/>
  <c r="G111"/>
  <c r="I110"/>
  <c r="H110"/>
  <c r="G110"/>
  <c r="I109"/>
  <c r="H109"/>
  <c r="G109"/>
  <c r="I108"/>
  <c r="H108"/>
  <c r="G108"/>
  <c r="I107"/>
  <c r="H107"/>
  <c r="G107"/>
  <c r="I106"/>
  <c r="H106"/>
  <c r="G106"/>
  <c r="I105"/>
  <c r="H105"/>
  <c r="G105"/>
  <c r="I104"/>
  <c r="H104"/>
  <c r="G104"/>
  <c r="I103"/>
  <c r="H103"/>
  <c r="G103"/>
  <c r="I102"/>
  <c r="H102"/>
  <c r="G102"/>
  <c r="I101"/>
  <c r="H101"/>
  <c r="G101"/>
  <c r="I100"/>
  <c r="H100"/>
  <c r="G100"/>
  <c r="I99"/>
  <c r="H99"/>
  <c r="G99"/>
  <c r="I98"/>
  <c r="H98"/>
  <c r="G98"/>
  <c r="I97"/>
  <c r="H97"/>
  <c r="G97"/>
  <c r="I96"/>
  <c r="H96"/>
  <c r="G96"/>
  <c r="I95"/>
  <c r="H95"/>
  <c r="G95"/>
  <c r="I94"/>
  <c r="H94"/>
  <c r="G94"/>
  <c r="I93"/>
  <c r="H93"/>
  <c r="G93"/>
  <c r="I92"/>
  <c r="H92"/>
  <c r="G92"/>
  <c r="I91"/>
  <c r="H91"/>
  <c r="G91"/>
  <c r="I90"/>
  <c r="H90"/>
  <c r="G90"/>
  <c r="I89"/>
  <c r="H89"/>
  <c r="G89"/>
  <c r="I88"/>
  <c r="H88"/>
  <c r="G88"/>
  <c r="I87"/>
  <c r="H87"/>
  <c r="G87"/>
  <c r="I86"/>
  <c r="H86"/>
  <c r="G86"/>
  <c r="I85"/>
  <c r="H85"/>
  <c r="G85"/>
  <c r="I84"/>
  <c r="H84"/>
  <c r="G84"/>
  <c r="I83"/>
  <c r="H83"/>
  <c r="G83"/>
  <c r="I82"/>
  <c r="H82"/>
  <c r="G82"/>
  <c r="I81"/>
  <c r="H81"/>
  <c r="G81"/>
  <c r="I80"/>
  <c r="H80"/>
  <c r="G80"/>
  <c r="I79"/>
  <c r="H79"/>
  <c r="G79"/>
  <c r="I78"/>
  <c r="H78"/>
  <c r="G78"/>
  <c r="I77"/>
  <c r="H77"/>
  <c r="G77"/>
  <c r="I76"/>
  <c r="H76"/>
  <c r="G76"/>
  <c r="I75"/>
  <c r="H75"/>
  <c r="G75"/>
  <c r="I74"/>
  <c r="H74"/>
  <c r="G74"/>
  <c r="I73"/>
  <c r="H73"/>
  <c r="G73"/>
  <c r="I72"/>
  <c r="H72"/>
  <c r="G72"/>
  <c r="I71"/>
  <c r="H71"/>
  <c r="G71"/>
  <c r="I70"/>
  <c r="H70"/>
  <c r="G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I60"/>
  <c r="H60"/>
  <c r="G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4"/>
  <c r="H44"/>
  <c r="G44"/>
  <c r="I43"/>
  <c r="H43"/>
  <c r="G43"/>
  <c r="I42"/>
  <c r="H42"/>
  <c r="G42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1"/>
  <c r="H21"/>
  <c r="G21"/>
  <c r="I20"/>
  <c r="H20"/>
  <c r="G20"/>
  <c r="I19"/>
  <c r="H19"/>
  <c r="G19"/>
  <c r="I18"/>
  <c r="H18"/>
  <c r="G18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  <c r="G36" i="25"/>
  <c r="H12" i="19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1"/>
  <c r="G14" i="18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H13"/>
  <c r="G13"/>
  <c r="G268" i="10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16"/>
  <c r="G328" i="9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16"/>
  <c r="G107" i="8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H16"/>
  <c r="G16"/>
  <c r="G16" i="21"/>
  <c r="H111" i="7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6"/>
  <c r="G16"/>
  <c r="H111" i="6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6"/>
  <c r="G16"/>
  <c r="H79" i="25"/>
  <c r="I78"/>
  <c r="H78"/>
  <c r="I77"/>
  <c r="H77"/>
  <c r="I76"/>
  <c r="H76"/>
  <c r="I75"/>
  <c r="H75"/>
  <c r="I72"/>
  <c r="H72"/>
  <c r="I70"/>
  <c r="H70"/>
  <c r="I67"/>
  <c r="I65"/>
  <c r="I63"/>
  <c r="I62"/>
  <c r="I60"/>
  <c r="I58"/>
  <c r="H58"/>
  <c r="H57"/>
  <c r="I55"/>
  <c r="H55"/>
  <c r="I54"/>
  <c r="H54"/>
  <c r="I53"/>
  <c r="H53"/>
  <c r="I52"/>
  <c r="H52"/>
  <c r="I51"/>
  <c r="H51"/>
  <c r="I49"/>
  <c r="H49"/>
  <c r="I48"/>
  <c r="H48"/>
  <c r="I47"/>
  <c r="H47"/>
  <c r="I46"/>
  <c r="H46"/>
  <c r="I45"/>
  <c r="I43"/>
  <c r="H42"/>
  <c r="H37"/>
  <c r="H36"/>
  <c r="H31"/>
  <c r="I30"/>
  <c r="H30"/>
  <c r="I25"/>
  <c r="H25"/>
  <c r="H18"/>
  <c r="I12"/>
  <c r="H12"/>
  <c r="I6"/>
  <c r="H6"/>
  <c r="C15" i="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H161" s="1"/>
  <c r="C14"/>
  <c r="B185" i="18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35"/>
  <c r="B53" i="8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52"/>
  <c r="B42"/>
  <c r="B43"/>
  <c r="B44"/>
  <c r="B45"/>
  <c r="B46"/>
  <c r="B47"/>
  <c r="B48"/>
  <c r="B49"/>
  <c r="B50"/>
  <c r="B51"/>
  <c r="B30"/>
  <c r="B31"/>
  <c r="B32"/>
  <c r="B33"/>
  <c r="B34"/>
  <c r="B35"/>
  <c r="B36"/>
  <c r="B37"/>
  <c r="B38"/>
  <c r="B39"/>
  <c r="B40"/>
  <c r="B41"/>
  <c r="B29"/>
  <c r="B24"/>
  <c r="B25"/>
  <c r="B26"/>
  <c r="B27"/>
  <c r="B28"/>
  <c r="B23"/>
  <c r="B18"/>
  <c r="B19"/>
  <c r="B20"/>
  <c r="B21"/>
  <c r="B22"/>
  <c r="B17"/>
  <c r="B17" i="9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11" i="19"/>
  <c r="B17" i="10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H630" i="11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615"/>
  <c r="H616"/>
  <c r="H617"/>
  <c r="H618"/>
  <c r="H619"/>
  <c r="H620"/>
  <c r="H621"/>
  <c r="H622"/>
  <c r="H623"/>
  <c r="H624"/>
  <c r="H625"/>
  <c r="H626"/>
  <c r="H627"/>
  <c r="H628"/>
  <c r="H629"/>
  <c r="H429" i="14"/>
  <c r="H431"/>
  <c r="H433"/>
  <c r="H435"/>
  <c r="H437"/>
  <c r="H439"/>
  <c r="H441"/>
  <c r="H443"/>
  <c r="H444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H483"/>
  <c r="H485"/>
  <c r="H487"/>
  <c r="H489"/>
  <c r="H491"/>
  <c r="H493"/>
  <c r="H495"/>
  <c r="H497"/>
  <c r="H499"/>
  <c r="H501"/>
  <c r="H503"/>
  <c r="H505"/>
  <c r="H507"/>
  <c r="H508"/>
  <c r="H509"/>
  <c r="H511"/>
  <c r="H513"/>
  <c r="H515"/>
  <c r="H517"/>
  <c r="H519"/>
  <c r="H521"/>
  <c r="H523"/>
  <c r="H525"/>
  <c r="H527"/>
  <c r="H529"/>
  <c r="H531"/>
  <c r="H533"/>
  <c r="H535"/>
  <c r="H537"/>
  <c r="H539"/>
  <c r="H541"/>
  <c r="H543"/>
  <c r="H545"/>
  <c r="H547"/>
  <c r="H549"/>
  <c r="H551"/>
  <c r="H553"/>
  <c r="H555"/>
  <c r="H557"/>
  <c r="H559"/>
  <c r="H561"/>
  <c r="H563"/>
  <c r="H565"/>
  <c r="H567"/>
  <c r="H569"/>
  <c r="H571"/>
  <c r="H572"/>
  <c r="H573"/>
  <c r="H575"/>
  <c r="H577"/>
  <c r="H579"/>
  <c r="H581"/>
  <c r="H583"/>
  <c r="H585"/>
  <c r="H587"/>
  <c r="H589"/>
  <c r="H591"/>
  <c r="H593"/>
  <c r="H595"/>
  <c r="H597"/>
  <c r="H599"/>
  <c r="H601"/>
  <c r="H603"/>
  <c r="H605"/>
  <c r="H607"/>
  <c r="H609"/>
  <c r="H611"/>
  <c r="H613"/>
  <c r="H615"/>
  <c r="H617"/>
  <c r="H619"/>
  <c r="H621"/>
  <c r="H623"/>
  <c r="H625"/>
  <c r="H627"/>
  <c r="H629"/>
  <c r="H631"/>
  <c r="H633"/>
  <c r="H635"/>
  <c r="H636"/>
  <c r="H637"/>
  <c r="H639"/>
  <c r="H641"/>
  <c r="H643"/>
  <c r="H645"/>
  <c r="H647"/>
  <c r="H649"/>
  <c r="H651"/>
  <c r="H653"/>
  <c r="H655"/>
  <c r="H657"/>
  <c r="H659"/>
  <c r="H661"/>
  <c r="H663"/>
  <c r="H665"/>
  <c r="H667"/>
  <c r="H669"/>
  <c r="H671"/>
  <c r="H673"/>
  <c r="H675"/>
  <c r="H677"/>
  <c r="H679"/>
  <c r="B11" i="12"/>
  <c r="B112" i="7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11"/>
  <c r="B62"/>
  <c r="C62"/>
  <c r="H62"/>
  <c r="B63"/>
  <c r="C63"/>
  <c r="H63" s="1"/>
  <c r="B64"/>
  <c r="C64"/>
  <c r="H64"/>
  <c r="B65"/>
  <c r="C65"/>
  <c r="H65"/>
  <c r="B66"/>
  <c r="C66"/>
  <c r="H66"/>
  <c r="B67"/>
  <c r="C67"/>
  <c r="H67" s="1"/>
  <c r="B68"/>
  <c r="C68"/>
  <c r="H68"/>
  <c r="B69"/>
  <c r="C69"/>
  <c r="H69" s="1"/>
  <c r="B70"/>
  <c r="C70"/>
  <c r="H70"/>
  <c r="B71"/>
  <c r="C71"/>
  <c r="H71" s="1"/>
  <c r="B72"/>
  <c r="C72"/>
  <c r="H72" s="1"/>
  <c r="B73"/>
  <c r="C73"/>
  <c r="H73"/>
  <c r="B74"/>
  <c r="C74"/>
  <c r="H74"/>
  <c r="B75"/>
  <c r="C75"/>
  <c r="H75" s="1"/>
  <c r="B76"/>
  <c r="C76"/>
  <c r="H76"/>
  <c r="B77"/>
  <c r="C77"/>
  <c r="H77"/>
  <c r="B78"/>
  <c r="C78"/>
  <c r="H78"/>
  <c r="B79"/>
  <c r="C79"/>
  <c r="H79" s="1"/>
  <c r="B80"/>
  <c r="C80"/>
  <c r="H80"/>
  <c r="B81"/>
  <c r="C81"/>
  <c r="H81"/>
  <c r="B82"/>
  <c r="C82"/>
  <c r="H82"/>
  <c r="B83"/>
  <c r="C83"/>
  <c r="H83" s="1"/>
  <c r="B84"/>
  <c r="C84"/>
  <c r="H84"/>
  <c r="B85"/>
  <c r="C85"/>
  <c r="H85" s="1"/>
  <c r="B86"/>
  <c r="C86"/>
  <c r="H86"/>
  <c r="B87"/>
  <c r="C87"/>
  <c r="H87" s="1"/>
  <c r="B88"/>
  <c r="C88"/>
  <c r="H88" s="1"/>
  <c r="B89"/>
  <c r="C89"/>
  <c r="H89" s="1"/>
  <c r="B90"/>
  <c r="C90"/>
  <c r="H90"/>
  <c r="B91"/>
  <c r="C91"/>
  <c r="H91" s="1"/>
  <c r="B92"/>
  <c r="C92"/>
  <c r="H92" s="1"/>
  <c r="B93"/>
  <c r="C93"/>
  <c r="H93"/>
  <c r="B94"/>
  <c r="C94"/>
  <c r="H94"/>
  <c r="B95"/>
  <c r="C95"/>
  <c r="H95" s="1"/>
  <c r="B96"/>
  <c r="C96"/>
  <c r="H96"/>
  <c r="B97"/>
  <c r="C97"/>
  <c r="H97"/>
  <c r="B98"/>
  <c r="C98"/>
  <c r="H98"/>
  <c r="B99"/>
  <c r="C99"/>
  <c r="H99" s="1"/>
  <c r="B100"/>
  <c r="C100"/>
  <c r="H100"/>
  <c r="B101"/>
  <c r="C101"/>
  <c r="H101" s="1"/>
  <c r="B102"/>
  <c r="C102"/>
  <c r="H102"/>
  <c r="B103"/>
  <c r="C103"/>
  <c r="H103" s="1"/>
  <c r="B104"/>
  <c r="C104"/>
  <c r="H104" s="1"/>
  <c r="B105"/>
  <c r="C105"/>
  <c r="H105"/>
  <c r="B106"/>
  <c r="C106"/>
  <c r="H106"/>
  <c r="B107"/>
  <c r="C107"/>
  <c r="H107" s="1"/>
  <c r="B108"/>
  <c r="C108"/>
  <c r="H108"/>
  <c r="B109"/>
  <c r="C109"/>
  <c r="H109"/>
  <c r="B110"/>
  <c r="C110"/>
  <c r="H110"/>
  <c r="C61"/>
  <c r="H61"/>
  <c r="B61"/>
  <c r="B30"/>
  <c r="C30"/>
  <c r="H30"/>
  <c r="B31"/>
  <c r="C31"/>
  <c r="H31"/>
  <c r="B32"/>
  <c r="C32"/>
  <c r="H32"/>
  <c r="B33"/>
  <c r="C33"/>
  <c r="H33" s="1"/>
  <c r="B34"/>
  <c r="C34"/>
  <c r="H34"/>
  <c r="B35"/>
  <c r="C35"/>
  <c r="H35"/>
  <c r="B36"/>
  <c r="C36"/>
  <c r="H36"/>
  <c r="B37"/>
  <c r="C37"/>
  <c r="H37" s="1"/>
  <c r="B38"/>
  <c r="C38"/>
  <c r="H38"/>
  <c r="B39"/>
  <c r="C39"/>
  <c r="H39" s="1"/>
  <c r="B40"/>
  <c r="C40"/>
  <c r="H40"/>
  <c r="B41"/>
  <c r="C41"/>
  <c r="H41" s="1"/>
  <c r="B42"/>
  <c r="C42"/>
  <c r="H42" s="1"/>
  <c r="B43"/>
  <c r="C43"/>
  <c r="H43" s="1"/>
  <c r="B44"/>
  <c r="C44"/>
  <c r="H44"/>
  <c r="B45"/>
  <c r="C45"/>
  <c r="H45" s="1"/>
  <c r="B46"/>
  <c r="C46"/>
  <c r="H46" s="1"/>
  <c r="B47"/>
  <c r="C47"/>
  <c r="H47"/>
  <c r="B48"/>
  <c r="C48"/>
  <c r="H48"/>
  <c r="B49"/>
  <c r="C49"/>
  <c r="H49" s="1"/>
  <c r="B50"/>
  <c r="C50"/>
  <c r="H50"/>
  <c r="B51"/>
  <c r="C51"/>
  <c r="H51"/>
  <c r="B52"/>
  <c r="C52"/>
  <c r="H52"/>
  <c r="B53"/>
  <c r="C53"/>
  <c r="H53" s="1"/>
  <c r="B54"/>
  <c r="C54"/>
  <c r="H54"/>
  <c r="B55"/>
  <c r="C55"/>
  <c r="H55" s="1"/>
  <c r="B56"/>
  <c r="C56"/>
  <c r="H56"/>
  <c r="B57"/>
  <c r="C57"/>
  <c r="H57" s="1"/>
  <c r="B58"/>
  <c r="C58"/>
  <c r="H58" s="1"/>
  <c r="B59"/>
  <c r="C59"/>
  <c r="H59"/>
  <c r="B60"/>
  <c r="C60"/>
  <c r="H60"/>
  <c r="C29"/>
  <c r="H29" s="1"/>
  <c r="B29"/>
  <c r="B24"/>
  <c r="C24"/>
  <c r="H24" s="1"/>
  <c r="B25"/>
  <c r="C25"/>
  <c r="H25" s="1"/>
  <c r="B26"/>
  <c r="C26"/>
  <c r="H26"/>
  <c r="B27"/>
  <c r="C27"/>
  <c r="H27" s="1"/>
  <c r="B28"/>
  <c r="C28"/>
  <c r="H28" s="1"/>
  <c r="C23"/>
  <c r="H23"/>
  <c r="B23"/>
  <c r="B18"/>
  <c r="C18"/>
  <c r="H18"/>
  <c r="B19"/>
  <c r="C19"/>
  <c r="H19" s="1"/>
  <c r="B20"/>
  <c r="C20"/>
  <c r="H20"/>
  <c r="B21"/>
  <c r="C21"/>
  <c r="H21"/>
  <c r="B22"/>
  <c r="C22"/>
  <c r="H22"/>
  <c r="C17"/>
  <c r="H17"/>
  <c r="B17"/>
  <c r="B17" i="21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G56" s="1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G88" s="1"/>
  <c r="B89"/>
  <c r="B90"/>
  <c r="B91"/>
  <c r="B92"/>
  <c r="B93"/>
  <c r="B94"/>
  <c r="B95"/>
  <c r="B96"/>
  <c r="B97"/>
  <c r="B98"/>
  <c r="B99"/>
  <c r="B100"/>
  <c r="B101"/>
  <c r="B102"/>
  <c r="B103"/>
  <c r="B104"/>
  <c r="G104" s="1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7" i="6"/>
  <c r="H17"/>
  <c r="B18"/>
  <c r="H18"/>
  <c r="B19"/>
  <c r="H19"/>
  <c r="B20"/>
  <c r="H20"/>
  <c r="B21"/>
  <c r="H21"/>
  <c r="B22"/>
  <c r="H22"/>
  <c r="B23"/>
  <c r="H23"/>
  <c r="B24"/>
  <c r="H24"/>
  <c r="B25"/>
  <c r="H25"/>
  <c r="B26"/>
  <c r="H26"/>
  <c r="B27"/>
  <c r="H27"/>
  <c r="B28"/>
  <c r="H28"/>
  <c r="B29"/>
  <c r="H29"/>
  <c r="B30"/>
  <c r="G30" s="1"/>
  <c r="H30"/>
  <c r="B31"/>
  <c r="H31"/>
  <c r="B32"/>
  <c r="H32"/>
  <c r="B33"/>
  <c r="H33"/>
  <c r="B34"/>
  <c r="H34"/>
  <c r="B35"/>
  <c r="H35"/>
  <c r="B36"/>
  <c r="H36"/>
  <c r="B37"/>
  <c r="H37"/>
  <c r="B38"/>
  <c r="H38"/>
  <c r="B39"/>
  <c r="H39"/>
  <c r="B40"/>
  <c r="H40"/>
  <c r="B41"/>
  <c r="H41"/>
  <c r="B42"/>
  <c r="H42"/>
  <c r="B43"/>
  <c r="G43" s="1"/>
  <c r="H43"/>
  <c r="B44"/>
  <c r="H44"/>
  <c r="B45"/>
  <c r="H45"/>
  <c r="B46"/>
  <c r="H46"/>
  <c r="B47"/>
  <c r="H47"/>
  <c r="B48"/>
  <c r="H48"/>
  <c r="B49"/>
  <c r="H49"/>
  <c r="B50"/>
  <c r="H50"/>
  <c r="B51"/>
  <c r="H51"/>
  <c r="B52"/>
  <c r="H52"/>
  <c r="B53"/>
  <c r="H53"/>
  <c r="B54"/>
  <c r="H54"/>
  <c r="B55"/>
  <c r="H55"/>
  <c r="B56"/>
  <c r="H56"/>
  <c r="B57"/>
  <c r="H57"/>
  <c r="B58"/>
  <c r="H58"/>
  <c r="B59"/>
  <c r="G59" s="1"/>
  <c r="H59"/>
  <c r="B60"/>
  <c r="H60"/>
  <c r="B61"/>
  <c r="H61"/>
  <c r="B62"/>
  <c r="G62" s="1"/>
  <c r="H62"/>
  <c r="B63"/>
  <c r="H63"/>
  <c r="B64"/>
  <c r="H64"/>
  <c r="B65"/>
  <c r="H65"/>
  <c r="B66"/>
  <c r="H66"/>
  <c r="B67"/>
  <c r="H67"/>
  <c r="B68"/>
  <c r="H68"/>
  <c r="B69"/>
  <c r="H69"/>
  <c r="B70"/>
  <c r="H70"/>
  <c r="B71"/>
  <c r="H71"/>
  <c r="B72"/>
  <c r="H72"/>
  <c r="B73"/>
  <c r="H73"/>
  <c r="B74"/>
  <c r="H74"/>
  <c r="B75"/>
  <c r="G75" s="1"/>
  <c r="H75"/>
  <c r="B76"/>
  <c r="H76"/>
  <c r="B77"/>
  <c r="H77"/>
  <c r="B78"/>
  <c r="H78"/>
  <c r="B79"/>
  <c r="H79"/>
  <c r="B80"/>
  <c r="H80"/>
  <c r="B81"/>
  <c r="H81"/>
  <c r="B82"/>
  <c r="H82"/>
  <c r="B83"/>
  <c r="H83"/>
  <c r="B84"/>
  <c r="H84"/>
  <c r="B85"/>
  <c r="H85"/>
  <c r="B86"/>
  <c r="H86"/>
  <c r="B87"/>
  <c r="H87"/>
  <c r="B88"/>
  <c r="H88"/>
  <c r="B89"/>
  <c r="H89"/>
  <c r="B90"/>
  <c r="H90"/>
  <c r="B91"/>
  <c r="G91" s="1"/>
  <c r="H91"/>
  <c r="B92"/>
  <c r="H92"/>
  <c r="B93"/>
  <c r="H93"/>
  <c r="B94"/>
  <c r="G94" s="1"/>
  <c r="H94"/>
  <c r="B95"/>
  <c r="H95"/>
  <c r="B96"/>
  <c r="H96"/>
  <c r="B97"/>
  <c r="H97"/>
  <c r="B98"/>
  <c r="H98"/>
  <c r="B99"/>
  <c r="H99"/>
  <c r="B100"/>
  <c r="H100"/>
  <c r="B101"/>
  <c r="H101"/>
  <c r="B102"/>
  <c r="H102"/>
  <c r="B103"/>
  <c r="H103"/>
  <c r="B104"/>
  <c r="H104"/>
  <c r="B105"/>
  <c r="H105"/>
  <c r="B106"/>
  <c r="H106"/>
  <c r="B107"/>
  <c r="G107" s="1"/>
  <c r="H107"/>
  <c r="B108"/>
  <c r="H108"/>
  <c r="B109"/>
  <c r="H109"/>
  <c r="B110"/>
  <c r="H110"/>
  <c r="B111"/>
  <c r="B112"/>
  <c r="G112" s="1"/>
  <c r="B113"/>
  <c r="B114"/>
  <c r="B115"/>
  <c r="B116"/>
  <c r="G116" s="1"/>
  <c r="B117"/>
  <c r="B118"/>
  <c r="B119"/>
  <c r="B120"/>
  <c r="G120" s="1"/>
  <c r="B121"/>
  <c r="B122"/>
  <c r="B123"/>
  <c r="B124"/>
  <c r="G124" s="1"/>
  <c r="B125"/>
  <c r="B126"/>
  <c r="B127"/>
  <c r="B128"/>
  <c r="G128" s="1"/>
  <c r="B129"/>
  <c r="B130"/>
  <c r="B131"/>
  <c r="B132"/>
  <c r="G132" s="1"/>
  <c r="B133"/>
  <c r="B134"/>
  <c r="B135"/>
  <c r="B136"/>
  <c r="G136" s="1"/>
  <c r="B137"/>
  <c r="B138"/>
  <c r="B139"/>
  <c r="B140"/>
  <c r="G140" s="1"/>
  <c r="B141"/>
  <c r="B142"/>
  <c r="B143"/>
  <c r="B144"/>
  <c r="G144" s="1"/>
  <c r="B145"/>
  <c r="B146"/>
  <c r="B147"/>
  <c r="B148"/>
  <c r="G148" s="1"/>
  <c r="B149"/>
  <c r="B150"/>
  <c r="B151"/>
  <c r="B152"/>
  <c r="G152" s="1"/>
  <c r="B153"/>
  <c r="B154"/>
  <c r="B155"/>
  <c r="B156"/>
  <c r="G156" s="1"/>
  <c r="B157"/>
  <c r="B158"/>
  <c r="B159"/>
  <c r="B160"/>
  <c r="G160" s="1"/>
  <c r="B161"/>
  <c r="B162"/>
  <c r="B163"/>
  <c r="B164"/>
  <c r="G164" s="1"/>
  <c r="B165"/>
  <c r="B166"/>
  <c r="B167"/>
  <c r="B168"/>
  <c r="G168" s="1"/>
  <c r="B169"/>
  <c r="B170"/>
  <c r="B171"/>
  <c r="B172"/>
  <c r="G172" s="1"/>
  <c r="B173"/>
  <c r="B174"/>
  <c r="B175"/>
  <c r="B176"/>
  <c r="G176" s="1"/>
  <c r="B177"/>
  <c r="B178"/>
  <c r="B179"/>
  <c r="B180"/>
  <c r="G180" s="1"/>
  <c r="B181"/>
  <c r="B182"/>
  <c r="B183"/>
  <c r="B184"/>
  <c r="G184" s="1"/>
  <c r="B185"/>
  <c r="B186"/>
  <c r="B187"/>
  <c r="H17" i="15"/>
  <c r="H18"/>
  <c r="H20"/>
  <c r="H21"/>
  <c r="H22"/>
  <c r="H23"/>
  <c r="H24"/>
  <c r="H26"/>
  <c r="H28"/>
  <c r="H29"/>
  <c r="H30"/>
  <c r="H31"/>
  <c r="H32"/>
  <c r="H34"/>
  <c r="H35"/>
  <c r="H36"/>
  <c r="H37"/>
  <c r="H38"/>
  <c r="H40"/>
  <c r="H41"/>
  <c r="H42"/>
  <c r="H43"/>
  <c r="H44"/>
  <c r="H45"/>
  <c r="H46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2"/>
  <c r="H73"/>
  <c r="H74"/>
  <c r="H75"/>
  <c r="H76"/>
  <c r="H77"/>
  <c r="H78"/>
  <c r="H80"/>
  <c r="H81"/>
  <c r="H82"/>
  <c r="H83"/>
  <c r="H84"/>
  <c r="H85"/>
  <c r="H86"/>
  <c r="H87"/>
  <c r="H88"/>
  <c r="H90"/>
  <c r="H91"/>
  <c r="H92"/>
  <c r="H93"/>
  <c r="H94"/>
  <c r="H95"/>
  <c r="H96"/>
  <c r="H97"/>
  <c r="H98"/>
  <c r="H99"/>
  <c r="H100"/>
  <c r="H101"/>
  <c r="H102"/>
  <c r="H104"/>
  <c r="H105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6"/>
  <c r="H137"/>
  <c r="H138"/>
  <c r="H139"/>
  <c r="H140"/>
  <c r="H141"/>
  <c r="H142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14"/>
  <c r="H15"/>
  <c r="H16"/>
  <c r="H13"/>
  <c r="H18" i="16"/>
  <c r="H19"/>
  <c r="H20"/>
  <c r="H23"/>
  <c r="H24"/>
  <c r="H27"/>
  <c r="H28"/>
  <c r="H30"/>
  <c r="H31"/>
  <c r="H32"/>
  <c r="H34"/>
  <c r="H35"/>
  <c r="H36"/>
  <c r="H39"/>
  <c r="H40"/>
  <c r="H43"/>
  <c r="H44"/>
  <c r="H46"/>
  <c r="H47"/>
  <c r="H48"/>
  <c r="H50"/>
  <c r="H51"/>
  <c r="H52"/>
  <c r="H55"/>
  <c r="H56"/>
  <c r="H59"/>
  <c r="H60"/>
  <c r="H62"/>
  <c r="H63"/>
  <c r="H64"/>
  <c r="H66"/>
  <c r="H67"/>
  <c r="H68"/>
  <c r="H71"/>
  <c r="H72"/>
  <c r="H75"/>
  <c r="H76"/>
  <c r="H78"/>
  <c r="H79"/>
  <c r="H80"/>
  <c r="H82"/>
  <c r="H83"/>
  <c r="H84"/>
  <c r="H87"/>
  <c r="H88"/>
  <c r="H91"/>
  <c r="H92"/>
  <c r="H94"/>
  <c r="H95"/>
  <c r="H96"/>
  <c r="H98"/>
  <c r="H99"/>
  <c r="H100"/>
  <c r="H103"/>
  <c r="H104"/>
  <c r="H107"/>
  <c r="H108"/>
  <c r="H110"/>
  <c r="H111"/>
  <c r="H112"/>
  <c r="H114"/>
  <c r="H115"/>
  <c r="H116"/>
  <c r="H119"/>
  <c r="H120"/>
  <c r="H123"/>
  <c r="H124"/>
  <c r="H126"/>
  <c r="H127"/>
  <c r="H128"/>
  <c r="H130"/>
  <c r="H131"/>
  <c r="H132"/>
  <c r="H135"/>
  <c r="H136"/>
  <c r="H139"/>
  <c r="H140"/>
  <c r="H142"/>
  <c r="H143"/>
  <c r="H144"/>
  <c r="H146"/>
  <c r="H147"/>
  <c r="H148"/>
  <c r="H151"/>
  <c r="H152"/>
  <c r="H155"/>
  <c r="H156"/>
  <c r="H158"/>
  <c r="H159"/>
  <c r="H160"/>
  <c r="H162"/>
  <c r="H163"/>
  <c r="H164"/>
  <c r="H167"/>
  <c r="H168"/>
  <c r="H171"/>
  <c r="H172"/>
  <c r="H174"/>
  <c r="H175"/>
  <c r="H176"/>
  <c r="H178"/>
  <c r="H179"/>
  <c r="H180"/>
  <c r="H183"/>
  <c r="H184"/>
  <c r="H187"/>
  <c r="H188"/>
  <c r="H190"/>
  <c r="H191"/>
  <c r="H192"/>
  <c r="H194"/>
  <c r="H195"/>
  <c r="H196"/>
  <c r="H199"/>
  <c r="H200"/>
  <c r="H203"/>
  <c r="H204"/>
  <c r="H206"/>
  <c r="H207"/>
  <c r="H208"/>
  <c r="H210"/>
  <c r="H211"/>
  <c r="H212"/>
  <c r="H215"/>
  <c r="H216"/>
  <c r="H219"/>
  <c r="H220"/>
  <c r="H222"/>
  <c r="H223"/>
  <c r="H224"/>
  <c r="H226"/>
  <c r="H227"/>
  <c r="H228"/>
  <c r="H231"/>
  <c r="H232"/>
  <c r="H235"/>
  <c r="H236"/>
  <c r="H238"/>
  <c r="H239"/>
  <c r="H240"/>
  <c r="H242"/>
  <c r="H243"/>
  <c r="H244"/>
  <c r="H247"/>
  <c r="H248"/>
  <c r="H251"/>
  <c r="H252"/>
  <c r="H254"/>
  <c r="H255"/>
  <c r="H256"/>
  <c r="H258"/>
  <c r="H259"/>
  <c r="H260"/>
  <c r="H263"/>
  <c r="H264"/>
  <c r="H267"/>
  <c r="H268"/>
  <c r="H270"/>
  <c r="H271"/>
  <c r="H272"/>
  <c r="H274"/>
  <c r="H275"/>
  <c r="H276"/>
  <c r="H279"/>
  <c r="H280"/>
  <c r="H283"/>
  <c r="H284"/>
  <c r="H286"/>
  <c r="H287"/>
  <c r="H288"/>
  <c r="H290"/>
  <c r="H291"/>
  <c r="H292"/>
  <c r="H295"/>
  <c r="H296"/>
  <c r="H299"/>
  <c r="H300"/>
  <c r="H302"/>
  <c r="H303"/>
  <c r="H304"/>
  <c r="H306"/>
  <c r="H307"/>
  <c r="H308"/>
  <c r="H311"/>
  <c r="H312"/>
  <c r="H315"/>
  <c r="H316"/>
  <c r="H318"/>
  <c r="H319"/>
  <c r="H320"/>
  <c r="H322"/>
  <c r="H323"/>
  <c r="H324"/>
  <c r="H327"/>
  <c r="H328"/>
  <c r="H331"/>
  <c r="H332"/>
  <c r="H334"/>
  <c r="H335"/>
  <c r="H336"/>
  <c r="H338"/>
  <c r="H339"/>
  <c r="H340"/>
  <c r="H343"/>
  <c r="H344"/>
  <c r="H347"/>
  <c r="H348"/>
  <c r="H350"/>
  <c r="H352"/>
  <c r="H353"/>
  <c r="H355"/>
  <c r="H356"/>
  <c r="H358"/>
  <c r="H360"/>
  <c r="H361"/>
  <c r="H363"/>
  <c r="H364"/>
  <c r="H366"/>
  <c r="H368"/>
  <c r="H369"/>
  <c r="H371"/>
  <c r="H372"/>
  <c r="H374"/>
  <c r="H376"/>
  <c r="H377"/>
  <c r="H379"/>
  <c r="H380"/>
  <c r="H382"/>
  <c r="H384"/>
  <c r="H385"/>
  <c r="H387"/>
  <c r="H388"/>
  <c r="H390"/>
  <c r="H392"/>
  <c r="H393"/>
  <c r="H395"/>
  <c r="H396"/>
  <c r="H398"/>
  <c r="H400"/>
  <c r="H401"/>
  <c r="H403"/>
  <c r="H404"/>
  <c r="H406"/>
  <c r="H408"/>
  <c r="H409"/>
  <c r="H411"/>
  <c r="H412"/>
  <c r="H414"/>
  <c r="H416"/>
  <c r="H417"/>
  <c r="H419"/>
  <c r="H420"/>
  <c r="H422"/>
  <c r="H424"/>
  <c r="H425"/>
  <c r="H427"/>
  <c r="H428"/>
  <c r="H15"/>
  <c r="H13"/>
  <c r="C17" i="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14"/>
  <c r="C15"/>
  <c r="C16"/>
  <c r="H13"/>
  <c r="B17" i="19"/>
  <c r="B18"/>
  <c r="B19"/>
  <c r="G19" s="1"/>
  <c r="B20"/>
  <c r="B21"/>
  <c r="B22"/>
  <c r="B23"/>
  <c r="G23" s="1"/>
  <c r="B24"/>
  <c r="B25"/>
  <c r="B26"/>
  <c r="B27"/>
  <c r="G27" s="1"/>
  <c r="B28"/>
  <c r="B29"/>
  <c r="B30"/>
  <c r="B31"/>
  <c r="G31" s="1"/>
  <c r="B32"/>
  <c r="B33"/>
  <c r="B34"/>
  <c r="B35"/>
  <c r="G35" s="1"/>
  <c r="B36"/>
  <c r="B37"/>
  <c r="B38"/>
  <c r="B39"/>
  <c r="G39" s="1"/>
  <c r="B40"/>
  <c r="B41"/>
  <c r="B42"/>
  <c r="B43"/>
  <c r="G43" s="1"/>
  <c r="B44"/>
  <c r="B45"/>
  <c r="B46"/>
  <c r="B47"/>
  <c r="G47" s="1"/>
  <c r="B48"/>
  <c r="B49"/>
  <c r="B50"/>
  <c r="B51"/>
  <c r="G51" s="1"/>
  <c r="B52"/>
  <c r="B53"/>
  <c r="B54"/>
  <c r="B55"/>
  <c r="G55" s="1"/>
  <c r="B56"/>
  <c r="B57"/>
  <c r="B58"/>
  <c r="B59"/>
  <c r="G59" s="1"/>
  <c r="B60"/>
  <c r="B61"/>
  <c r="B62"/>
  <c r="B63"/>
  <c r="G63" s="1"/>
  <c r="B64"/>
  <c r="B65"/>
  <c r="B66"/>
  <c r="B67"/>
  <c r="G67" s="1"/>
  <c r="B68"/>
  <c r="B69"/>
  <c r="B70"/>
  <c r="B71"/>
  <c r="G71" s="1"/>
  <c r="B72"/>
  <c r="B73"/>
  <c r="B74"/>
  <c r="B75"/>
  <c r="G75" s="1"/>
  <c r="B76"/>
  <c r="B77"/>
  <c r="B78"/>
  <c r="B79"/>
  <c r="G79" s="1"/>
  <c r="B80"/>
  <c r="B81"/>
  <c r="B82"/>
  <c r="B83"/>
  <c r="G83" s="1"/>
  <c r="B84"/>
  <c r="B85"/>
  <c r="B86"/>
  <c r="B87"/>
  <c r="G87" s="1"/>
  <c r="B88"/>
  <c r="B89"/>
  <c r="B90"/>
  <c r="B91"/>
  <c r="G91" s="1"/>
  <c r="B92"/>
  <c r="B93"/>
  <c r="B94"/>
  <c r="B95"/>
  <c r="G95" s="1"/>
  <c r="B96"/>
  <c r="B97"/>
  <c r="B98"/>
  <c r="B99"/>
  <c r="G99" s="1"/>
  <c r="B100"/>
  <c r="B101"/>
  <c r="B102"/>
  <c r="B103"/>
  <c r="G103" s="1"/>
  <c r="B104"/>
  <c r="B105"/>
  <c r="B106"/>
  <c r="B107"/>
  <c r="G107" s="1"/>
  <c r="B108"/>
  <c r="B109"/>
  <c r="B110"/>
  <c r="B111"/>
  <c r="G111" s="1"/>
  <c r="B112"/>
  <c r="B113"/>
  <c r="B114"/>
  <c r="B115"/>
  <c r="G115" s="1"/>
  <c r="B116"/>
  <c r="B117"/>
  <c r="B118"/>
  <c r="B119"/>
  <c r="G119" s="1"/>
  <c r="B120"/>
  <c r="B121"/>
  <c r="B122"/>
  <c r="B123"/>
  <c r="G123" s="1"/>
  <c r="B124"/>
  <c r="B125"/>
  <c r="B126"/>
  <c r="B127"/>
  <c r="G127" s="1"/>
  <c r="B128"/>
  <c r="B129"/>
  <c r="B130"/>
  <c r="B131"/>
  <c r="G131" s="1"/>
  <c r="B132"/>
  <c r="B133"/>
  <c r="B134"/>
  <c r="B135"/>
  <c r="G135" s="1"/>
  <c r="B136"/>
  <c r="B137"/>
  <c r="B138"/>
  <c r="B139"/>
  <c r="G139" s="1"/>
  <c r="B140"/>
  <c r="B141"/>
  <c r="B142"/>
  <c r="B143"/>
  <c r="G143" s="1"/>
  <c r="B144"/>
  <c r="B145"/>
  <c r="B146"/>
  <c r="B147"/>
  <c r="G147" s="1"/>
  <c r="B148"/>
  <c r="B149"/>
  <c r="B150"/>
  <c r="B151"/>
  <c r="G151" s="1"/>
  <c r="B152"/>
  <c r="B153"/>
  <c r="B154"/>
  <c r="B155"/>
  <c r="G155" s="1"/>
  <c r="B156"/>
  <c r="B157"/>
  <c r="B158"/>
  <c r="B159"/>
  <c r="G159" s="1"/>
  <c r="B160"/>
  <c r="B161"/>
  <c r="B162"/>
  <c r="B163"/>
  <c r="G163" s="1"/>
  <c r="B164"/>
  <c r="B165"/>
  <c r="B166"/>
  <c r="B167"/>
  <c r="G167" s="1"/>
  <c r="B168"/>
  <c r="B169"/>
  <c r="B170"/>
  <c r="B171"/>
  <c r="G171" s="1"/>
  <c r="B172"/>
  <c r="B173"/>
  <c r="B174"/>
  <c r="B175"/>
  <c r="G175" s="1"/>
  <c r="B176"/>
  <c r="B177"/>
  <c r="B178"/>
  <c r="B179"/>
  <c r="G179" s="1"/>
  <c r="B180"/>
  <c r="B181"/>
  <c r="B182"/>
  <c r="B12"/>
  <c r="G12" s="1"/>
  <c r="B13"/>
  <c r="B14"/>
  <c r="B15"/>
  <c r="B16"/>
  <c r="G16" s="1"/>
  <c r="C17" i="8"/>
  <c r="H17" s="1"/>
  <c r="C18"/>
  <c r="H18" s="1"/>
  <c r="C19"/>
  <c r="H19" s="1"/>
  <c r="C20"/>
  <c r="H20" s="1"/>
  <c r="C21"/>
  <c r="H21" s="1"/>
  <c r="C22"/>
  <c r="H22"/>
  <c r="C23"/>
  <c r="H23" s="1"/>
  <c r="C24"/>
  <c r="H24"/>
  <c r="C25"/>
  <c r="C26"/>
  <c r="H26" s="1"/>
  <c r="C27"/>
  <c r="H27" s="1"/>
  <c r="C28"/>
  <c r="H28"/>
  <c r="C29"/>
  <c r="H29" s="1"/>
  <c r="C30"/>
  <c r="H30" s="1"/>
  <c r="C31"/>
  <c r="H31" s="1"/>
  <c r="C32"/>
  <c r="H32"/>
  <c r="C33"/>
  <c r="H33" s="1"/>
  <c r="C34"/>
  <c r="H34" s="1"/>
  <c r="C35"/>
  <c r="H35" s="1"/>
  <c r="C36"/>
  <c r="H36" s="1"/>
  <c r="C37"/>
  <c r="H37" s="1"/>
  <c r="C38"/>
  <c r="H38"/>
  <c r="C39"/>
  <c r="H39" s="1"/>
  <c r="C40"/>
  <c r="H40"/>
  <c r="C41"/>
  <c r="C42"/>
  <c r="H42" s="1"/>
  <c r="C43"/>
  <c r="H43" s="1"/>
  <c r="C44"/>
  <c r="H44"/>
  <c r="C45"/>
  <c r="H45" s="1"/>
  <c r="C46"/>
  <c r="H46" s="1"/>
  <c r="C47"/>
  <c r="H47" s="1"/>
  <c r="C48"/>
  <c r="H48"/>
  <c r="C49"/>
  <c r="H49" s="1"/>
  <c r="C50"/>
  <c r="H50" s="1"/>
  <c r="C51"/>
  <c r="H51" s="1"/>
  <c r="C52"/>
  <c r="H52" s="1"/>
  <c r="C53"/>
  <c r="H53" s="1"/>
  <c r="C54"/>
  <c r="H54"/>
  <c r="C55"/>
  <c r="H55" s="1"/>
  <c r="C56"/>
  <c r="H56"/>
  <c r="C57"/>
  <c r="C58"/>
  <c r="H58" s="1"/>
  <c r="C59"/>
  <c r="H59" s="1"/>
  <c r="C60"/>
  <c r="H60"/>
  <c r="C61"/>
  <c r="H61" s="1"/>
  <c r="C62"/>
  <c r="H62" s="1"/>
  <c r="C63"/>
  <c r="H63" s="1"/>
  <c r="C64"/>
  <c r="H64"/>
  <c r="C65"/>
  <c r="H65" s="1"/>
  <c r="C66"/>
  <c r="H66" s="1"/>
  <c r="C67"/>
  <c r="H67" s="1"/>
  <c r="C68"/>
  <c r="H68" s="1"/>
  <c r="C69"/>
  <c r="H69" s="1"/>
  <c r="C70"/>
  <c r="H70"/>
  <c r="C71"/>
  <c r="H71" s="1"/>
  <c r="C72"/>
  <c r="H72"/>
  <c r="C73"/>
  <c r="C74"/>
  <c r="H74" s="1"/>
  <c r="C75"/>
  <c r="H75" s="1"/>
  <c r="C76"/>
  <c r="H76"/>
  <c r="C77"/>
  <c r="H77" s="1"/>
  <c r="C78"/>
  <c r="H78" s="1"/>
  <c r="C79"/>
  <c r="H79" s="1"/>
  <c r="C80"/>
  <c r="H80"/>
  <c r="C81"/>
  <c r="H81" s="1"/>
  <c r="C82"/>
  <c r="H82" s="1"/>
  <c r="C83"/>
  <c r="H83" s="1"/>
  <c r="C84"/>
  <c r="H84" s="1"/>
  <c r="C85"/>
  <c r="H85" s="1"/>
  <c r="C86"/>
  <c r="H86"/>
  <c r="C87"/>
  <c r="H87" s="1"/>
  <c r="C88"/>
  <c r="H88"/>
  <c r="C89"/>
  <c r="C90"/>
  <c r="H90" s="1"/>
  <c r="C91"/>
  <c r="H91" s="1"/>
  <c r="C92"/>
  <c r="H92"/>
  <c r="C93"/>
  <c r="H93" s="1"/>
  <c r="C94"/>
  <c r="H94" s="1"/>
  <c r="C95"/>
  <c r="H95" s="1"/>
  <c r="C96"/>
  <c r="H96"/>
  <c r="C97"/>
  <c r="H97" s="1"/>
  <c r="C98"/>
  <c r="H98" s="1"/>
  <c r="C99"/>
  <c r="H99" s="1"/>
  <c r="C100"/>
  <c r="H100" s="1"/>
  <c r="C101"/>
  <c r="H101" s="1"/>
  <c r="C102"/>
  <c r="H102"/>
  <c r="C103"/>
  <c r="H103" s="1"/>
  <c r="C104"/>
  <c r="H104"/>
  <c r="C105"/>
  <c r="C106"/>
  <c r="H106" s="1"/>
  <c r="H13" i="11"/>
  <c r="H14"/>
  <c r="H16"/>
  <c r="H17"/>
  <c r="H19"/>
  <c r="H20"/>
  <c r="H22"/>
  <c r="H23"/>
  <c r="H24"/>
  <c r="H27"/>
  <c r="H28"/>
  <c r="H32"/>
  <c r="H33"/>
  <c r="H35"/>
  <c r="H36"/>
  <c r="H38"/>
  <c r="H39"/>
  <c r="H40"/>
  <c r="H43"/>
  <c r="H44"/>
  <c r="H48"/>
  <c r="H49"/>
  <c r="H52"/>
  <c r="H54"/>
  <c r="H55"/>
  <c r="H56"/>
  <c r="H59"/>
  <c r="H60"/>
  <c r="H64"/>
  <c r="H65"/>
  <c r="H68"/>
  <c r="H70"/>
  <c r="H71"/>
  <c r="H72"/>
  <c r="H75"/>
  <c r="H76"/>
  <c r="H80"/>
  <c r="H81"/>
  <c r="H83"/>
  <c r="H84"/>
  <c r="H86"/>
  <c r="H87"/>
  <c r="H88"/>
  <c r="H91"/>
  <c r="H92"/>
  <c r="H96"/>
  <c r="H97"/>
  <c r="H99"/>
  <c r="H100"/>
  <c r="H102"/>
  <c r="H103"/>
  <c r="H104"/>
  <c r="H107"/>
  <c r="H108"/>
  <c r="H112"/>
  <c r="H113"/>
  <c r="H116"/>
  <c r="H118"/>
  <c r="H119"/>
  <c r="H120"/>
  <c r="H123"/>
  <c r="H124"/>
  <c r="H129"/>
  <c r="H130"/>
  <c r="H134"/>
  <c r="H137"/>
  <c r="H138"/>
  <c r="H142"/>
  <c r="H145"/>
  <c r="H146"/>
  <c r="H150"/>
  <c r="H153"/>
  <c r="H154"/>
  <c r="H158"/>
  <c r="H161"/>
  <c r="H162"/>
  <c r="H166"/>
  <c r="H169"/>
  <c r="H170"/>
  <c r="H174"/>
  <c r="H177"/>
  <c r="H178"/>
  <c r="H182"/>
  <c r="H185"/>
  <c r="H186"/>
  <c r="H190"/>
  <c r="H193"/>
  <c r="H194"/>
  <c r="H198"/>
  <c r="H201"/>
  <c r="H202"/>
  <c r="H206"/>
  <c r="H209"/>
  <c r="H210"/>
  <c r="H214"/>
  <c r="H217"/>
  <c r="H218"/>
  <c r="H222"/>
  <c r="H225"/>
  <c r="H226"/>
  <c r="H230"/>
  <c r="H233"/>
  <c r="H234"/>
  <c r="H238"/>
  <c r="H241"/>
  <c r="H242"/>
  <c r="H246"/>
  <c r="H249"/>
  <c r="H250"/>
  <c r="H254"/>
  <c r="H257"/>
  <c r="H258"/>
  <c r="H262"/>
  <c r="H265"/>
  <c r="H266"/>
  <c r="H270"/>
  <c r="H273"/>
  <c r="H274"/>
  <c r="H278"/>
  <c r="H281"/>
  <c r="H282"/>
  <c r="H286"/>
  <c r="H289"/>
  <c r="H290"/>
  <c r="H294"/>
  <c r="H297"/>
  <c r="H298"/>
  <c r="H302"/>
  <c r="H305"/>
  <c r="H306"/>
  <c r="H310"/>
  <c r="H313"/>
  <c r="H314"/>
  <c r="H318"/>
  <c r="H321"/>
  <c r="H322"/>
  <c r="H326"/>
  <c r="H329"/>
  <c r="H330"/>
  <c r="H334"/>
  <c r="H337"/>
  <c r="H338"/>
  <c r="H342"/>
  <c r="H345"/>
  <c r="H346"/>
  <c r="H350"/>
  <c r="H353"/>
  <c r="H354"/>
  <c r="H356"/>
  <c r="H357"/>
  <c r="H359"/>
  <c r="H361"/>
  <c r="H362"/>
  <c r="H363"/>
  <c r="H364"/>
  <c r="H365"/>
  <c r="H367"/>
  <c r="H369"/>
  <c r="H370"/>
  <c r="H371"/>
  <c r="H372"/>
  <c r="H373"/>
  <c r="H375"/>
  <c r="H377"/>
  <c r="H378"/>
  <c r="H379"/>
  <c r="H380"/>
  <c r="H381"/>
  <c r="H383"/>
  <c r="H385"/>
  <c r="H386"/>
  <c r="H387"/>
  <c r="H388"/>
  <c r="H389"/>
  <c r="B17" i="12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G206" s="1"/>
  <c r="B207"/>
  <c r="B208"/>
  <c r="B209"/>
  <c r="B210"/>
  <c r="G210" s="1"/>
  <c r="B211"/>
  <c r="B212"/>
  <c r="B213"/>
  <c r="B214"/>
  <c r="G214" s="1"/>
  <c r="B215"/>
  <c r="B216"/>
  <c r="B217"/>
  <c r="B218"/>
  <c r="G218" s="1"/>
  <c r="B219"/>
  <c r="B220"/>
  <c r="B221"/>
  <c r="B222"/>
  <c r="G222" s="1"/>
  <c r="B223"/>
  <c r="B224"/>
  <c r="B225"/>
  <c r="B226"/>
  <c r="G226" s="1"/>
  <c r="B227"/>
  <c r="B228"/>
  <c r="B229"/>
  <c r="B230"/>
  <c r="G230" s="1"/>
  <c r="B231"/>
  <c r="B232"/>
  <c r="B233"/>
  <c r="B234"/>
  <c r="G234" s="1"/>
  <c r="B235"/>
  <c r="B236"/>
  <c r="B237"/>
  <c r="B238"/>
  <c r="G238" s="1"/>
  <c r="B239"/>
  <c r="B240"/>
  <c r="B241"/>
  <c r="B242"/>
  <c r="G242" s="1"/>
  <c r="B243"/>
  <c r="B244"/>
  <c r="B245"/>
  <c r="B246"/>
  <c r="G246" s="1"/>
  <c r="B247"/>
  <c r="B248"/>
  <c r="B249"/>
  <c r="B250"/>
  <c r="G250" s="1"/>
  <c r="B251"/>
  <c r="B252"/>
  <c r="B253"/>
  <c r="B254"/>
  <c r="G254" s="1"/>
  <c r="B255"/>
  <c r="B256"/>
  <c r="B257"/>
  <c r="B258"/>
  <c r="G258" s="1"/>
  <c r="B259"/>
  <c r="B260"/>
  <c r="B261"/>
  <c r="B262"/>
  <c r="G262" s="1"/>
  <c r="B263"/>
  <c r="B264"/>
  <c r="B265"/>
  <c r="B266"/>
  <c r="G266" s="1"/>
  <c r="B267"/>
  <c r="B268"/>
  <c r="B269"/>
  <c r="B270"/>
  <c r="G270" s="1"/>
  <c r="B271"/>
  <c r="B272"/>
  <c r="B273"/>
  <c r="B274"/>
  <c r="G274" s="1"/>
  <c r="B275"/>
  <c r="B276"/>
  <c r="B277"/>
  <c r="B278"/>
  <c r="G278" s="1"/>
  <c r="B279"/>
  <c r="B280"/>
  <c r="B281"/>
  <c r="B282"/>
  <c r="G282" s="1"/>
  <c r="B283"/>
  <c r="B284"/>
  <c r="B285"/>
  <c r="B286"/>
  <c r="G286" s="1"/>
  <c r="B287"/>
  <c r="B288"/>
  <c r="B289"/>
  <c r="B290"/>
  <c r="G290" s="1"/>
  <c r="B291"/>
  <c r="B292"/>
  <c r="B293"/>
  <c r="B294"/>
  <c r="G294" s="1"/>
  <c r="B295"/>
  <c r="B296"/>
  <c r="B297"/>
  <c r="B298"/>
  <c r="G298" s="1"/>
  <c r="B299"/>
  <c r="B300"/>
  <c r="B301"/>
  <c r="B302"/>
  <c r="G302" s="1"/>
  <c r="B303"/>
  <c r="B304"/>
  <c r="B305"/>
  <c r="B306"/>
  <c r="G306" s="1"/>
  <c r="B307"/>
  <c r="B308"/>
  <c r="B309"/>
  <c r="B310"/>
  <c r="G310" s="1"/>
  <c r="B12"/>
  <c r="B13"/>
  <c r="B14"/>
  <c r="B15"/>
  <c r="B16"/>
  <c r="H17" i="14"/>
  <c r="H18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4"/>
  <c r="H125"/>
  <c r="H126"/>
  <c r="H127"/>
  <c r="H128"/>
  <c r="H129"/>
  <c r="H130"/>
  <c r="H131"/>
  <c r="H132"/>
  <c r="H133"/>
  <c r="H135"/>
  <c r="H136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9"/>
  <c r="H160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5"/>
  <c r="H226"/>
  <c r="H227"/>
  <c r="H229"/>
  <c r="H230"/>
  <c r="H231"/>
  <c r="H233"/>
  <c r="H234"/>
  <c r="H235"/>
  <c r="H237"/>
  <c r="H238"/>
  <c r="H239"/>
  <c r="H241"/>
  <c r="H242"/>
  <c r="H243"/>
  <c r="H245"/>
  <c r="H246"/>
  <c r="H247"/>
  <c r="H249"/>
  <c r="H250"/>
  <c r="H251"/>
  <c r="H253"/>
  <c r="H254"/>
  <c r="H255"/>
  <c r="H257"/>
  <c r="H258"/>
  <c r="H259"/>
  <c r="H261"/>
  <c r="H262"/>
  <c r="H263"/>
  <c r="H265"/>
  <c r="H266"/>
  <c r="H267"/>
  <c r="H269"/>
  <c r="H270"/>
  <c r="H271"/>
  <c r="H273"/>
  <c r="H274"/>
  <c r="H275"/>
  <c r="H277"/>
  <c r="H278"/>
  <c r="H279"/>
  <c r="H281"/>
  <c r="H282"/>
  <c r="H283"/>
  <c r="H285"/>
  <c r="H286"/>
  <c r="H287"/>
  <c r="H289"/>
  <c r="H290"/>
  <c r="H291"/>
  <c r="H293"/>
  <c r="H294"/>
  <c r="H295"/>
  <c r="H297"/>
  <c r="H298"/>
  <c r="H299"/>
  <c r="H301"/>
  <c r="H302"/>
  <c r="H303"/>
  <c r="H305"/>
  <c r="H306"/>
  <c r="H307"/>
  <c r="H309"/>
  <c r="H310"/>
  <c r="H311"/>
  <c r="H313"/>
  <c r="H314"/>
  <c r="H315"/>
  <c r="H317"/>
  <c r="H318"/>
  <c r="H319"/>
  <c r="H321"/>
  <c r="H322"/>
  <c r="H323"/>
  <c r="H325"/>
  <c r="H326"/>
  <c r="H327"/>
  <c r="H329"/>
  <c r="H330"/>
  <c r="H331"/>
  <c r="H333"/>
  <c r="H334"/>
  <c r="H335"/>
  <c r="H337"/>
  <c r="H338"/>
  <c r="H339"/>
  <c r="H341"/>
  <c r="H342"/>
  <c r="H343"/>
  <c r="H345"/>
  <c r="H346"/>
  <c r="H347"/>
  <c r="H349"/>
  <c r="H350"/>
  <c r="H351"/>
  <c r="H353"/>
  <c r="H354"/>
  <c r="H355"/>
  <c r="H357"/>
  <c r="H358"/>
  <c r="H359"/>
  <c r="H361"/>
  <c r="H362"/>
  <c r="H363"/>
  <c r="H365"/>
  <c r="H366"/>
  <c r="H367"/>
  <c r="H369"/>
  <c r="H370"/>
  <c r="H371"/>
  <c r="H373"/>
  <c r="H374"/>
  <c r="H375"/>
  <c r="H377"/>
  <c r="H378"/>
  <c r="H379"/>
  <c r="H381"/>
  <c r="H382"/>
  <c r="H383"/>
  <c r="H385"/>
  <c r="H386"/>
  <c r="H387"/>
  <c r="H389"/>
  <c r="H390"/>
  <c r="H391"/>
  <c r="H393"/>
  <c r="H394"/>
  <c r="H395"/>
  <c r="H397"/>
  <c r="H398"/>
  <c r="H399"/>
  <c r="H401"/>
  <c r="H402"/>
  <c r="H403"/>
  <c r="H405"/>
  <c r="H406"/>
  <c r="H407"/>
  <c r="H409"/>
  <c r="H410"/>
  <c r="H411"/>
  <c r="H413"/>
  <c r="H414"/>
  <c r="H415"/>
  <c r="H417"/>
  <c r="H418"/>
  <c r="H419"/>
  <c r="H421"/>
  <c r="H422"/>
  <c r="H423"/>
  <c r="H425"/>
  <c r="H426"/>
  <c r="H427"/>
  <c r="H14"/>
  <c r="H15"/>
  <c r="H16"/>
  <c r="H13"/>
  <c r="H15" i="17"/>
  <c r="H234"/>
  <c r="H228"/>
  <c r="H226"/>
  <c r="H224"/>
  <c r="H222"/>
  <c r="H220"/>
  <c r="H218"/>
  <c r="H216"/>
  <c r="H212"/>
  <c r="H210"/>
  <c r="H204"/>
  <c r="H202"/>
  <c r="H200"/>
  <c r="H196"/>
  <c r="H194"/>
  <c r="H188"/>
  <c r="H186"/>
  <c r="H184"/>
  <c r="H180"/>
  <c r="H178"/>
  <c r="H172"/>
  <c r="H170"/>
  <c r="H168"/>
  <c r="H164"/>
  <c r="H162"/>
  <c r="H156"/>
  <c r="H154"/>
  <c r="H152"/>
  <c r="H148"/>
  <c r="H146"/>
  <c r="H140"/>
  <c r="H138"/>
  <c r="H136"/>
  <c r="H132"/>
  <c r="H130"/>
  <c r="H124"/>
  <c r="H122"/>
  <c r="H120"/>
  <c r="H116"/>
  <c r="H114"/>
  <c r="H108"/>
  <c r="H106"/>
  <c r="H104"/>
  <c r="H100"/>
  <c r="H98"/>
  <c r="H92"/>
  <c r="H90"/>
  <c r="H88"/>
  <c r="H84"/>
  <c r="H82"/>
  <c r="H76"/>
  <c r="H74"/>
  <c r="H72"/>
  <c r="H68"/>
  <c r="H66"/>
  <c r="H60"/>
  <c r="H58"/>
  <c r="H56"/>
  <c r="H52"/>
  <c r="H50"/>
  <c r="H44"/>
  <c r="H42"/>
  <c r="H40"/>
  <c r="H36"/>
  <c r="H34"/>
  <c r="H28"/>
  <c r="H26"/>
  <c r="H24"/>
  <c r="H20"/>
  <c r="H18"/>
  <c r="H614" i="11"/>
  <c r="H613"/>
  <c r="H612"/>
  <c r="H611"/>
  <c r="H610"/>
  <c r="H609"/>
  <c r="H608"/>
  <c r="H606"/>
  <c r="H605"/>
  <c r="H604"/>
  <c r="H603"/>
  <c r="H602"/>
  <c r="H601"/>
  <c r="H600"/>
  <c r="H599"/>
  <c r="H598"/>
  <c r="H597"/>
  <c r="H595"/>
  <c r="H594"/>
  <c r="H593"/>
  <c r="H592"/>
  <c r="H591"/>
  <c r="H590"/>
  <c r="H589"/>
  <c r="H587"/>
  <c r="H586"/>
  <c r="H585"/>
  <c r="H584"/>
  <c r="H583"/>
  <c r="H582"/>
  <c r="H581"/>
  <c r="H580"/>
  <c r="H579"/>
  <c r="H577"/>
  <c r="H576"/>
  <c r="H574"/>
  <c r="H573"/>
  <c r="H572"/>
  <c r="H571"/>
  <c r="H570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2"/>
  <c r="H541"/>
  <c r="H540"/>
  <c r="H539"/>
  <c r="H538"/>
  <c r="H537"/>
  <c r="H536"/>
  <c r="H535"/>
  <c r="H534"/>
  <c r="H533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983" i="14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G15" i="12"/>
  <c r="G13"/>
  <c r="H17" i="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5"/>
  <c r="H127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21"/>
  <c r="H223"/>
  <c r="H225"/>
  <c r="H227"/>
  <c r="H229"/>
  <c r="H231"/>
  <c r="H233"/>
  <c r="H16"/>
  <c r="G16" i="12"/>
  <c r="G14"/>
  <c r="G12"/>
  <c r="G309"/>
  <c r="G307"/>
  <c r="G305"/>
  <c r="G303"/>
  <c r="G301"/>
  <c r="G299"/>
  <c r="G297"/>
  <c r="G295"/>
  <c r="G293"/>
  <c r="G291"/>
  <c r="G289"/>
  <c r="G287"/>
  <c r="G285"/>
  <c r="G283"/>
  <c r="G281"/>
  <c r="G279"/>
  <c r="G277"/>
  <c r="G275"/>
  <c r="G273"/>
  <c r="G271"/>
  <c r="G269"/>
  <c r="G267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207"/>
  <c r="G14" i="19"/>
  <c r="G181"/>
  <c r="G177"/>
  <c r="G173"/>
  <c r="G169"/>
  <c r="G165"/>
  <c r="G161"/>
  <c r="G157"/>
  <c r="G153"/>
  <c r="G149"/>
  <c r="G145"/>
  <c r="G141"/>
  <c r="G137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G29"/>
  <c r="G25"/>
  <c r="G21"/>
  <c r="G17"/>
  <c r="G187" i="6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10"/>
  <c r="G109"/>
  <c r="G108"/>
  <c r="G106"/>
  <c r="G105"/>
  <c r="G104"/>
  <c r="G103"/>
  <c r="G102"/>
  <c r="G101"/>
  <c r="G100"/>
  <c r="G99"/>
  <c r="G98"/>
  <c r="G97"/>
  <c r="G96"/>
  <c r="G95"/>
  <c r="G93"/>
  <c r="G92"/>
  <c r="G90"/>
  <c r="G89"/>
  <c r="G88"/>
  <c r="G87"/>
  <c r="G86"/>
  <c r="G85"/>
  <c r="G84"/>
  <c r="G83"/>
  <c r="G82"/>
  <c r="G81"/>
  <c r="G80"/>
  <c r="G79"/>
  <c r="G78"/>
  <c r="G77"/>
  <c r="G76"/>
  <c r="G74"/>
  <c r="G73"/>
  <c r="G72"/>
  <c r="G71"/>
  <c r="G70"/>
  <c r="G69"/>
  <c r="G68"/>
  <c r="G67"/>
  <c r="G66"/>
  <c r="G65"/>
  <c r="G64"/>
  <c r="G63"/>
  <c r="G61"/>
  <c r="G60"/>
  <c r="G58"/>
  <c r="G57"/>
  <c r="G56"/>
  <c r="G55"/>
  <c r="G54"/>
  <c r="G53"/>
  <c r="G52"/>
  <c r="G51"/>
  <c r="G50"/>
  <c r="G49"/>
  <c r="G48"/>
  <c r="G47"/>
  <c r="G46"/>
  <c r="G45"/>
  <c r="G44"/>
  <c r="G42"/>
  <c r="G41"/>
  <c r="G40"/>
  <c r="G308" i="12"/>
  <c r="G304"/>
  <c r="G300"/>
  <c r="G296"/>
  <c r="G292"/>
  <c r="G288"/>
  <c r="G284"/>
  <c r="G280"/>
  <c r="G276"/>
  <c r="G272"/>
  <c r="G268"/>
  <c r="G264"/>
  <c r="G260"/>
  <c r="G256"/>
  <c r="G252"/>
  <c r="G248"/>
  <c r="G244"/>
  <c r="G240"/>
  <c r="G236"/>
  <c r="G232"/>
  <c r="G228"/>
  <c r="G224"/>
  <c r="G220"/>
  <c r="G216"/>
  <c r="G212"/>
  <c r="G208"/>
  <c r="G205"/>
  <c r="G189"/>
  <c r="G181"/>
  <c r="G173"/>
  <c r="G157"/>
  <c r="G149"/>
  <c r="G141"/>
  <c r="G125"/>
  <c r="G117"/>
  <c r="G109"/>
  <c r="G93"/>
  <c r="G85"/>
  <c r="G77"/>
  <c r="G61"/>
  <c r="G53"/>
  <c r="G45"/>
  <c r="G29"/>
  <c r="G21"/>
  <c r="G15" i="19"/>
  <c r="G13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86" i="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87" i="21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10"/>
  <c r="G109"/>
  <c r="G108"/>
  <c r="G107"/>
  <c r="G106"/>
  <c r="G105"/>
  <c r="G103"/>
  <c r="G102"/>
  <c r="G101"/>
  <c r="G100"/>
  <c r="G99"/>
  <c r="G98"/>
  <c r="G97"/>
  <c r="G96"/>
  <c r="G95"/>
  <c r="G94"/>
  <c r="G93"/>
  <c r="G92"/>
  <c r="G91"/>
  <c r="G90"/>
  <c r="G89"/>
  <c r="G87"/>
  <c r="G86"/>
  <c r="G85"/>
  <c r="G84"/>
  <c r="G83"/>
  <c r="G82"/>
  <c r="G81"/>
  <c r="G80"/>
  <c r="G79"/>
  <c r="G78"/>
  <c r="G77"/>
  <c r="G76"/>
  <c r="G75"/>
  <c r="G74"/>
  <c r="G39" i="6"/>
  <c r="G38"/>
  <c r="G37"/>
  <c r="G36"/>
  <c r="G35"/>
  <c r="G34"/>
  <c r="G33"/>
  <c r="G32"/>
  <c r="G31"/>
  <c r="G29"/>
  <c r="G28"/>
  <c r="G27"/>
  <c r="G26"/>
  <c r="G25"/>
  <c r="G24"/>
  <c r="G23"/>
  <c r="G22"/>
  <c r="G21"/>
  <c r="G20"/>
  <c r="G19"/>
  <c r="G18"/>
  <c r="G17"/>
  <c r="G186" i="21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7" i="7"/>
  <c r="G23"/>
  <c r="G29"/>
  <c r="G61"/>
  <c r="G111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267" i="10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207"/>
  <c r="G205"/>
  <c r="G203"/>
  <c r="G201"/>
  <c r="G199"/>
  <c r="G197"/>
  <c r="G195"/>
  <c r="G193"/>
  <c r="G191"/>
  <c r="G189"/>
  <c r="G187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09"/>
  <c r="G107"/>
  <c r="G105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17"/>
  <c r="G327" i="9"/>
  <c r="G325"/>
  <c r="G323"/>
  <c r="G321"/>
  <c r="G319"/>
  <c r="G317"/>
  <c r="G315"/>
  <c r="G313"/>
  <c r="G311"/>
  <c r="G309"/>
  <c r="G307"/>
  <c r="G305"/>
  <c r="G303"/>
  <c r="G301"/>
  <c r="G299"/>
  <c r="G297"/>
  <c r="G295"/>
  <c r="G293"/>
  <c r="G291"/>
  <c r="G289"/>
  <c r="G287"/>
  <c r="G285"/>
  <c r="G283"/>
  <c r="G281"/>
  <c r="G279"/>
  <c r="G277"/>
  <c r="G73" i="21"/>
  <c r="G72"/>
  <c r="G71"/>
  <c r="G70"/>
  <c r="G69"/>
  <c r="G68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22" i="7"/>
  <c r="G21"/>
  <c r="G20"/>
  <c r="G19"/>
  <c r="G18"/>
  <c r="G28"/>
  <c r="G27"/>
  <c r="G26"/>
  <c r="G25"/>
  <c r="G24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187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" i="12"/>
  <c r="G266" i="10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1" i="19"/>
  <c r="G326" i="9"/>
  <c r="G324"/>
  <c r="G322"/>
  <c r="G320"/>
  <c r="G318"/>
  <c r="G316"/>
  <c r="G314"/>
  <c r="G312"/>
  <c r="G310"/>
  <c r="G308"/>
  <c r="G306"/>
  <c r="G304"/>
  <c r="G302"/>
  <c r="G300"/>
  <c r="G298"/>
  <c r="G296"/>
  <c r="G294"/>
  <c r="G292"/>
  <c r="G290"/>
  <c r="G288"/>
  <c r="G286"/>
  <c r="G284"/>
  <c r="G282"/>
  <c r="G280"/>
  <c r="G278"/>
  <c r="G276"/>
  <c r="G274"/>
  <c r="G272"/>
  <c r="G270"/>
  <c r="G268"/>
  <c r="G266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7" i="8"/>
  <c r="G21"/>
  <c r="G19"/>
  <c r="G23"/>
  <c r="G27"/>
  <c r="G25"/>
  <c r="G29"/>
  <c r="G40"/>
  <c r="G38"/>
  <c r="G36"/>
  <c r="G34"/>
  <c r="G32"/>
  <c r="G30"/>
  <c r="G50"/>
  <c r="G48"/>
  <c r="G46"/>
  <c r="G44"/>
  <c r="G42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275" i="9"/>
  <c r="G273"/>
  <c r="G271"/>
  <c r="G269"/>
  <c r="G267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207"/>
  <c r="G205"/>
  <c r="G203"/>
  <c r="G201"/>
  <c r="G199"/>
  <c r="G197"/>
  <c r="G195"/>
  <c r="G193"/>
  <c r="G191"/>
  <c r="G189"/>
  <c r="G187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09"/>
  <c r="G107"/>
  <c r="G105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17"/>
  <c r="G184" i="18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286"/>
  <c r="G284"/>
  <c r="G282"/>
  <c r="G280"/>
  <c r="G278"/>
  <c r="G276"/>
  <c r="G274"/>
  <c r="G272"/>
  <c r="G270"/>
  <c r="G268"/>
  <c r="G266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52" i="8"/>
  <c r="G28"/>
  <c r="G26"/>
  <c r="G24"/>
  <c r="G22"/>
  <c r="G20"/>
  <c r="G18"/>
  <c r="G35" i="18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09"/>
  <c r="G107"/>
  <c r="G105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287"/>
  <c r="G285"/>
  <c r="G283"/>
  <c r="G281"/>
  <c r="G279"/>
  <c r="G277"/>
  <c r="G275"/>
  <c r="G273"/>
  <c r="G271"/>
  <c r="G269"/>
  <c r="G267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207"/>
  <c r="G205"/>
  <c r="G203"/>
  <c r="G201"/>
  <c r="G199"/>
  <c r="G197"/>
  <c r="G195"/>
  <c r="G193"/>
  <c r="G191"/>
  <c r="G189"/>
  <c r="G187"/>
  <c r="G185"/>
  <c r="G105" i="8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H376" i="11" l="1"/>
  <c r="H360"/>
  <c r="H331"/>
  <c r="H299"/>
  <c r="H267"/>
  <c r="H235"/>
  <c r="H203"/>
  <c r="H171"/>
  <c r="H139"/>
  <c r="H25"/>
  <c r="H21"/>
  <c r="H15"/>
  <c r="H105" i="8"/>
  <c r="H89"/>
  <c r="H73"/>
  <c r="H57"/>
  <c r="H41"/>
  <c r="H25"/>
  <c r="H230" i="17"/>
  <c r="H214"/>
  <c r="H208"/>
  <c r="H198"/>
  <c r="H192"/>
  <c r="H182"/>
  <c r="H176"/>
  <c r="H166"/>
  <c r="H160"/>
  <c r="H150"/>
  <c r="H144"/>
  <c r="H134"/>
  <c r="H128"/>
  <c r="H118"/>
  <c r="H112"/>
  <c r="H102"/>
  <c r="H96"/>
  <c r="H86"/>
  <c r="H80"/>
  <c r="H70"/>
  <c r="H64"/>
  <c r="H54"/>
  <c r="H48"/>
  <c r="H38"/>
  <c r="H32"/>
  <c r="H22"/>
  <c r="H14" i="16"/>
  <c r="H421"/>
  <c r="H413"/>
  <c r="H405"/>
  <c r="G201" i="12"/>
  <c r="G193"/>
  <c r="G185"/>
  <c r="G177"/>
  <c r="G169"/>
  <c r="G161"/>
  <c r="G153"/>
  <c r="G145"/>
  <c r="G137"/>
  <c r="G129"/>
  <c r="G121"/>
  <c r="G113"/>
  <c r="G105"/>
  <c r="G97"/>
  <c r="G89"/>
  <c r="G81"/>
  <c r="G73"/>
  <c r="G65"/>
  <c r="G57"/>
  <c r="G49"/>
  <c r="G41"/>
  <c r="G33"/>
  <c r="G25"/>
  <c r="G17"/>
  <c r="H374" i="11"/>
  <c r="H358"/>
  <c r="H352"/>
  <c r="H325"/>
  <c r="H320"/>
  <c r="H293"/>
  <c r="H288"/>
  <c r="H261"/>
  <c r="H256"/>
  <c r="H229"/>
  <c r="H224"/>
  <c r="H197"/>
  <c r="H192"/>
  <c r="H165"/>
  <c r="H160"/>
  <c r="H133"/>
  <c r="H128"/>
  <c r="H347"/>
  <c r="H315"/>
  <c r="H283"/>
  <c r="H251"/>
  <c r="H219"/>
  <c r="H187"/>
  <c r="H155"/>
  <c r="H115"/>
  <c r="H110"/>
  <c r="H105"/>
  <c r="H101"/>
  <c r="H95"/>
  <c r="G37" i="12"/>
  <c r="G69"/>
  <c r="G101"/>
  <c r="G133"/>
  <c r="G165"/>
  <c r="G197"/>
  <c r="H341" i="11"/>
  <c r="H336"/>
  <c r="H309"/>
  <c r="H304"/>
  <c r="H277"/>
  <c r="H272"/>
  <c r="H245"/>
  <c r="H240"/>
  <c r="H213"/>
  <c r="H208"/>
  <c r="H181"/>
  <c r="H176"/>
  <c r="H149"/>
  <c r="H144"/>
  <c r="H67"/>
  <c r="H62"/>
  <c r="H58"/>
  <c r="G202" i="12"/>
  <c r="G198"/>
  <c r="G194"/>
  <c r="G190"/>
  <c r="G18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H348" i="11"/>
  <c r="H343"/>
  <c r="H332"/>
  <c r="H327"/>
  <c r="H316"/>
  <c r="H311"/>
  <c r="H300"/>
  <c r="H295"/>
  <c r="H284"/>
  <c r="H279"/>
  <c r="H268"/>
  <c r="H263"/>
  <c r="H252"/>
  <c r="H247"/>
  <c r="H236"/>
  <c r="H231"/>
  <c r="H220"/>
  <c r="H215"/>
  <c r="H204"/>
  <c r="H199"/>
  <c r="H188"/>
  <c r="H183"/>
  <c r="H172"/>
  <c r="H167"/>
  <c r="H156"/>
  <c r="H151"/>
  <c r="H140"/>
  <c r="H135"/>
  <c r="H121"/>
  <c r="H117"/>
  <c r="H111"/>
  <c r="H106"/>
  <c r="H78"/>
  <c r="H73"/>
  <c r="H69"/>
  <c r="H63"/>
  <c r="H30"/>
  <c r="H26"/>
  <c r="H342" i="16"/>
  <c r="H301"/>
  <c r="H297"/>
  <c r="H278"/>
  <c r="H237"/>
  <c r="H233"/>
  <c r="H214"/>
  <c r="H173"/>
  <c r="H169"/>
  <c r="H150"/>
  <c r="H109"/>
  <c r="H105"/>
  <c r="H86"/>
  <c r="H45"/>
  <c r="H41"/>
  <c r="H22"/>
  <c r="H543" i="11"/>
  <c r="H123" i="14"/>
  <c r="G23" i="12"/>
  <c r="G31"/>
  <c r="G39"/>
  <c r="G47"/>
  <c r="G55"/>
  <c r="G63"/>
  <c r="G71"/>
  <c r="G79"/>
  <c r="G87"/>
  <c r="G95"/>
  <c r="G103"/>
  <c r="G111"/>
  <c r="G119"/>
  <c r="G127"/>
  <c r="G135"/>
  <c r="G143"/>
  <c r="G151"/>
  <c r="G159"/>
  <c r="G167"/>
  <c r="G175"/>
  <c r="G183"/>
  <c r="G191"/>
  <c r="G199"/>
  <c r="H532" i="11"/>
  <c r="H569"/>
  <c r="H578"/>
  <c r="H424" i="14"/>
  <c r="H420"/>
  <c r="H416"/>
  <c r="H412"/>
  <c r="H408"/>
  <c r="H404"/>
  <c r="H400"/>
  <c r="H396"/>
  <c r="H392"/>
  <c r="H388"/>
  <c r="H384"/>
  <c r="H380"/>
  <c r="H376"/>
  <c r="H372"/>
  <c r="H368"/>
  <c r="H364"/>
  <c r="H360"/>
  <c r="H356"/>
  <c r="H352"/>
  <c r="H348"/>
  <c r="H344"/>
  <c r="H340"/>
  <c r="H336"/>
  <c r="H332"/>
  <c r="H328"/>
  <c r="H324"/>
  <c r="H320"/>
  <c r="H316"/>
  <c r="H312"/>
  <c r="H308"/>
  <c r="H304"/>
  <c r="H300"/>
  <c r="H296"/>
  <c r="H292"/>
  <c r="H288"/>
  <c r="H284"/>
  <c r="H280"/>
  <c r="H276"/>
  <c r="H272"/>
  <c r="H268"/>
  <c r="H264"/>
  <c r="H260"/>
  <c r="H256"/>
  <c r="H252"/>
  <c r="H248"/>
  <c r="H244"/>
  <c r="H240"/>
  <c r="H236"/>
  <c r="H232"/>
  <c r="H228"/>
  <c r="H224"/>
  <c r="H158"/>
  <c r="H604"/>
  <c r="H476"/>
  <c r="H397" i="16"/>
  <c r="H389"/>
  <c r="H381"/>
  <c r="H373"/>
  <c r="H365"/>
  <c r="H357"/>
  <c r="H349"/>
  <c r="H345"/>
  <c r="H326"/>
  <c r="H285"/>
  <c r="H281"/>
  <c r="H262"/>
  <c r="H221"/>
  <c r="H217"/>
  <c r="H198"/>
  <c r="H157"/>
  <c r="H153"/>
  <c r="H134"/>
  <c r="H93"/>
  <c r="H89"/>
  <c r="H70"/>
  <c r="H29"/>
  <c r="H25"/>
  <c r="H680" i="14"/>
  <c r="H672"/>
  <c r="H664"/>
  <c r="H656"/>
  <c r="H648"/>
  <c r="H640"/>
  <c r="H632"/>
  <c r="H624"/>
  <c r="H616"/>
  <c r="H608"/>
  <c r="H600"/>
  <c r="H592"/>
  <c r="H584"/>
  <c r="H576"/>
  <c r="H568"/>
  <c r="H560"/>
  <c r="H552"/>
  <c r="H544"/>
  <c r="H536"/>
  <c r="H528"/>
  <c r="H520"/>
  <c r="H512"/>
  <c r="H504"/>
  <c r="H496"/>
  <c r="H488"/>
  <c r="H480"/>
  <c r="H472"/>
  <c r="H464"/>
  <c r="H456"/>
  <c r="H448"/>
  <c r="H440"/>
  <c r="H432"/>
  <c r="H179"/>
  <c r="H161"/>
  <c r="H137"/>
  <c r="H33" i="15"/>
  <c r="H27"/>
  <c r="H19"/>
  <c r="H355" i="11"/>
  <c r="H344"/>
  <c r="H339"/>
  <c r="H328"/>
  <c r="H323"/>
  <c r="H312"/>
  <c r="H307"/>
  <c r="H296"/>
  <c r="H291"/>
  <c r="H280"/>
  <c r="H275"/>
  <c r="H264"/>
  <c r="H259"/>
  <c r="H248"/>
  <c r="H243"/>
  <c r="H232"/>
  <c r="H227"/>
  <c r="H216"/>
  <c r="H211"/>
  <c r="H200"/>
  <c r="H195"/>
  <c r="H184"/>
  <c r="H179"/>
  <c r="H168"/>
  <c r="H163"/>
  <c r="H152"/>
  <c r="H147"/>
  <c r="H136"/>
  <c r="H131"/>
  <c r="H126"/>
  <c r="H122"/>
  <c r="H89"/>
  <c r="H85"/>
  <c r="H79"/>
  <c r="H74"/>
  <c r="H46"/>
  <c r="H41"/>
  <c r="H37"/>
  <c r="H31"/>
  <c r="H14" i="17"/>
  <c r="H219"/>
  <c r="H206"/>
  <c r="H190"/>
  <c r="H174"/>
  <c r="H158"/>
  <c r="H142"/>
  <c r="H126"/>
  <c r="H110"/>
  <c r="H94"/>
  <c r="H78"/>
  <c r="H62"/>
  <c r="H317" i="16"/>
  <c r="H313"/>
  <c r="H294"/>
  <c r="H253"/>
  <c r="H249"/>
  <c r="H230"/>
  <c r="H189"/>
  <c r="H185"/>
  <c r="H166"/>
  <c r="H125"/>
  <c r="H121"/>
  <c r="H102"/>
  <c r="H61"/>
  <c r="H57"/>
  <c r="H38"/>
  <c r="H575" i="11"/>
  <c r="H676" i="14"/>
  <c r="H660"/>
  <c r="H652"/>
  <c r="H644"/>
  <c r="H628"/>
  <c r="H620"/>
  <c r="H612"/>
  <c r="H596"/>
  <c r="H588"/>
  <c r="H580"/>
  <c r="H564"/>
  <c r="H556"/>
  <c r="H548"/>
  <c r="H532"/>
  <c r="H524"/>
  <c r="H516"/>
  <c r="H500"/>
  <c r="H492"/>
  <c r="H484"/>
  <c r="H468"/>
  <c r="H460"/>
  <c r="H452"/>
  <c r="H436"/>
  <c r="H428"/>
  <c r="G204" i="12"/>
  <c r="G200"/>
  <c r="G196"/>
  <c r="G192"/>
  <c r="G188"/>
  <c r="G184"/>
  <c r="G180"/>
  <c r="G176"/>
  <c r="G172"/>
  <c r="G168"/>
  <c r="G164"/>
  <c r="G160"/>
  <c r="G156"/>
  <c r="G152"/>
  <c r="G148"/>
  <c r="G144"/>
  <c r="G140"/>
  <c r="G136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G32"/>
  <c r="G28"/>
  <c r="G24"/>
  <c r="G20"/>
  <c r="H351" i="11"/>
  <c r="H340"/>
  <c r="H335"/>
  <c r="H324"/>
  <c r="H319"/>
  <c r="H308"/>
  <c r="H303"/>
  <c r="H292"/>
  <c r="H287"/>
  <c r="H276"/>
  <c r="H271"/>
  <c r="H260"/>
  <c r="H255"/>
  <c r="H244"/>
  <c r="H239"/>
  <c r="H228"/>
  <c r="H223"/>
  <c r="H212"/>
  <c r="H207"/>
  <c r="H196"/>
  <c r="H191"/>
  <c r="H180"/>
  <c r="H175"/>
  <c r="H164"/>
  <c r="H159"/>
  <c r="H148"/>
  <c r="H143"/>
  <c r="H132"/>
  <c r="H127"/>
  <c r="H94"/>
  <c r="H90"/>
  <c r="H57"/>
  <c r="H53"/>
  <c r="H47"/>
  <c r="H42"/>
  <c r="H333" i="16"/>
  <c r="H329"/>
  <c r="H310"/>
  <c r="H269"/>
  <c r="H265"/>
  <c r="H246"/>
  <c r="H205"/>
  <c r="H201"/>
  <c r="H182"/>
  <c r="H141"/>
  <c r="H137"/>
  <c r="H118"/>
  <c r="H77"/>
  <c r="H73"/>
  <c r="H54"/>
  <c r="H607" i="11"/>
  <c r="H91" i="14"/>
  <c r="H19"/>
  <c r="H143" i="15"/>
  <c r="H89"/>
  <c r="H71"/>
  <c r="H47"/>
  <c r="H134" i="14"/>
  <c r="G19" i="12"/>
  <c r="G27"/>
  <c r="G35"/>
  <c r="G43"/>
  <c r="G51"/>
  <c r="G59"/>
  <c r="G67"/>
  <c r="G75"/>
  <c r="G83"/>
  <c r="G91"/>
  <c r="G99"/>
  <c r="G107"/>
  <c r="G115"/>
  <c r="G123"/>
  <c r="G131"/>
  <c r="G139"/>
  <c r="G147"/>
  <c r="G155"/>
  <c r="G163"/>
  <c r="G171"/>
  <c r="G179"/>
  <c r="G187"/>
  <c r="G195"/>
  <c r="G203"/>
  <c r="H588" i="11"/>
  <c r="H596"/>
  <c r="H30" i="17"/>
  <c r="H46"/>
  <c r="H232"/>
  <c r="H152" i="14"/>
  <c r="H384" i="11"/>
  <c r="H382"/>
  <c r="H368"/>
  <c r="H366"/>
  <c r="H349"/>
  <c r="H333"/>
  <c r="H317"/>
  <c r="H301"/>
  <c r="H285"/>
  <c r="H269"/>
  <c r="H253"/>
  <c r="H237"/>
  <c r="H221"/>
  <c r="H205"/>
  <c r="H189"/>
  <c r="H173"/>
  <c r="H157"/>
  <c r="H141"/>
  <c r="H51"/>
  <c r="H668" i="14"/>
  <c r="H540"/>
  <c r="H125" i="11"/>
  <c r="H114"/>
  <c r="H93"/>
  <c r="H82"/>
  <c r="H61"/>
  <c r="H50"/>
  <c r="H29"/>
  <c r="H18"/>
  <c r="H426" i="16"/>
  <c r="H418"/>
  <c r="H410"/>
  <c r="H402"/>
  <c r="H394"/>
  <c r="H386"/>
  <c r="H378"/>
  <c r="H370"/>
  <c r="H362"/>
  <c r="H354"/>
  <c r="H346"/>
  <c r="H314"/>
  <c r="H282"/>
  <c r="H250"/>
  <c r="H218"/>
  <c r="H186"/>
  <c r="H154"/>
  <c r="H122"/>
  <c r="H90"/>
  <c r="H58"/>
  <c r="H26"/>
  <c r="H674" i="14"/>
  <c r="H666"/>
  <c r="H658"/>
  <c r="H650"/>
  <c r="H642"/>
  <c r="H634"/>
  <c r="H626"/>
  <c r="H618"/>
  <c r="H610"/>
  <c r="H602"/>
  <c r="H594"/>
  <c r="H586"/>
  <c r="H578"/>
  <c r="H570"/>
  <c r="H562"/>
  <c r="H554"/>
  <c r="H546"/>
  <c r="H538"/>
  <c r="H530"/>
  <c r="H522"/>
  <c r="H514"/>
  <c r="H506"/>
  <c r="H498"/>
  <c r="H490"/>
  <c r="H482"/>
  <c r="H474"/>
  <c r="H466"/>
  <c r="H458"/>
  <c r="H450"/>
  <c r="H442"/>
  <c r="H434"/>
  <c r="H39" i="15"/>
  <c r="H25"/>
  <c r="H109" i="11"/>
  <c r="H98"/>
  <c r="H77"/>
  <c r="H66"/>
  <c r="H45"/>
  <c r="H34"/>
  <c r="H16" i="16"/>
  <c r="H423"/>
  <c r="H415"/>
  <c r="H407"/>
  <c r="H399"/>
  <c r="H391"/>
  <c r="H383"/>
  <c r="H375"/>
  <c r="H367"/>
  <c r="H359"/>
  <c r="H351"/>
  <c r="H330"/>
  <c r="H298"/>
  <c r="H266"/>
  <c r="H234"/>
  <c r="H202"/>
  <c r="H170"/>
  <c r="H138"/>
  <c r="H106"/>
  <c r="H74"/>
  <c r="H42"/>
  <c r="H678" i="14"/>
  <c r="H670"/>
  <c r="H662"/>
  <c r="H654"/>
  <c r="H646"/>
  <c r="H638"/>
  <c r="H630"/>
  <c r="H622"/>
  <c r="H614"/>
  <c r="H606"/>
  <c r="H598"/>
  <c r="H590"/>
  <c r="H582"/>
  <c r="H574"/>
  <c r="H566"/>
  <c r="H558"/>
  <c r="H550"/>
  <c r="H542"/>
  <c r="H534"/>
  <c r="H526"/>
  <c r="H518"/>
  <c r="H510"/>
  <c r="H502"/>
  <c r="H494"/>
  <c r="H486"/>
  <c r="H478"/>
  <c r="H470"/>
  <c r="H462"/>
  <c r="H454"/>
  <c r="H446"/>
  <c r="H438"/>
  <c r="H430"/>
  <c r="H337" i="16"/>
  <c r="H321"/>
  <c r="H305"/>
  <c r="H289"/>
  <c r="H273"/>
  <c r="H257"/>
  <c r="H241"/>
  <c r="H225"/>
  <c r="H209"/>
  <c r="H193"/>
  <c r="H177"/>
  <c r="H161"/>
  <c r="H145"/>
  <c r="H129"/>
  <c r="H113"/>
  <c r="H97"/>
  <c r="H81"/>
  <c r="H65"/>
  <c r="H49"/>
  <c r="H33"/>
  <c r="H17"/>
  <c r="H135" i="15"/>
  <c r="H111"/>
  <c r="H341" i="16"/>
  <c r="H325"/>
  <c r="H309"/>
  <c r="H293"/>
  <c r="H277"/>
  <c r="H261"/>
  <c r="H245"/>
  <c r="H229"/>
  <c r="H213"/>
  <c r="H197"/>
  <c r="H181"/>
  <c r="H165"/>
  <c r="H149"/>
  <c r="H133"/>
  <c r="H117"/>
  <c r="H101"/>
  <c r="H85"/>
  <c r="H69"/>
  <c r="H53"/>
  <c r="H37"/>
  <c r="H21"/>
  <c r="H103" i="15"/>
  <c r="H79"/>
</calcChain>
</file>

<file path=xl/sharedStrings.xml><?xml version="1.0" encoding="utf-8"?>
<sst xmlns="http://schemas.openxmlformats.org/spreadsheetml/2006/main" count="1517" uniqueCount="838">
  <si>
    <t>PO - nep.</t>
  </si>
  <si>
    <t>příloha 1a</t>
  </si>
  <si>
    <t>příloha 1b</t>
  </si>
  <si>
    <t>příloha 2</t>
  </si>
  <si>
    <t>příloha 2a</t>
  </si>
  <si>
    <t>příloha 2c</t>
  </si>
  <si>
    <t>příloha 2b</t>
  </si>
  <si>
    <t>příloha 3</t>
  </si>
  <si>
    <t>příloha 4</t>
  </si>
  <si>
    <t>příloha 4a</t>
  </si>
  <si>
    <t>příloha 4b</t>
  </si>
  <si>
    <t>příloha 4c</t>
  </si>
  <si>
    <t>příloha 5</t>
  </si>
  <si>
    <t>příloha 5a</t>
  </si>
  <si>
    <t xml:space="preserve">0,89 Korekce výkonů dle odst.9) §4 vyhlášky </t>
  </si>
  <si>
    <t>Příloha 1a</t>
  </si>
  <si>
    <t>Příloha 2a</t>
  </si>
  <si>
    <t>Příloha 2b</t>
  </si>
  <si>
    <t>Příloha 2c</t>
  </si>
  <si>
    <t>Příloha 4a</t>
  </si>
  <si>
    <t>Příloha 4b</t>
  </si>
  <si>
    <t>Příloha 4c</t>
  </si>
  <si>
    <t>Příloha 5a</t>
  </si>
  <si>
    <t>Příloha 1</t>
  </si>
  <si>
    <t>1 dítě v mateřské škole nebo třídě s celodenním provozem</t>
  </si>
  <si>
    <t>do 12 dětí</t>
  </si>
  <si>
    <t>od 13 do 18 dětí</t>
  </si>
  <si>
    <t>od 19 do 24 dětí</t>
  </si>
  <si>
    <t>od 25 do 56 dětí</t>
  </si>
  <si>
    <t>od 57 do 106 dětí</t>
  </si>
  <si>
    <t>od 107</t>
  </si>
  <si>
    <t>počet dětí/ žáků</t>
  </si>
  <si>
    <t>do 12</t>
  </si>
  <si>
    <t>Příloha 2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</si>
  <si>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</si>
  <si>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</si>
  <si>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3</t>
  </si>
  <si>
    <t>1 žák v základní škole tvořené pouze třídami prvního stupně</t>
  </si>
  <si>
    <t>do 9 žáků</t>
  </si>
  <si>
    <t>od 10 do 15 žáků</t>
  </si>
  <si>
    <t>od 16 do 21 žáků</t>
  </si>
  <si>
    <t>od 100</t>
  </si>
  <si>
    <t>do 9</t>
  </si>
  <si>
    <t>Příloha 4</t>
  </si>
  <si>
    <t>1 žák v prvním stupni základní školy tvořené oběma stupni</t>
  </si>
  <si>
    <t>Np - 1. st.</t>
  </si>
  <si>
    <t>od 150 do 230 žáků</t>
  </si>
  <si>
    <t>od 231 do 320 žáků</t>
  </si>
  <si>
    <t>od 321 do 399 žáků</t>
  </si>
  <si>
    <t>od 400</t>
  </si>
  <si>
    <t>Příloha 5</t>
  </si>
  <si>
    <t>1 žák v druhém stupni základní školy tvořené oběma stupni</t>
  </si>
  <si>
    <t>Np - 2. st.</t>
  </si>
  <si>
    <t>od 116 do 160 žáků</t>
  </si>
  <si>
    <t>od 161 do 210 žáků</t>
  </si>
  <si>
    <t>od 211 do 320 žáků</t>
  </si>
  <si>
    <t>1 žák v základní škole tvořené oběma stupni - nepedagogové</t>
  </si>
  <si>
    <t>od 754</t>
  </si>
  <si>
    <t>1 žák ve školní družině</t>
  </si>
  <si>
    <t>do 29 stravovaných</t>
  </si>
  <si>
    <t>od 30 stravovaných</t>
  </si>
  <si>
    <t>do 29</t>
  </si>
  <si>
    <t>do 12 stravovaných</t>
  </si>
  <si>
    <t>1 stravovaný zároveň jemuž je poskytován oběd a večeře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</si>
  <si>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</si>
  <si>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§/ písm</t>
  </si>
  <si>
    <t>Jednotka výkonu dle vyhlášky č. 492/2005 Sb., o krajských normativech</t>
  </si>
  <si>
    <t>§ 1)</t>
  </si>
  <si>
    <t>Předškolní vzdělávání</t>
  </si>
  <si>
    <t>a)</t>
  </si>
  <si>
    <t>Ln(x)+8,803</t>
  </si>
  <si>
    <t>0,0015*x+12,74285</t>
  </si>
  <si>
    <t>2*(Ln(x)+8,803)</t>
  </si>
  <si>
    <t>2*(0,0015*x+12,74285)</t>
  </si>
  <si>
    <t>b)</t>
  </si>
  <si>
    <t>2,5*(Ln(x)+8,803)</t>
  </si>
  <si>
    <t>2,5*(0,0015*x+12,74285)</t>
  </si>
  <si>
    <t>Základní vzdělávání</t>
  </si>
  <si>
    <t>d)</t>
  </si>
  <si>
    <t>e)</t>
  </si>
  <si>
    <t>0,007*x+17,63</t>
  </si>
  <si>
    <t>f)</t>
  </si>
  <si>
    <t>e,f)</t>
  </si>
  <si>
    <t>j)</t>
  </si>
  <si>
    <t>Základní umělecké školy</t>
  </si>
  <si>
    <t>k)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</si>
  <si>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</si>
  <si>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</si>
  <si>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</si>
  <si>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</si>
  <si>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</si>
  <si>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q)</t>
  </si>
  <si>
    <t>1,12233*Ln(x)+26,078</t>
  </si>
  <si>
    <t>p)</t>
  </si>
  <si>
    <t>o)</t>
  </si>
  <si>
    <t>s)</t>
  </si>
  <si>
    <t>Školní stravování</t>
  </si>
  <si>
    <t>s),  2)</t>
  </si>
  <si>
    <t>s),  1)</t>
  </si>
  <si>
    <t>s),  3)</t>
  </si>
  <si>
    <t>s),  4)</t>
  </si>
  <si>
    <t>(10,899*Ln(x)+x/200)*1,667</t>
  </si>
  <si>
    <t>koeficient</t>
  </si>
  <si>
    <t>v případě, že výuka je zajišťována jinou nežli denní formou:</t>
  </si>
  <si>
    <t xml:space="preserve">Počet jednotek výkonu ve školní jídelně dle § 1 písm. s) vyhlášky o krajských normativech </t>
  </si>
  <si>
    <t>bude stanoven v souladu s § 4 odst. 9) opravným koeficientem</t>
  </si>
  <si>
    <t>Příplatky na zdravotní postižení dle § 3 vyhlášky:</t>
  </si>
  <si>
    <t>kategorie těžkého zdravotního postižení</t>
  </si>
  <si>
    <t>zdravotního postižení, uvedené v §3 odst. 8)</t>
  </si>
  <si>
    <t>pro druhy zdravotního postižení, uvedené v § 3 odst. 8)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</si>
  <si>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</si>
  <si>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</si>
  <si>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</si>
  <si>
    <r>
      <t xml:space="preserve">mateřská škola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</si>
  <si>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</si>
  <si>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</si>
  <si>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</si>
  <si>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</si>
  <si>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</si>
  <si>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</si>
  <si>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</si>
  <si>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</si>
  <si>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</si>
  <si>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</si>
  <si>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</si>
  <si>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</si>
  <si>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</si>
  <si>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</si>
  <si>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</si>
  <si>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</si>
  <si>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</si>
  <si>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</si>
  <si>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</si>
  <si>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</si>
  <si>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</si>
  <si>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</si>
  <si>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106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</si>
  <si>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</si>
  <si>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ŠJ - vývařovnu:</t>
  </si>
  <si>
    <t>ŠJ -výdejnu:</t>
  </si>
  <si>
    <t>odst. 6a): (třídy, školy)</t>
  </si>
  <si>
    <t>odst. 6c): (praktická škola)</t>
  </si>
  <si>
    <t xml:space="preserve">dálková forma </t>
  </si>
  <si>
    <t>večerní forma</t>
  </si>
  <si>
    <t>distanční forma</t>
  </si>
  <si>
    <t>odst. 6d): (škola při zdravotním zařízení)</t>
  </si>
  <si>
    <t>odst. 6e): (školní družina v ZŠ speciální)</t>
  </si>
  <si>
    <t>odst. 6g): (ubytovaný se zdravotním postižením)</t>
  </si>
  <si>
    <t>odst. 6b): (individuální integrace)</t>
  </si>
  <si>
    <t>kateg. těžkého postižení, s více vadami, těžké mentální postižení, autismus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</si>
  <si>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</si>
  <si>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</si>
  <si>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</si>
  <si>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Rozdělení rozpočtu pro školní jídelnu</t>
  </si>
  <si>
    <t>V případě školy, v níž lze plnit povinnou školní docházku - dle § 38 školského zákona</t>
  </si>
  <si>
    <t>na žáka plnícího povinnou školní docházku v zahraničí</t>
  </si>
  <si>
    <t>na žáka individuálně vzdělávaného</t>
  </si>
  <si>
    <t xml:space="preserve">na žáka vzdělávaného podle individuálního vzdělávacího plánu </t>
  </si>
  <si>
    <t>V případě střední školy, konzervatoře, VOŠ (nejedná li se o případ mimořádně nadaných nebo se spec.vzděl.potřebami)</t>
  </si>
  <si>
    <t>Np</t>
  </si>
  <si>
    <t>No</t>
  </si>
  <si>
    <t>1.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</si>
  <si>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</si>
  <si>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</si>
  <si>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</si>
  <si>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</si>
  <si>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</si>
  <si>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</si>
  <si>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</si>
  <si>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</si>
  <si>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</si>
  <si>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</si>
  <si>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</si>
  <si>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</si>
  <si>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 xml:space="preserve"> - není koeficient aplikován</t>
  </si>
  <si>
    <t xml:space="preserve">rozdíl - od ±1,0 do ±1,5 (včetně) - při nižším průměrném stupni je koeficient </t>
  </si>
  <si>
    <t xml:space="preserve">                                                    - při vyšším průměrném stupni je koeficient </t>
  </si>
  <si>
    <t xml:space="preserve">                                                 - při vyšším průměrném stupni je koeficient </t>
  </si>
  <si>
    <t>g)</t>
  </si>
  <si>
    <r>
      <t xml:space="preserve">žák v </t>
    </r>
    <r>
      <rPr>
        <b/>
        <sz val="10"/>
        <rFont val="Arial"/>
        <family val="2"/>
      </rPr>
      <t>základní škole speciální</t>
    </r>
  </si>
  <si>
    <t>r)</t>
  </si>
  <si>
    <t>Domovy mládeže</t>
  </si>
  <si>
    <t>t),  1)</t>
  </si>
  <si>
    <t>1 ubytovaný v domově mládeže, který se zároveň vzdělává ve střední škole nebo konzervatoři</t>
  </si>
  <si>
    <t>t),  2)</t>
  </si>
  <si>
    <t xml:space="preserve">1 ubytovaný v domově mládeže, který se zároveň vzdělává ve vyšší odborné škole </t>
  </si>
  <si>
    <t>(1,1233*Ln(x)+17)*1,11</t>
  </si>
  <si>
    <t>Internáty</t>
  </si>
  <si>
    <t>u),  1)</t>
  </si>
  <si>
    <t>1 ubytovaný  dle § 1, písm.u) odst. 1)</t>
  </si>
  <si>
    <t>u),  2)</t>
  </si>
  <si>
    <t>1 ubytovaný  dle § 1, písm.u) odst. 2)</t>
  </si>
  <si>
    <t xml:space="preserve">v)  </t>
  </si>
  <si>
    <t>Dětský domov</t>
  </si>
  <si>
    <t>m)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</si>
  <si>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</si>
  <si>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</si>
  <si>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>Kč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</si>
  <si>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</si>
  <si>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</si>
  <si>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</si>
  <si>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</si>
  <si>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PP - ped.</t>
  </si>
  <si>
    <t>PO - ost.</t>
  </si>
  <si>
    <t>Základní částka na jednotku výkonu</t>
  </si>
  <si>
    <t xml:space="preserve">ONIV </t>
  </si>
  <si>
    <t>druh školy, zařízení/obor vzdělání</t>
  </si>
  <si>
    <t xml:space="preserve">pedagogického </t>
  </si>
  <si>
    <t xml:space="preserve">nepedagogického </t>
  </si>
  <si>
    <t>příloha 1</t>
  </si>
  <si>
    <t>příloha3</t>
  </si>
  <si>
    <t>Příplatky a opravné koeficienty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</si>
  <si>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</si>
  <si>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</si>
  <si>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1 dítě v mateřské škole nebo třídě s polodenním provozem</t>
  </si>
  <si>
    <t>Příloha 1b</t>
  </si>
  <si>
    <t>1 dítě v MŠ s omezenou délkou docházky</t>
  </si>
  <si>
    <t>Zásady uplatnění opravného koeficientu podle odst. 5 § 4 vyhlášky MŠMT č. 492/2005 o krajských normativech.</t>
  </si>
  <si>
    <t>školní družiny a školní kluby</t>
  </si>
  <si>
    <t>do 152 žáků</t>
  </si>
  <si>
    <t>od 153 do 753 žáků</t>
  </si>
  <si>
    <t>do 152</t>
  </si>
  <si>
    <t>Příplatek je násobkem základní částky pro druhy zdravotního postižení, uvedené v § 3 odst. 8)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</si>
  <si>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</si>
  <si>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</si>
  <si>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(10,899*Ln(x) +x/200)*1,667</t>
  </si>
  <si>
    <t>od 321</t>
  </si>
  <si>
    <t>od 13 do 160 stravovaných</t>
  </si>
  <si>
    <t>od 161 stravovaných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</si>
  <si>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</si>
  <si>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do 69 žáků</t>
  </si>
  <si>
    <t>od 70 do 115 žáků</t>
  </si>
  <si>
    <t>h)</t>
  </si>
  <si>
    <t>0,022*x+14,445</t>
  </si>
  <si>
    <t>0,0045*x+18,455</t>
  </si>
  <si>
    <r>
      <t xml:space="preserve"> -0,00000887*x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+0,119111*x +0,1</t>
    </r>
  </si>
  <si>
    <t>0,00981*x+11,08</t>
  </si>
  <si>
    <t>0,01*x+11,08</t>
  </si>
  <si>
    <t>0,0095*x+11,18</t>
  </si>
  <si>
    <t>od 22 do 44 žáků</t>
  </si>
  <si>
    <t>od 45 do 99 žáků</t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</si>
  <si>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</si>
  <si>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</si>
  <si>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</si>
  <si>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Zákon č. 117/1995 Sb., ve znění pozdějších předpisů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</si>
  <si>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</si>
  <si>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t>do 69</t>
  </si>
  <si>
    <t>§</t>
  </si>
  <si>
    <t>4,83*Ln(x)-3,5</t>
  </si>
  <si>
    <t>3,95*Ln(x*0,51)+1,3</t>
  </si>
  <si>
    <t>2,98*Ln(x*0,86)+2</t>
  </si>
  <si>
    <t>13,64+0,04*x-2,5</t>
  </si>
  <si>
    <t>0,73*(6,558*Ln(x)-4)</t>
  </si>
  <si>
    <t>1,11*(1,1233*Ln(x)+17)</t>
  </si>
  <si>
    <t>do 22 ubytovaných včetně</t>
  </si>
  <si>
    <t>od 23 do 275 ubyt. včetně</t>
  </si>
  <si>
    <t>od 276 ubytovaných</t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</si>
  <si>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</si>
  <si>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t>lehké mentální postižení, vady řeči, vývojové poruchy učení a chování</t>
  </si>
  <si>
    <t>sluchové postižení, zrakové postižení, tělesné postižení, středně těžké mentální postižení</t>
  </si>
  <si>
    <t>odst. 6f): (školní družina v oddělení pouze pro žáky se zdravotním postižením</t>
  </si>
  <si>
    <t>lehké a středně těžké mentální postižení, vady řeči, vývoj. poruchy učení a chování, sluch. postižení, zrakové a tělesné postižení</t>
  </si>
  <si>
    <t>kategorie těžkého zdravotního postižení, postižení více vadami a autismem</t>
  </si>
  <si>
    <t>1 stravovaný zároveň se vzdělávající v MŠ - oběd+doplňkové jídlo</t>
  </si>
  <si>
    <t>1 stravovaný zároveň se vzdělávající v ZŠ, SŠ - oběd</t>
  </si>
  <si>
    <t>1 stravovaný zároveň jemuž jsou poskytovány strav. služby kromě oběda</t>
  </si>
  <si>
    <t>MP pedagog.</t>
  </si>
  <si>
    <t>MP nepedag.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</si>
  <si>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</si>
  <si>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</si>
  <si>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</si>
  <si>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>žák základní školy, o</t>
    </r>
    <r>
      <rPr>
        <b/>
        <sz val="10"/>
        <rFont val="Arial"/>
        <family val="2"/>
      </rPr>
      <t>d 22 do 44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</si>
  <si>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45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</si>
  <si>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</si>
  <si>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</si>
  <si>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</si>
  <si>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</si>
  <si>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</si>
  <si>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</si>
  <si>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</si>
  <si>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</si>
  <si>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115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</si>
  <si>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116 až 160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</si>
  <si>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</si>
  <si>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</si>
  <si>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</si>
  <si>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</si>
  <si>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</si>
  <si>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</si>
  <si>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vzdělání, žák kursu pro získání základů vzdělání</t>
    </r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</si>
  <si>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</si>
  <si>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</si>
  <si>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r>
      <t xml:space="preserve">stravovaný podle § 1 písm.s),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</si>
  <si>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</si>
  <si>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</si>
  <si>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r>
      <t xml:space="preserve">stravovaný podle § 1 písm.s),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</si>
  <si>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písm.s),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</si>
  <si>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r>
      <t xml:space="preserve">stravovaný podle § 1 písm.s),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</si>
  <si>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písm.s),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</si>
  <si>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r>
      <t xml:space="preserve">stravovaný podle § 1 písm.s), odst.4)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</si>
  <si>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písm.s), odst.4)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</si>
  <si>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</si>
  <si>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2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</si>
  <si>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r>
      <t xml:space="preserve">3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</si>
  <si>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do 88 žáků</t>
  </si>
  <si>
    <t>od 89 do 149 žáků</t>
  </si>
  <si>
    <t>do 88</t>
  </si>
  <si>
    <t>rozdíl - do ±0,5 (včetně)</t>
  </si>
  <si>
    <t xml:space="preserve">rozdíl - od ±0,5 do ±1,0 (včetně) - při nižším průměrném stupni je koeficient </t>
  </si>
  <si>
    <t xml:space="preserve">rozdíl - nad ±1,5                          - při nižším průměrném stupni je koeficient </t>
  </si>
  <si>
    <t xml:space="preserve">Ukazatel prům. počtu výkonů na 1 zaměstnance </t>
  </si>
  <si>
    <t>Obor</t>
  </si>
  <si>
    <t>Obor - název</t>
  </si>
  <si>
    <t>Průměr. plat Ped.</t>
  </si>
  <si>
    <t>Průměr. plat Neped.</t>
  </si>
  <si>
    <t>ZČ na jedn. výkonu</t>
  </si>
  <si>
    <t>x</t>
  </si>
  <si>
    <t>obor vzdělání</t>
  </si>
  <si>
    <t>Gymnázia</t>
  </si>
  <si>
    <t>7941K4XX</t>
  </si>
  <si>
    <t>7941K4XX - Gymnázium (4-leté)</t>
  </si>
  <si>
    <t>7941K4XRVP</t>
  </si>
  <si>
    <t>Gymnázium (4-leté RVP)</t>
  </si>
  <si>
    <t>7942K4XRVP</t>
  </si>
  <si>
    <t>Gymnázium se sportovní přípravou (4-leté RVP)</t>
  </si>
  <si>
    <t>7941K6XXNS</t>
  </si>
  <si>
    <t>7941K6XXNS - Gymnázium (6-leté - nižší stupeň)</t>
  </si>
  <si>
    <t>7941K6XXVS</t>
  </si>
  <si>
    <t>7941K6XXVS - Gymnázium (6-leté - vyšší stupeň)</t>
  </si>
  <si>
    <t>7941K61NS</t>
  </si>
  <si>
    <t>7941K61NS - Gymnázium - nižší stupeň (RVP)</t>
  </si>
  <si>
    <t>7941K61VS</t>
  </si>
  <si>
    <t>7941K61VS - Gymnázium - vyšší stupeň (RVP)</t>
  </si>
  <si>
    <t>7941K8XXNS</t>
  </si>
  <si>
    <t>7941K8XXNS - Gymnázium (8-leté - nižší stupeň)</t>
  </si>
  <si>
    <t>7941K8XXVS</t>
  </si>
  <si>
    <t>7941K8XXVS - Gymnázium (8-leté - vyšší stupeň)</t>
  </si>
  <si>
    <t>7941K81NS</t>
  </si>
  <si>
    <t>7941K81NS - Gymnázium - nižší stupeň (RVP)</t>
  </si>
  <si>
    <t>7941K81VS</t>
  </si>
  <si>
    <t>7941K81VS - Gymnázium - vyšší stupeň (RVP)</t>
  </si>
  <si>
    <t>Konzervatoř</t>
  </si>
  <si>
    <t>8244N001</t>
  </si>
  <si>
    <t>8244N001 - Hudba</t>
  </si>
  <si>
    <t>8244N001 - Hudba (kombin. studium)</t>
  </si>
  <si>
    <t>8245N001</t>
  </si>
  <si>
    <t>8245N001 - Zpěv</t>
  </si>
  <si>
    <t>8245N001 - Zpěv (kombin. studium)</t>
  </si>
  <si>
    <t>VOŠ</t>
  </si>
  <si>
    <t>2647N05</t>
  </si>
  <si>
    <t>2647N05 - Informační a komunikační technologie</t>
  </si>
  <si>
    <t>3641N04</t>
  </si>
  <si>
    <t>3641N04 - Stavebnictví</t>
  </si>
  <si>
    <t>5341N001</t>
  </si>
  <si>
    <t>5341N001 - Diplomovaná všeobecná sestra</t>
  </si>
  <si>
    <t>5341N11</t>
  </si>
  <si>
    <t>5341N11 - Diplomovaná všeobecná sestra</t>
  </si>
  <si>
    <t>5341N41</t>
  </si>
  <si>
    <t>5341N41 - Diplomovaný nutriční terapeut</t>
  </si>
  <si>
    <t>5343N11</t>
  </si>
  <si>
    <t>5343N11 - Diplomovaný farmaceutický asistent</t>
  </si>
  <si>
    <t>5343N21</t>
  </si>
  <si>
    <t>5343N21 - Diplomovaný zdravotní laborant</t>
  </si>
  <si>
    <t>6341N005</t>
  </si>
  <si>
    <t>6341N005 - Marketing</t>
  </si>
  <si>
    <t>6341N03</t>
  </si>
  <si>
    <t>6341N018</t>
  </si>
  <si>
    <t>6341N018 - Účetnictví a daně</t>
  </si>
  <si>
    <t>6341N22</t>
  </si>
  <si>
    <t xml:space="preserve">6341N22 - Účetnictví a daně                                                               </t>
  </si>
  <si>
    <t>6343N008</t>
  </si>
  <si>
    <t>6343N008 - Bankovnictví</t>
  </si>
  <si>
    <t>6343N03</t>
  </si>
  <si>
    <t xml:space="preserve">6343N03 - Bankovnictví                                                                    </t>
  </si>
  <si>
    <t>6431N008</t>
  </si>
  <si>
    <t>6431N008 - Management dopravy</t>
  </si>
  <si>
    <t>6431N11</t>
  </si>
  <si>
    <t>6431N11 - Management dopravy</t>
  </si>
  <si>
    <t>7541N002</t>
  </si>
  <si>
    <t>7541N002 - Sociální práce</t>
  </si>
  <si>
    <t>7532N01</t>
  </si>
  <si>
    <t xml:space="preserve">7532N01 - Sociální práce                                                                  </t>
  </si>
  <si>
    <t>Střední škola - teoretické vyučování</t>
  </si>
  <si>
    <t>7862C001</t>
  </si>
  <si>
    <t xml:space="preserve">7862C001 - Praktická škola jednoletá                                                       </t>
  </si>
  <si>
    <t>7862C002</t>
  </si>
  <si>
    <t>7862C002 - Praktická škola dvouletá</t>
  </si>
  <si>
    <t>2351E004</t>
  </si>
  <si>
    <t>2351E004 - Zámečnické práce a údržba</t>
  </si>
  <si>
    <t>2351E01</t>
  </si>
  <si>
    <t xml:space="preserve">2351E01 - Strojírenské práce                                                              </t>
  </si>
  <si>
    <t>2651E001</t>
  </si>
  <si>
    <t>2651E001 - Elektrotechnické a strojně montážní práce</t>
  </si>
  <si>
    <t>2651E502</t>
  </si>
  <si>
    <t>2651E502 - Elektrotechnická výroba</t>
  </si>
  <si>
    <t>2951E01</t>
  </si>
  <si>
    <t xml:space="preserve">2951E01 - Potravinářská výroba                                                            </t>
  </si>
  <si>
    <t>2954E003</t>
  </si>
  <si>
    <t>2954E003 - Cukrářské práce</t>
  </si>
  <si>
    <t>3159E001</t>
  </si>
  <si>
    <t>3159E001- Šití oděvů</t>
  </si>
  <si>
    <t>3159E01</t>
  </si>
  <si>
    <t xml:space="preserve">3159E01 - Šití oděvů                                                                      </t>
  </si>
  <si>
    <t>3159E002</t>
  </si>
  <si>
    <t>3159E002 - Šití prádla</t>
  </si>
  <si>
    <t>3356E001</t>
  </si>
  <si>
    <t>3356E001 - Truhlářské práce</t>
  </si>
  <si>
    <t>3657E005</t>
  </si>
  <si>
    <t>3657E005 - Malířské, lakýrnické a natěračské práce - malířské a natěračské práce</t>
  </si>
  <si>
    <t>3664E002</t>
  </si>
  <si>
    <t>3664E002 - Tesařské a truhlářské práce - tesařské práce</t>
  </si>
  <si>
    <t>3664E01</t>
  </si>
  <si>
    <t xml:space="preserve">3664E01 - Tesařské práce                                                                  </t>
  </si>
  <si>
    <t>3667E001</t>
  </si>
  <si>
    <t>3667E001 - Zednické práce</t>
  </si>
  <si>
    <t>3667E01</t>
  </si>
  <si>
    <t xml:space="preserve">3667E01 - Zednické práce                                                                  </t>
  </si>
  <si>
    <t>4152E005</t>
  </si>
  <si>
    <t>4152E005 - Sadovnické a květinářské práce</t>
  </si>
  <si>
    <t>4152E011</t>
  </si>
  <si>
    <t>4152E011 - Zahradnické práce</t>
  </si>
  <si>
    <t>4152E01</t>
  </si>
  <si>
    <t xml:space="preserve">4152E01 - Zahradnické práce                                                               </t>
  </si>
  <si>
    <t>4155E002</t>
  </si>
  <si>
    <t>4155E002 - Opravářské práce</t>
  </si>
  <si>
    <t>4155E01</t>
  </si>
  <si>
    <t xml:space="preserve">4155E01 - Opravářské práce                                                                </t>
  </si>
  <si>
    <t>4156E501</t>
  </si>
  <si>
    <t>4156E501 - Lesní výroba</t>
  </si>
  <si>
    <t>6551E01</t>
  </si>
  <si>
    <t xml:space="preserve">6551E01 - Stravovací a ubytovací služby                                                   </t>
  </si>
  <si>
    <t>6551E02</t>
  </si>
  <si>
    <t xml:space="preserve">6551E02 - Práce ve stravování                                                             </t>
  </si>
  <si>
    <t>6552E001</t>
  </si>
  <si>
    <t>6552E001 - Kuchařské práce</t>
  </si>
  <si>
    <t>6651E01</t>
  </si>
  <si>
    <t xml:space="preserve">6651E01 - Prodavačské práce                                                               </t>
  </si>
  <si>
    <t>6954E01</t>
  </si>
  <si>
    <t xml:space="preserve">6954E01 - Provozní služby                                                                 </t>
  </si>
  <si>
    <t>6955E003</t>
  </si>
  <si>
    <t>6955E003 - Práce ve zdravotnických a sociálních zařízeních - provozní práce</t>
  </si>
  <si>
    <t>6955E005</t>
  </si>
  <si>
    <t>6955E005 - Práce ve zdravotnických a sociálních zařízeních - pečovatelské práce</t>
  </si>
  <si>
    <t>7541E01</t>
  </si>
  <si>
    <t xml:space="preserve">7541E01 - Pečovatelské služby                                                             </t>
  </si>
  <si>
    <t>2153H001</t>
  </si>
  <si>
    <t>2153H001 - Modelář</t>
  </si>
  <si>
    <t>2351H001</t>
  </si>
  <si>
    <t>2351H001 - Zámečník</t>
  </si>
  <si>
    <t>2351H01</t>
  </si>
  <si>
    <t xml:space="preserve">2351H01 - Strojní mechanik                                                                </t>
  </si>
  <si>
    <t>2352H01</t>
  </si>
  <si>
    <t>2352H01 - Nástrojař</t>
  </si>
  <si>
    <t>2355H002</t>
  </si>
  <si>
    <t>2355H002 - Klempíř - strojírenská výroba</t>
  </si>
  <si>
    <t>2355H01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</si>
  <si>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</si>
  <si>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</si>
  <si>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</si>
  <si>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2356H001</t>
  </si>
  <si>
    <t>2356H001 - Obráběč kovů</t>
  </si>
  <si>
    <t>2356H01</t>
  </si>
  <si>
    <t>2356H01 - Obráběč kovů</t>
  </si>
  <si>
    <t>2357H001</t>
  </si>
  <si>
    <t>2357H001 - Strojní kovář</t>
  </si>
  <si>
    <t>2357H01</t>
  </si>
  <si>
    <t xml:space="preserve">2357H01 - Kovář                                                                           </t>
  </si>
  <si>
    <t>2361H001</t>
  </si>
  <si>
    <t>2361H001 - Lakýrník</t>
  </si>
  <si>
    <t>2361H01</t>
  </si>
  <si>
    <t xml:space="preserve">2361H01 - Autolakýrník                                                                    </t>
  </si>
  <si>
    <t>2368H001</t>
  </si>
  <si>
    <t>2368H001 - Automechanik</t>
  </si>
  <si>
    <t>2368H01</t>
  </si>
  <si>
    <t>2368H01 - Mechanik opravář motorových vozidel</t>
  </si>
  <si>
    <t>2651H01</t>
  </si>
  <si>
    <t>2651H01 - Elektrikář</t>
  </si>
  <si>
    <t>2651H002</t>
  </si>
  <si>
    <t>2651H002 - Elektrikář - slaboproud</t>
  </si>
  <si>
    <t>2651H003</t>
  </si>
  <si>
    <t>2651H003 - Elektrikář - silnoproud</t>
  </si>
  <si>
    <t>2651H02</t>
  </si>
  <si>
    <t>2651H02 - Elektrikář - silnoproud</t>
  </si>
  <si>
    <t>2652H01</t>
  </si>
  <si>
    <t xml:space="preserve">2652H01 - Elektromechanik pro zařízení a přístroje                                        </t>
  </si>
  <si>
    <t>2653H001</t>
  </si>
  <si>
    <t>2653H001 - Mechanik elektronických zařízení</t>
  </si>
  <si>
    <t>2657H001</t>
  </si>
  <si>
    <t>2657H001 - Autoelektrikář</t>
  </si>
  <si>
    <t>2657H01</t>
  </si>
  <si>
    <t>2657H01 - Autoelektrikář</t>
  </si>
  <si>
    <t>2857H007</t>
  </si>
  <si>
    <t>2857H007 - Keramik</t>
  </si>
  <si>
    <t>2857H01</t>
  </si>
  <si>
    <t xml:space="preserve">2857H01 - Výrobce a dekoratér keramiky                                                    </t>
  </si>
  <si>
    <t>2953H001</t>
  </si>
  <si>
    <t>2953H001 - Pekař</t>
  </si>
  <si>
    <t>2953H01</t>
  </si>
  <si>
    <t>2953H01 - Pekař</t>
  </si>
  <si>
    <t>2954H002</t>
  </si>
  <si>
    <t>2954H002 - Cukrář - výroba</t>
  </si>
  <si>
    <t>2954H01</t>
  </si>
  <si>
    <t xml:space="preserve">2954H01 - Cukrář                                                                          </t>
  </si>
  <si>
    <t>2956H001</t>
  </si>
  <si>
    <t>2956H001 - Řezník - uzenář</t>
  </si>
  <si>
    <t>2956H01</t>
  </si>
  <si>
    <t>2956H01 - Řezník - uzenář</t>
  </si>
  <si>
    <t>3356H001</t>
  </si>
  <si>
    <t>3356H001 - Truhlář</t>
  </si>
  <si>
    <t>3356H01</t>
  </si>
  <si>
    <t>3356H01 - Truhlář</t>
  </si>
  <si>
    <t>3359H001</t>
  </si>
  <si>
    <t>3359H001 - Čalouník</t>
  </si>
  <si>
    <t>3359H01</t>
  </si>
  <si>
    <t>3359H01 - Čalouník</t>
  </si>
  <si>
    <t>3652H001</t>
  </si>
  <si>
    <t>3652H001 - Instalatér</t>
  </si>
  <si>
    <t>3652H01</t>
  </si>
  <si>
    <t>3652H01 - Instalatér</t>
  </si>
  <si>
    <t>3657H001</t>
  </si>
  <si>
    <t>3657H001 - Malíř</t>
  </si>
  <si>
    <t>3664H001</t>
  </si>
  <si>
    <t>3664H001 - Tesař</t>
  </si>
  <si>
    <t>3664H01</t>
  </si>
  <si>
    <t>3664H01 - Tesař</t>
  </si>
  <si>
    <t>3667H001</t>
  </si>
  <si>
    <t xml:space="preserve">3667H001 - Zedník                                                                          </t>
  </si>
  <si>
    <t>3667H003</t>
  </si>
  <si>
    <t>3667H003 - Kamnář</t>
  </si>
  <si>
    <t>3667H004</t>
  </si>
  <si>
    <t>3667H004 - Obkladač</t>
  </si>
  <si>
    <t>3667H01</t>
  </si>
  <si>
    <t>3667H01 - Zedník</t>
  </si>
  <si>
    <t>3669H001</t>
  </si>
  <si>
    <t>3669H001 - Pokrývač</t>
  </si>
  <si>
    <t>3669H01</t>
  </si>
  <si>
    <t>3669H01 - Pokrývač</t>
  </si>
  <si>
    <t>3752H01</t>
  </si>
  <si>
    <t>3752H01 - Železničář</t>
  </si>
  <si>
    <t>3941H01</t>
  </si>
  <si>
    <t>3941H01 - Malíř a lakýrník</t>
  </si>
  <si>
    <t>4151H007</t>
  </si>
  <si>
    <t xml:space="preserve">4151H007 - Zemědělec, hospodyňka                                                           </t>
  </si>
  <si>
    <t>4154H002</t>
  </si>
  <si>
    <t>4154H002 - Kovář a podkovář</t>
  </si>
  <si>
    <t>4154H01</t>
  </si>
  <si>
    <t xml:space="preserve">4154H01 - Podkovář a zemědělský kovář                                                     </t>
  </si>
  <si>
    <t>4155H003</t>
  </si>
  <si>
    <t>4155H003 - Opravář zemědělských strojů</t>
  </si>
  <si>
    <t>4155H01</t>
  </si>
  <si>
    <t>4155H01 - Opravář zemědělských strojů</t>
  </si>
  <si>
    <t>4156H001</t>
  </si>
  <si>
    <t>4156H001 - Mechanizátor lesní výroby</t>
  </si>
  <si>
    <t>4156H01</t>
  </si>
  <si>
    <t xml:space="preserve">4156H01 - Lesní mechanizátor                                                              </t>
  </si>
  <si>
    <t>5341H01</t>
  </si>
  <si>
    <t xml:space="preserve">5341H01 - Ošetřovatel                                                                     </t>
  </si>
  <si>
    <t>6551H002</t>
  </si>
  <si>
    <t>6551H002 - Kuchař - číšník pro pohostinství</t>
  </si>
  <si>
    <t>6551H01</t>
  </si>
  <si>
    <t>6551H01 - Kuchař - číšník</t>
  </si>
  <si>
    <t>6552H001</t>
  </si>
  <si>
    <t>6552H001 - Kuchař</t>
  </si>
  <si>
    <t>6553H001</t>
  </si>
  <si>
    <t>6553H001 - Číšník, servírka</t>
  </si>
  <si>
    <t>6651H01</t>
  </si>
  <si>
    <t xml:space="preserve">6651H01 - Prodavač                                                                        </t>
  </si>
  <si>
    <t>6652H001</t>
  </si>
  <si>
    <t>6652H001 - Aranžér</t>
  </si>
  <si>
    <t>6652H01</t>
  </si>
  <si>
    <t>6652H01 - Aranžér</t>
  </si>
  <si>
    <t>6951H001</t>
  </si>
  <si>
    <t>6951H001 - Kadeřník</t>
  </si>
  <si>
    <t>6951H01</t>
  </si>
  <si>
    <t>6951H01 - Kadeřník</t>
  </si>
  <si>
    <t>6953H003</t>
  </si>
  <si>
    <t>6953H003 - Provoz služeb</t>
  </si>
  <si>
    <t>2343L506</t>
  </si>
  <si>
    <t>2343L506 - Provozní technika</t>
  </si>
  <si>
    <t>2344L001</t>
  </si>
  <si>
    <t>2344L001 - Mechanik strojů a zařízení</t>
  </si>
  <si>
    <t>2345L001</t>
  </si>
  <si>
    <t>2345L001 - Mechanik seřizovač</t>
  </si>
  <si>
    <t>2345L01</t>
  </si>
  <si>
    <t xml:space="preserve">2345L01 - Mechanik seřizovač                                                              </t>
  </si>
  <si>
    <t>2641L01</t>
  </si>
  <si>
    <t xml:space="preserve">2641L01 - Mechanik elektrotechnik                                                         </t>
  </si>
  <si>
    <t>2641L501</t>
  </si>
  <si>
    <t>2641L501 - Elektrotechnika</t>
  </si>
  <si>
    <t>2641L506</t>
  </si>
  <si>
    <t>2641L506 - Provozní elektrotechnika</t>
  </si>
  <si>
    <t>2642L001</t>
  </si>
  <si>
    <t>2642L001 - Mechanik silnoproudých zařízení</t>
  </si>
  <si>
    <t>2643L001</t>
  </si>
  <si>
    <t>2643L001 - Mechanik elektronik</t>
  </si>
  <si>
    <t>2645L005</t>
  </si>
  <si>
    <t>2645L005 - Telekomunikační mechanik</t>
  </si>
  <si>
    <t>2846L501</t>
  </si>
  <si>
    <t>2846L501 - Keramický průmysl</t>
  </si>
  <si>
    <t>3143L501</t>
  </si>
  <si>
    <t xml:space="preserve">3143L501 - Oděvnictví                                                                      </t>
  </si>
  <si>
    <t>3342L502</t>
  </si>
  <si>
    <t>3342L502 - Dřevařská a nábytkářská výroba</t>
  </si>
  <si>
    <t>3644L502</t>
  </si>
  <si>
    <t>3644L502 - Stavební provoz</t>
  </si>
  <si>
    <t>3741L503</t>
  </si>
  <si>
    <t>3741L503 - Dopravní provoz</t>
  </si>
  <si>
    <t>3941L001</t>
  </si>
  <si>
    <t>3941L001 - Autotronik</t>
  </si>
  <si>
    <t>3941L01</t>
  </si>
  <si>
    <t>3941L01 - Autotronik</t>
  </si>
  <si>
    <t>3941L002</t>
  </si>
  <si>
    <t>3941L002 - Mechanik instalatérských a elektrotechnických zařízení budov</t>
  </si>
  <si>
    <t>3941L02</t>
  </si>
  <si>
    <t xml:space="preserve">3941L02 - Mechanik instalatérských a elektrotechnických zařízení                          </t>
  </si>
  <si>
    <t>6441L524</t>
  </si>
  <si>
    <t>6441L524 - Podnikání</t>
  </si>
  <si>
    <t>6441L51</t>
  </si>
  <si>
    <t xml:space="preserve">6441L51 - Podnikání                                                                       </t>
  </si>
  <si>
    <t>6541L01</t>
  </si>
  <si>
    <t>6541L01 - Gastronomie</t>
  </si>
  <si>
    <t>6541L504</t>
  </si>
  <si>
    <t>6541L504 - Společné stravování</t>
  </si>
  <si>
    <t>6641L008</t>
  </si>
  <si>
    <t>6641L008 - Obchodník</t>
  </si>
  <si>
    <t>6641L01</t>
  </si>
  <si>
    <t>6641L01 - Obchodník</t>
  </si>
  <si>
    <t>6641L501</t>
  </si>
  <si>
    <t>6641L501 - Provoz obchodu</t>
  </si>
  <si>
    <t>6941L004</t>
  </si>
  <si>
    <t>6941L004 - Kosmetička</t>
  </si>
  <si>
    <t>6941L01</t>
  </si>
  <si>
    <t xml:space="preserve">6941L01 - Kosmetické služby                                                               </t>
  </si>
  <si>
    <t>6941L502</t>
  </si>
  <si>
    <t>6941L502 - Vlasová kosmetika</t>
  </si>
  <si>
    <t>8251L003</t>
  </si>
  <si>
    <t>8251L003 - Uměleckořemeslné zpracování kovů - práce kovářské a zámečnické</t>
  </si>
  <si>
    <t>8251L01</t>
  </si>
  <si>
    <t xml:space="preserve">8251L01 - Uměleckořemeslné zpracování kovů                                                </t>
  </si>
  <si>
    <t>8251L006</t>
  </si>
  <si>
    <t>8251L006 - Uměleckořemeslné zpracování dřeva - práce truhlářské</t>
  </si>
  <si>
    <t>8251L02</t>
  </si>
  <si>
    <t xml:space="preserve">8251L02 - Uměleckořemeslné zpracování dřeva                                               </t>
  </si>
  <si>
    <t>8251L014</t>
  </si>
  <si>
    <t>8251L014 - Uměleckořemeslné zpracování kamene a keramiky - práce keramické</t>
  </si>
  <si>
    <t>8251L04</t>
  </si>
  <si>
    <t xml:space="preserve">8251L04 - Uměleckořemeslné zpracování kamene a keramiky                                   </t>
  </si>
  <si>
    <t>1601M002</t>
  </si>
  <si>
    <t>1601M002 - Ochrana přírody a prostředí</t>
  </si>
  <si>
    <t>1820M01</t>
  </si>
  <si>
    <t xml:space="preserve">1820M01 - Informační technologie                                                          </t>
  </si>
  <si>
    <t>2341M001</t>
  </si>
  <si>
    <t>2341M001 - Strojírenství</t>
  </si>
  <si>
    <t>2341M01</t>
  </si>
  <si>
    <t>2341M01 - Strojírenství</t>
  </si>
  <si>
    <t>2345M004</t>
  </si>
  <si>
    <t>2345M004 - Silniční doprava</t>
  </si>
  <si>
    <t>2345M01</t>
  </si>
  <si>
    <t xml:space="preserve">2345M01 - Dopravní prostředky                                                             </t>
  </si>
  <si>
    <t>2641M002</t>
  </si>
  <si>
    <t>2641M002 - Elektrotechnika</t>
  </si>
  <si>
    <t>2641M01</t>
  </si>
  <si>
    <t>2641M01 - Elektrotechnika</t>
  </si>
  <si>
    <t>2644M001</t>
  </si>
  <si>
    <t>2644M001 - Automatizační technika</t>
  </si>
  <si>
    <t>2645M01</t>
  </si>
  <si>
    <t xml:space="preserve">2645M01 - Telekomunikace                                                                  </t>
  </si>
  <si>
    <t>2647M002</t>
  </si>
  <si>
    <t>2647M002 - Elektronické počítačové systémy</t>
  </si>
  <si>
    <t>2647M003</t>
  </si>
  <si>
    <t>2647M003 - Informační technologie - aplikace osobních počítačů</t>
  </si>
  <si>
    <t>3143M001</t>
  </si>
  <si>
    <t>3143M001 - Oděvnictví</t>
  </si>
  <si>
    <t>3143M01</t>
  </si>
  <si>
    <t>3143M01 - Oděvnictví</t>
  </si>
  <si>
    <t>3641M001</t>
  </si>
  <si>
    <t>3641M001 - Pozemní stavitelství</t>
  </si>
  <si>
    <t>3645M002</t>
  </si>
  <si>
    <t>3645M002 - Technická zařízení budov</t>
  </si>
  <si>
    <t>3645M01</t>
  </si>
  <si>
    <t xml:space="preserve">3645M01 - Technická zařízení budov                                                        </t>
  </si>
  <si>
    <t>3646M003</t>
  </si>
  <si>
    <t>3646M003 - Geodézie - katastr nemovitostí</t>
  </si>
  <si>
    <t>3646M01</t>
  </si>
  <si>
    <t xml:space="preserve">3646M01 - Geodézie a katastr nemovitostí                                                  </t>
  </si>
  <si>
    <t>3647M001</t>
  </si>
  <si>
    <t>3647M001 - Stavebnictví</t>
  </si>
  <si>
    <t>3647M01</t>
  </si>
  <si>
    <t>3647M01 - Stavebnictví</t>
  </si>
  <si>
    <t>3741M006</t>
  </si>
  <si>
    <t>3741M006 - Provoz a ekonomika dopravy</t>
  </si>
  <si>
    <t>3741M01</t>
  </si>
  <si>
    <t>3741M01 - Provoz a ekonomika dopravy</t>
  </si>
  <si>
    <t>3742M001</t>
  </si>
  <si>
    <t>3742M001 - Poštovní a peněžní služby</t>
  </si>
  <si>
    <t>3742M01</t>
  </si>
  <si>
    <t xml:space="preserve">3742M01 - Logistické a finanční služby                                                    </t>
  </si>
  <si>
    <t>3941M003</t>
  </si>
  <si>
    <t>3941M003 - Mechatronika</t>
  </si>
  <si>
    <t>4141M001</t>
  </si>
  <si>
    <t>4141M001 - Agropodnikání</t>
  </si>
  <si>
    <t>4141M01</t>
  </si>
  <si>
    <t>4141M01 - Agropodnikání</t>
  </si>
  <si>
    <t>4145M001</t>
  </si>
  <si>
    <t>4145M001 - Mechanizace a služby</t>
  </si>
  <si>
    <t>4145M01</t>
  </si>
  <si>
    <t>4145M01 - Mechanizace a služby</t>
  </si>
  <si>
    <t>4341M01</t>
  </si>
  <si>
    <t xml:space="preserve">4341M01 - Veterinářství                                                                   </t>
  </si>
  <si>
    <t>5341M007</t>
  </si>
  <si>
    <t>5341M007 - Zdravotnický asistent</t>
  </si>
  <si>
    <t>5341M01</t>
  </si>
  <si>
    <t xml:space="preserve">5341M01 - Zdravotnický asistent                                                           </t>
  </si>
  <si>
    <t>5343M005</t>
  </si>
  <si>
    <t>5343M005 - Laboratorní asistent</t>
  </si>
  <si>
    <t>5344M007</t>
  </si>
  <si>
    <t>5344M007 - Asistent zubního technika</t>
  </si>
  <si>
    <t>6341M004</t>
  </si>
  <si>
    <t>6341M004 - Obchodní akademie</t>
  </si>
  <si>
    <t>6341M006</t>
  </si>
  <si>
    <t>6341M006 - Obchodně podnikatelská činnost</t>
  </si>
  <si>
    <t>6341M01</t>
  </si>
  <si>
    <t>6341M01 - Obchodně podnikatelská činnost</t>
  </si>
  <si>
    <t>6341M02</t>
  </si>
  <si>
    <t>6341M02 - Obchodní akademie</t>
  </si>
  <si>
    <t>6341M040</t>
  </si>
  <si>
    <t>6341M040 - Informatika v ekonomice</t>
  </si>
  <si>
    <t>6442M003</t>
  </si>
  <si>
    <t>6442M003 - Strojírenská technická administrativa</t>
  </si>
  <si>
    <t>6442M009</t>
  </si>
  <si>
    <t>6442M009 - Management strojírenství</t>
  </si>
  <si>
    <t>6442M022</t>
  </si>
  <si>
    <t>6442M022 - Management potravinářských výrob</t>
  </si>
  <si>
    <t>6442M024</t>
  </si>
  <si>
    <t>6442M024 - Management textilu a oděvnictví</t>
  </si>
  <si>
    <t>6442M036</t>
  </si>
  <si>
    <t>6442M036 - Management obchodu</t>
  </si>
  <si>
    <t>6542M004</t>
  </si>
  <si>
    <t>6542M004 - Hotelnictví a turismus</t>
  </si>
  <si>
    <t>6542M01</t>
  </si>
  <si>
    <t xml:space="preserve">6542M01 - Hotelnictví                                                                     </t>
  </si>
  <si>
    <t>6542M011</t>
  </si>
  <si>
    <t>6542M011 - Služby cestovního ruchu</t>
  </si>
  <si>
    <t>6542M02</t>
  </si>
  <si>
    <t xml:space="preserve">6542M02 - Cestovní ruch                                                                   </t>
  </si>
  <si>
    <t>6843M001</t>
  </si>
  <si>
    <t>6843M001 - Veřejnosprávní činnost</t>
  </si>
  <si>
    <t>6843M01</t>
  </si>
  <si>
    <t>6843M01 - Veřejnosprávní činnost</t>
  </si>
  <si>
    <t>7241M001</t>
  </si>
  <si>
    <t>7241M001 - Knihovnické a informační systémy a služby</t>
  </si>
  <si>
    <t>7241M01</t>
  </si>
  <si>
    <t xml:space="preserve">7241M01 - Informační služby                                                               </t>
  </si>
  <si>
    <t>7541M003</t>
  </si>
  <si>
    <t>7541M003 - Sociální péče - pečovatelská činnost</t>
  </si>
  <si>
    <t>7541M004</t>
  </si>
  <si>
    <t>7541M004 - Sociální péče - sociálněsprávní činnost</t>
  </si>
  <si>
    <t>7541M01</t>
  </si>
  <si>
    <t xml:space="preserve">7541M01 - Sociální činnost                                                                </t>
  </si>
  <si>
    <t>7842M001</t>
  </si>
  <si>
    <t>7842M001 - Technické lyceum</t>
  </si>
  <si>
    <t>7842M01</t>
  </si>
  <si>
    <t>7842M01 - Technické lyceum</t>
  </si>
  <si>
    <t>7842M002</t>
  </si>
  <si>
    <t>7842M002 - Ekonomické lyceum</t>
  </si>
  <si>
    <t>7842M02</t>
  </si>
  <si>
    <t>7842M02 - Ekonomické lyceum</t>
  </si>
  <si>
    <t>7842M003</t>
  </si>
  <si>
    <t>7842M003 - Pedagogické lyceum</t>
  </si>
  <si>
    <t>7842M005</t>
  </si>
  <si>
    <t>7842M005 - Zdravotnické lyceum</t>
  </si>
  <si>
    <t>7842M006</t>
  </si>
  <si>
    <t>7842M006 - Přírodovědné lyceum</t>
  </si>
  <si>
    <t>7842M05</t>
  </si>
  <si>
    <t xml:space="preserve">7842M05 - Přírodovědné lyceum                                                             </t>
  </si>
  <si>
    <t>8241M007</t>
  </si>
  <si>
    <t>8241M007 - Propagační výtvarnictví - propagační grafika</t>
  </si>
  <si>
    <t>8241M009</t>
  </si>
  <si>
    <t>8241M009 - Propagační výtvarnictví - aranžování</t>
  </si>
  <si>
    <t>8241M05</t>
  </si>
  <si>
    <t xml:space="preserve">8241M05 - Grafický design                                                                 </t>
  </si>
  <si>
    <t>8241M022</t>
  </si>
  <si>
    <t>8241M022 - Modelářství a návrhářství oděvů</t>
  </si>
  <si>
    <t>8241M07</t>
  </si>
  <si>
    <t xml:space="preserve">8241M07 - Modelářství a návrhářství oděvů                                                 </t>
  </si>
  <si>
    <t>8241M038</t>
  </si>
  <si>
    <t xml:space="preserve">8241M038 - Výtvarné zpracování keramiky a porcelánu - kamnářství                           </t>
  </si>
  <si>
    <t>8241M12</t>
  </si>
  <si>
    <t xml:space="preserve">8241M12 - Výtvarné zpracování keramiky a porcelánu                                        </t>
  </si>
  <si>
    <t>Střední škola - praktické vyučování</t>
  </si>
  <si>
    <t>6341N22 - Účetnictví a daně  (kombin. studium)</t>
  </si>
  <si>
    <t>6343N03 - Bankovnictví  (kombin. studium)</t>
  </si>
  <si>
    <t>5341N21</t>
  </si>
  <si>
    <t>5341N21 - Diplomovaný zdravotnický záchranář</t>
  </si>
  <si>
    <t>5341N31</t>
  </si>
  <si>
    <t>5341N31 - Diplomovaná dentální hygienistka</t>
  </si>
  <si>
    <t xml:space="preserve">6341N03- Marketing                                                                       </t>
  </si>
  <si>
    <t>3159E02</t>
  </si>
  <si>
    <t xml:space="preserve">3159E02 - Šití prádla              </t>
  </si>
  <si>
    <t>3657E01</t>
  </si>
  <si>
    <t>3657E01 - Malířské a natěračské práce</t>
  </si>
  <si>
    <t>4152E02</t>
  </si>
  <si>
    <t>4152E02 - Zahradnická výroba</t>
  </si>
  <si>
    <t>3667H02</t>
  </si>
  <si>
    <t>3667H02 - Kamnář</t>
  </si>
  <si>
    <t>4151H01</t>
  </si>
  <si>
    <t>4151H01 - Zemědělec - farmář</t>
  </si>
  <si>
    <t>2343L51</t>
  </si>
  <si>
    <t>2343L51 - Provozní technika</t>
  </si>
  <si>
    <t>2344L01</t>
  </si>
  <si>
    <t>2344L01 - Mechanik strojů a zařízení</t>
  </si>
  <si>
    <t>3342L51</t>
  </si>
  <si>
    <t>3342L51 - Nábytkářská a dřevařská výroba</t>
  </si>
  <si>
    <t>3644L51</t>
  </si>
  <si>
    <t>3644L51 - Stavební provoz</t>
  </si>
  <si>
    <t>1601M01</t>
  </si>
  <si>
    <t>1601M01 - Ekologie a životní prostředí</t>
  </si>
  <si>
    <t>7842M04</t>
  </si>
  <si>
    <t>7842M04 - Zdravotnické lyceum</t>
  </si>
  <si>
    <t>8241M11</t>
  </si>
  <si>
    <t>8241M11 - Design interiéru</t>
  </si>
  <si>
    <t>8241M17</t>
  </si>
  <si>
    <t>8241M17 - Multimediální tvorba</t>
  </si>
  <si>
    <t>3159E02 - Šití prádla</t>
  </si>
  <si>
    <t>Krajské normativy pro rozpis rozpočtu přímých výdajů regionálního školství Plzeňského kraje na rok 2012</t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</si>
  <si>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</si>
  <si>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r>
      <t xml:space="preserve"> -0,0005*x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+0,1103*x+35,00</t>
    </r>
  </si>
  <si>
    <r>
      <t xml:space="preserve"> 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+ 0,1103*x+35,00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</si>
  <si>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</si>
  <si>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10,899*Ln(x)+x/150-3</t>
  </si>
  <si>
    <t>(10,899*Ln(x) +x/200)*0,5-1,5</t>
  </si>
  <si>
    <t>Krajské normativy pro rozpis rozpočtu přímých výdajů na rok 2012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</si>
  <si>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</si>
  <si>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r>
      <t>2,4962*x</t>
    </r>
    <r>
      <rPr>
        <b/>
        <vertAlign val="superscript"/>
        <sz val="10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</si>
  <si>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</si>
  <si>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r>
      <t>3,89*x</t>
    </r>
    <r>
      <rPr>
        <b/>
        <vertAlign val="superscript"/>
        <sz val="10"/>
        <rFont val="Arial CE"/>
        <family val="2"/>
        <charset val="238"/>
      </rPr>
      <t>0,355</t>
    </r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</si>
  <si>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</si>
  <si>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(10,899*Ln(x)+x/200)*0,5-1,5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</si>
</sst>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6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b/>
      <vertAlign val="superscript"/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vertAlign val="superscript"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36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89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8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4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40" fillId="0" borderId="1" applyNumberFormat="0" applyFill="0" applyAlignment="0" applyProtection="0"/>
    <xf numFmtId="0" fontId="42" fillId="11" borderId="0" applyNumberFormat="0" applyBorder="0" applyAlignment="0" applyProtection="0"/>
    <xf numFmtId="0" fontId="43" fillId="12" borderId="2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7" borderId="0" applyNumberFormat="0" applyBorder="0" applyAlignment="0" applyProtection="0"/>
    <xf numFmtId="0" fontId="49" fillId="0" borderId="0"/>
    <xf numFmtId="0" fontId="15" fillId="0" borderId="0"/>
    <xf numFmtId="0" fontId="50" fillId="0" borderId="0"/>
    <xf numFmtId="0" fontId="62" fillId="0" borderId="0"/>
    <xf numFmtId="0" fontId="15" fillId="0" borderId="0"/>
    <xf numFmtId="0" fontId="62" fillId="0" borderId="0"/>
    <xf numFmtId="0" fontId="49" fillId="0" borderId="0"/>
    <xf numFmtId="0" fontId="58" fillId="0" borderId="0"/>
    <xf numFmtId="0" fontId="49" fillId="0" borderId="0"/>
    <xf numFmtId="0" fontId="20" fillId="0" borderId="0"/>
    <xf numFmtId="0" fontId="2" fillId="0" borderId="0"/>
    <xf numFmtId="0" fontId="15" fillId="0" borderId="0"/>
    <xf numFmtId="0" fontId="49" fillId="4" borderId="6" applyNumberFormat="0" applyFont="0" applyAlignment="0" applyProtection="0"/>
    <xf numFmtId="0" fontId="51" fillId="0" borderId="7" applyNumberFormat="0" applyFill="0" applyAlignment="0" applyProtection="0"/>
    <xf numFmtId="0" fontId="53" fillId="6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4" fillId="7" borderId="8" applyNumberFormat="0" applyAlignment="0" applyProtection="0"/>
    <xf numFmtId="0" fontId="55" fillId="13" borderId="8" applyNumberFormat="0" applyAlignment="0" applyProtection="0"/>
    <xf numFmtId="0" fontId="56" fillId="13" borderId="9" applyNumberFormat="0" applyAlignment="0" applyProtection="0"/>
    <xf numFmtId="0" fontId="57" fillId="0" borderId="0" applyNumberFormat="0" applyFill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58" fillId="0" borderId="0"/>
  </cellStyleXfs>
  <cellXfs count="528">
    <xf numFmtId="0" fontId="0" fillId="0" borderId="0" xfId="0"/>
    <xf numFmtId="0" fontId="17" fillId="0" borderId="0" xfId="38" applyFont="1" applyBorder="1" applyAlignment="1"/>
    <xf numFmtId="0" fontId="2" fillId="0" borderId="0" xfId="38" applyBorder="1"/>
    <xf numFmtId="0" fontId="17" fillId="0" borderId="0" xfId="38" applyFont="1" applyBorder="1" applyAlignment="1">
      <alignment horizontal="left" vertical="center"/>
    </xf>
    <xf numFmtId="1" fontId="17" fillId="0" borderId="0" xfId="38" applyNumberFormat="1" applyFont="1" applyFill="1" applyBorder="1" applyAlignment="1">
      <alignment horizontal="left" vertical="center"/>
    </xf>
    <xf numFmtId="1" fontId="18" fillId="0" borderId="10" xfId="38" applyNumberFormat="1" applyFont="1" applyFill="1" applyBorder="1" applyAlignment="1">
      <alignment horizontal="left" vertical="center"/>
    </xf>
    <xf numFmtId="0" fontId="17" fillId="0" borderId="11" xfId="38" applyFont="1" applyBorder="1" applyAlignment="1">
      <alignment horizontal="left" vertical="center"/>
    </xf>
    <xf numFmtId="0" fontId="17" fillId="0" borderId="11" xfId="38" applyFont="1" applyBorder="1" applyAlignment="1"/>
    <xf numFmtId="0" fontId="17" fillId="0" borderId="12" xfId="38" applyFont="1" applyBorder="1" applyAlignment="1">
      <alignment horizontal="left" vertical="center"/>
    </xf>
    <xf numFmtId="0" fontId="17" fillId="0" borderId="13" xfId="38" applyFont="1" applyBorder="1" applyAlignment="1"/>
    <xf numFmtId="0" fontId="17" fillId="0" borderId="14" xfId="38" applyFont="1" applyBorder="1" applyAlignment="1">
      <alignment horizontal="left" vertical="center"/>
    </xf>
    <xf numFmtId="0" fontId="17" fillId="0" borderId="15" xfId="38" applyFont="1" applyBorder="1" applyAlignment="1">
      <alignment horizontal="left" vertical="center"/>
    </xf>
    <xf numFmtId="1" fontId="17" fillId="0" borderId="16" xfId="38" applyNumberFormat="1" applyFont="1" applyFill="1" applyBorder="1" applyAlignment="1">
      <alignment horizontal="left" vertical="center"/>
    </xf>
    <xf numFmtId="0" fontId="17" fillId="0" borderId="16" xfId="38" applyFont="1" applyBorder="1" applyAlignment="1"/>
    <xf numFmtId="1" fontId="17" fillId="0" borderId="13" xfId="38" applyNumberFormat="1" applyFont="1" applyFill="1" applyBorder="1" applyAlignment="1">
      <alignment horizontal="left" vertical="center"/>
    </xf>
    <xf numFmtId="1" fontId="17" fillId="0" borderId="12" xfId="38" applyNumberFormat="1" applyFont="1" applyFill="1" applyBorder="1" applyAlignment="1">
      <alignment horizontal="left" vertical="center"/>
    </xf>
    <xf numFmtId="0" fontId="15" fillId="0" borderId="13" xfId="38" applyFont="1" applyBorder="1" applyAlignment="1">
      <alignment horizontal="left" vertical="center"/>
    </xf>
    <xf numFmtId="1" fontId="17" fillId="0" borderId="17" xfId="38" applyNumberFormat="1" applyFont="1" applyFill="1" applyBorder="1" applyAlignment="1">
      <alignment horizontal="left" vertical="center"/>
    </xf>
    <xf numFmtId="1" fontId="17" fillId="0" borderId="18" xfId="38" applyNumberFormat="1" applyFont="1" applyFill="1" applyBorder="1" applyAlignment="1">
      <alignment horizontal="left" vertical="center"/>
    </xf>
    <xf numFmtId="0" fontId="17" fillId="0" borderId="18" xfId="38" applyFont="1" applyBorder="1" applyAlignment="1"/>
    <xf numFmtId="0" fontId="16" fillId="0" borderId="19" xfId="38" applyFont="1" applyBorder="1" applyAlignment="1">
      <alignment horizontal="center" vertical="center"/>
    </xf>
    <xf numFmtId="0" fontId="16" fillId="0" borderId="20" xfId="38" applyFont="1" applyBorder="1" applyAlignment="1">
      <alignment horizontal="center" vertical="center"/>
    </xf>
    <xf numFmtId="0" fontId="15" fillId="0" borderId="18" xfId="38" applyFont="1" applyBorder="1" applyAlignment="1">
      <alignment horizontal="left" vertical="center"/>
    </xf>
    <xf numFmtId="0" fontId="17" fillId="0" borderId="0" xfId="38" applyFont="1" applyBorder="1"/>
    <xf numFmtId="0" fontId="16" fillId="0" borderId="0" xfId="38" applyFont="1" applyBorder="1" applyAlignment="1">
      <alignment horizontal="center"/>
    </xf>
    <xf numFmtId="0" fontId="17" fillId="0" borderId="0" xfId="38" applyFont="1"/>
    <xf numFmtId="0" fontId="3" fillId="0" borderId="0" xfId="38" applyFont="1"/>
    <xf numFmtId="0" fontId="16" fillId="0" borderId="0" xfId="38" applyFont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Alignment="1"/>
    <xf numFmtId="0" fontId="0" fillId="0" borderId="0" xfId="0" applyFill="1" applyBorder="1" applyAlignment="1"/>
    <xf numFmtId="1" fontId="18" fillId="0" borderId="21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Fill="1" applyAlignment="1"/>
    <xf numFmtId="0" fontId="0" fillId="0" borderId="0" xfId="0" applyFill="1" applyAlignment="1"/>
    <xf numFmtId="0" fontId="25" fillId="0" borderId="0" xfId="0" applyFont="1"/>
    <xf numFmtId="164" fontId="25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 applyFill="1" applyAlignment="1">
      <alignment horizontal="left"/>
    </xf>
    <xf numFmtId="0" fontId="7" fillId="0" borderId="0" xfId="0" applyFont="1" applyFill="1" applyAlignment="1"/>
    <xf numFmtId="164" fontId="24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/>
    <xf numFmtId="164" fontId="7" fillId="0" borderId="0" xfId="0" applyNumberFormat="1" applyFont="1" applyBorder="1" applyAlignment="1"/>
    <xf numFmtId="0" fontId="7" fillId="0" borderId="0" xfId="0" applyFont="1" applyBorder="1"/>
    <xf numFmtId="164" fontId="7" fillId="0" borderId="0" xfId="0" applyNumberFormat="1" applyFont="1" applyBorder="1"/>
    <xf numFmtId="164" fontId="2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/>
    <xf numFmtId="164" fontId="5" fillId="0" borderId="0" xfId="0" applyNumberFormat="1" applyFont="1" applyAlignment="1">
      <alignment horizontal="left"/>
    </xf>
    <xf numFmtId="0" fontId="28" fillId="0" borderId="21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right" vertical="center"/>
    </xf>
    <xf numFmtId="0" fontId="26" fillId="0" borderId="25" xfId="0" applyFont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30" fillId="0" borderId="0" xfId="0" applyFont="1" applyFill="1" applyAlignment="1"/>
    <xf numFmtId="2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/>
    <xf numFmtId="0" fontId="2" fillId="0" borderId="0" xfId="0" applyFont="1" applyBorder="1" applyAlignment="1"/>
    <xf numFmtId="164" fontId="5" fillId="0" borderId="0" xfId="0" applyNumberFormat="1" applyFont="1" applyFill="1" applyBorder="1" applyAlignment="1">
      <alignment horizontal="left" vertical="center"/>
    </xf>
    <xf numFmtId="2" fontId="0" fillId="0" borderId="2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Fill="1" applyAlignment="1"/>
    <xf numFmtId="0" fontId="17" fillId="0" borderId="13" xfId="38" applyFont="1" applyBorder="1"/>
    <xf numFmtId="0" fontId="17" fillId="0" borderId="14" xfId="38" applyFont="1" applyBorder="1" applyAlignment="1">
      <alignment horizontal="center"/>
    </xf>
    <xf numFmtId="0" fontId="3" fillId="0" borderId="0" xfId="38" applyFont="1" applyBorder="1"/>
    <xf numFmtId="0" fontId="17" fillId="0" borderId="15" xfId="38" applyFont="1" applyBorder="1" applyAlignment="1">
      <alignment horizontal="center"/>
    </xf>
    <xf numFmtId="0" fontId="17" fillId="0" borderId="16" xfId="38" applyFont="1" applyBorder="1"/>
    <xf numFmtId="0" fontId="2" fillId="0" borderId="16" xfId="38" applyBorder="1"/>
    <xf numFmtId="0" fontId="16" fillId="0" borderId="16" xfId="38" applyFont="1" applyBorder="1" applyAlignment="1">
      <alignment horizontal="center"/>
    </xf>
    <xf numFmtId="3" fontId="16" fillId="0" borderId="0" xfId="38" applyNumberFormat="1" applyFont="1" applyBorder="1" applyAlignment="1">
      <alignment horizontal="center" vertical="center"/>
    </xf>
    <xf numFmtId="0" fontId="17" fillId="0" borderId="13" xfId="38" applyFont="1" applyBorder="1" applyAlignment="1">
      <alignment horizontal="left" vertical="center"/>
    </xf>
    <xf numFmtId="0" fontId="16" fillId="0" borderId="13" xfId="38" applyFont="1" applyBorder="1" applyAlignment="1">
      <alignment horizontal="center" vertical="center"/>
    </xf>
    <xf numFmtId="1" fontId="16" fillId="0" borderId="16" xfId="38" applyNumberFormat="1" applyFont="1" applyFill="1" applyBorder="1" applyAlignment="1">
      <alignment horizontal="left" vertical="center"/>
    </xf>
    <xf numFmtId="0" fontId="15" fillId="0" borderId="16" xfId="38" applyFont="1" applyBorder="1" applyAlignment="1">
      <alignment horizontal="left" vertical="center"/>
    </xf>
    <xf numFmtId="0" fontId="16" fillId="0" borderId="16" xfId="38" applyFont="1" applyBorder="1" applyAlignment="1">
      <alignment horizontal="center" vertical="center"/>
    </xf>
    <xf numFmtId="0" fontId="16" fillId="0" borderId="32" xfId="38" applyFont="1" applyBorder="1" applyAlignment="1">
      <alignment horizontal="center" vertical="center"/>
    </xf>
    <xf numFmtId="0" fontId="16" fillId="0" borderId="33" xfId="38" applyFont="1" applyBorder="1" applyAlignment="1">
      <alignment horizontal="center" vertical="center"/>
    </xf>
    <xf numFmtId="0" fontId="16" fillId="0" borderId="34" xfId="38" applyFont="1" applyBorder="1" applyAlignment="1">
      <alignment horizontal="center" vertical="center"/>
    </xf>
    <xf numFmtId="0" fontId="16" fillId="0" borderId="35" xfId="38" applyFont="1" applyBorder="1" applyAlignment="1">
      <alignment horizontal="center" vertical="center"/>
    </xf>
    <xf numFmtId="0" fontId="16" fillId="0" borderId="36" xfId="38" applyFont="1" applyBorder="1" applyAlignment="1">
      <alignment horizontal="center" vertical="center"/>
    </xf>
    <xf numFmtId="0" fontId="16" fillId="0" borderId="14" xfId="38" applyFont="1" applyBorder="1" applyAlignment="1">
      <alignment horizontal="center" vertical="center"/>
    </xf>
    <xf numFmtId="0" fontId="17" fillId="0" borderId="37" xfId="38" applyFont="1" applyBorder="1"/>
    <xf numFmtId="0" fontId="17" fillId="0" borderId="19" xfId="38" applyFont="1" applyBorder="1"/>
    <xf numFmtId="0" fontId="2" fillId="0" borderId="19" xfId="38" applyBorder="1"/>
    <xf numFmtId="0" fontId="0" fillId="0" borderId="0" xfId="0" applyBorder="1"/>
    <xf numFmtId="0" fontId="16" fillId="0" borderId="0" xfId="3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2" fontId="16" fillId="0" borderId="19" xfId="38" applyNumberFormat="1" applyFont="1" applyBorder="1" applyAlignment="1">
      <alignment horizontal="right" vertical="center" indent="1"/>
    </xf>
    <xf numFmtId="2" fontId="16" fillId="0" borderId="37" xfId="38" applyNumberFormat="1" applyFont="1" applyBorder="1" applyAlignment="1">
      <alignment horizontal="center" vertical="center"/>
    </xf>
    <xf numFmtId="2" fontId="16" fillId="0" borderId="39" xfId="38" applyNumberFormat="1" applyFont="1" applyBorder="1" applyAlignment="1">
      <alignment horizontal="right" vertical="center" indent="1"/>
    </xf>
    <xf numFmtId="2" fontId="16" fillId="0" borderId="37" xfId="38" applyNumberFormat="1" applyFont="1" applyBorder="1" applyAlignment="1">
      <alignment horizontal="right" vertical="center" indent="1"/>
    </xf>
    <xf numFmtId="2" fontId="16" fillId="0" borderId="13" xfId="38" applyNumberFormat="1" applyFont="1" applyBorder="1" applyAlignment="1">
      <alignment horizontal="right" vertical="center" indent="1"/>
    </xf>
    <xf numFmtId="2" fontId="16" fillId="0" borderId="16" xfId="38" applyNumberFormat="1" applyFont="1" applyBorder="1" applyAlignment="1">
      <alignment horizontal="right" vertical="center" indent="1"/>
    </xf>
    <xf numFmtId="2" fontId="16" fillId="0" borderId="40" xfId="38" applyNumberFormat="1" applyFont="1" applyBorder="1" applyAlignment="1">
      <alignment horizontal="right" vertical="center" indent="1"/>
    </xf>
    <xf numFmtId="0" fontId="33" fillId="0" borderId="0" xfId="0" applyFont="1" applyAlignment="1">
      <alignment horizontal="right" vertical="center"/>
    </xf>
    <xf numFmtId="2" fontId="16" fillId="0" borderId="0" xfId="38" applyNumberFormat="1" applyFont="1" applyBorder="1" applyAlignment="1">
      <alignment horizontal="right" vertical="center" indent="1"/>
    </xf>
    <xf numFmtId="0" fontId="28" fillId="0" borderId="23" xfId="0" applyFont="1" applyFill="1" applyBorder="1" applyAlignment="1">
      <alignment horizontal="left" vertical="center"/>
    </xf>
    <xf numFmtId="0" fontId="15" fillId="0" borderId="0" xfId="38" applyFont="1" applyBorder="1" applyAlignment="1">
      <alignment horizontal="left" vertical="center"/>
    </xf>
    <xf numFmtId="2" fontId="16" fillId="0" borderId="36" xfId="38" applyNumberFormat="1" applyFont="1" applyBorder="1" applyAlignment="1">
      <alignment horizontal="right" vertical="center" indent="1"/>
    </xf>
    <xf numFmtId="1" fontId="17" fillId="0" borderId="41" xfId="38" applyNumberFormat="1" applyFont="1" applyFill="1" applyBorder="1" applyAlignment="1">
      <alignment horizontal="left" vertical="center"/>
    </xf>
    <xf numFmtId="1" fontId="17" fillId="0" borderId="42" xfId="38" applyNumberFormat="1" applyFont="1" applyFill="1" applyBorder="1" applyAlignment="1">
      <alignment horizontal="left" vertical="center"/>
    </xf>
    <xf numFmtId="0" fontId="16" fillId="0" borderId="42" xfId="38" applyFont="1" applyBorder="1" applyAlignment="1">
      <alignment horizontal="center"/>
    </xf>
    <xf numFmtId="0" fontId="2" fillId="0" borderId="42" xfId="38" applyBorder="1"/>
    <xf numFmtId="0" fontId="3" fillId="0" borderId="42" xfId="38" applyFont="1" applyBorder="1"/>
    <xf numFmtId="0" fontId="17" fillId="0" borderId="42" xfId="38" applyFont="1" applyBorder="1"/>
    <xf numFmtId="0" fontId="3" fillId="0" borderId="43" xfId="38" applyFont="1" applyBorder="1" applyAlignment="1">
      <alignment horizontal="right" indent="1"/>
    </xf>
    <xf numFmtId="0" fontId="17" fillId="0" borderId="41" xfId="38" applyFont="1" applyBorder="1" applyAlignment="1"/>
    <xf numFmtId="0" fontId="16" fillId="0" borderId="44" xfId="38" applyFont="1" applyBorder="1" applyAlignment="1">
      <alignment horizontal="center" vertical="center"/>
    </xf>
    <xf numFmtId="2" fontId="16" fillId="0" borderId="45" xfId="38" applyNumberFormat="1" applyFont="1" applyBorder="1" applyAlignment="1">
      <alignment horizontal="right" vertical="center" indent="1"/>
    </xf>
    <xf numFmtId="0" fontId="17" fillId="0" borderId="41" xfId="38" applyFont="1" applyBorder="1" applyAlignment="1">
      <alignment horizontal="left" vertical="center"/>
    </xf>
    <xf numFmtId="0" fontId="15" fillId="0" borderId="41" xfId="38" applyFont="1" applyBorder="1"/>
    <xf numFmtId="0" fontId="17" fillId="0" borderId="12" xfId="38" applyFont="1" applyBorder="1" applyAlignment="1">
      <alignment horizontal="center" vertical="center"/>
    </xf>
    <xf numFmtId="0" fontId="17" fillId="0" borderId="14" xfId="38" applyFont="1" applyBorder="1" applyAlignment="1">
      <alignment horizontal="center" vertical="center"/>
    </xf>
    <xf numFmtId="3" fontId="0" fillId="0" borderId="31" xfId="0" applyNumberFormat="1" applyBorder="1"/>
    <xf numFmtId="3" fontId="0" fillId="0" borderId="27" xfId="0" applyNumberFormat="1" applyBorder="1"/>
    <xf numFmtId="0" fontId="0" fillId="0" borderId="46" xfId="0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4" fontId="0" fillId="0" borderId="31" xfId="0" applyNumberFormat="1" applyBorder="1"/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4" fontId="0" fillId="0" borderId="51" xfId="0" applyNumberFormat="1" applyBorder="1"/>
    <xf numFmtId="0" fontId="26" fillId="0" borderId="48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1" fontId="18" fillId="0" borderId="52" xfId="0" applyNumberFormat="1" applyFont="1" applyFill="1" applyBorder="1" applyAlignment="1">
      <alignment vertical="center"/>
    </xf>
    <xf numFmtId="0" fontId="28" fillId="0" borderId="52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horizontal="center" vertical="center" wrapText="1"/>
    </xf>
    <xf numFmtId="3" fontId="0" fillId="0" borderId="31" xfId="0" applyNumberFormat="1" applyFill="1" applyBorder="1"/>
    <xf numFmtId="3" fontId="0" fillId="0" borderId="28" xfId="0" applyNumberFormat="1" applyFill="1" applyBorder="1"/>
    <xf numFmtId="3" fontId="0" fillId="0" borderId="30" xfId="0" applyNumberFormat="1" applyFill="1" applyBorder="1"/>
    <xf numFmtId="3" fontId="0" fillId="0" borderId="35" xfId="0" applyNumberFormat="1" applyFill="1" applyBorder="1"/>
    <xf numFmtId="3" fontId="0" fillId="0" borderId="39" xfId="0" applyNumberFormat="1" applyFill="1" applyBorder="1"/>
    <xf numFmtId="3" fontId="0" fillId="0" borderId="26" xfId="0" applyNumberFormat="1" applyFill="1" applyBorder="1"/>
    <xf numFmtId="1" fontId="18" fillId="0" borderId="20" xfId="29" applyNumberFormat="1" applyFont="1" applyFill="1" applyBorder="1" applyAlignment="1">
      <alignment vertical="center"/>
    </xf>
    <xf numFmtId="0" fontId="28" fillId="0" borderId="21" xfId="29" applyFont="1" applyFill="1" applyBorder="1" applyAlignment="1">
      <alignment horizontal="left" vertical="center"/>
    </xf>
    <xf numFmtId="0" fontId="28" fillId="0" borderId="22" xfId="29" applyFont="1" applyFill="1" applyBorder="1" applyAlignment="1">
      <alignment horizontal="center" vertical="center" wrapText="1"/>
    </xf>
    <xf numFmtId="0" fontId="28" fillId="0" borderId="23" xfId="29" applyFont="1" applyFill="1" applyBorder="1" applyAlignment="1">
      <alignment horizontal="center" vertical="center"/>
    </xf>
    <xf numFmtId="0" fontId="28" fillId="0" borderId="24" xfId="29" applyFont="1" applyFill="1" applyBorder="1" applyAlignment="1">
      <alignment horizontal="right" vertical="center"/>
    </xf>
    <xf numFmtId="0" fontId="28" fillId="0" borderId="24" xfId="29" applyFont="1" applyFill="1" applyBorder="1" applyAlignment="1">
      <alignment horizontal="center" vertical="center"/>
    </xf>
    <xf numFmtId="1" fontId="3" fillId="0" borderId="23" xfId="39" applyNumberFormat="1" applyFont="1" applyFill="1" applyBorder="1" applyAlignment="1">
      <alignment vertical="center" wrapText="1"/>
    </xf>
    <xf numFmtId="0" fontId="4" fillId="0" borderId="23" xfId="39" applyFont="1" applyFill="1" applyBorder="1" applyAlignment="1">
      <alignment horizontal="center" vertical="center" wrapText="1"/>
    </xf>
    <xf numFmtId="0" fontId="4" fillId="0" borderId="54" xfId="39" applyFont="1" applyFill="1" applyBorder="1" applyAlignment="1">
      <alignment horizontal="center" vertical="center" wrapText="1"/>
    </xf>
    <xf numFmtId="0" fontId="4" fillId="0" borderId="53" xfId="39" applyFont="1" applyFill="1" applyBorder="1" applyAlignment="1">
      <alignment horizontal="center" vertical="center" wrapText="1"/>
    </xf>
    <xf numFmtId="0" fontId="32" fillId="0" borderId="55" xfId="39" applyFont="1" applyFill="1" applyBorder="1" applyAlignment="1">
      <alignment horizontal="center" vertical="center" wrapText="1"/>
    </xf>
    <xf numFmtId="0" fontId="4" fillId="0" borderId="56" xfId="39" applyFont="1" applyFill="1" applyBorder="1" applyAlignment="1">
      <alignment horizontal="center" vertical="center" wrapText="1"/>
    </xf>
    <xf numFmtId="0" fontId="4" fillId="0" borderId="57" xfId="39" applyFont="1" applyFill="1" applyBorder="1" applyAlignment="1">
      <alignment horizontal="center" vertical="center" wrapText="1"/>
    </xf>
    <xf numFmtId="0" fontId="10" fillId="0" borderId="51" xfId="29" applyFont="1" applyFill="1" applyBorder="1" applyAlignment="1">
      <alignment horizontal="center" vertical="center" wrapText="1"/>
    </xf>
    <xf numFmtId="0" fontId="10" fillId="0" borderId="58" xfId="29" applyFont="1" applyFill="1" applyBorder="1" applyAlignment="1">
      <alignment horizontal="center" vertical="center" wrapText="1"/>
    </xf>
    <xf numFmtId="0" fontId="10" fillId="0" borderId="59" xfId="29" applyFont="1" applyFill="1" applyBorder="1" applyAlignment="1">
      <alignment horizontal="center" vertical="center" wrapText="1"/>
    </xf>
    <xf numFmtId="2" fontId="6" fillId="0" borderId="60" xfId="39" applyNumberFormat="1" applyFont="1" applyFill="1" applyBorder="1" applyAlignment="1">
      <alignment horizontal="center" vertical="center" wrapText="1"/>
    </xf>
    <xf numFmtId="1" fontId="6" fillId="0" borderId="60" xfId="39" applyNumberFormat="1" applyFont="1" applyFill="1" applyBorder="1" applyAlignment="1">
      <alignment horizontal="right" vertical="center" wrapText="1"/>
    </xf>
    <xf numFmtId="1" fontId="6" fillId="0" borderId="60" xfId="39" applyNumberFormat="1" applyFont="1" applyFill="1" applyBorder="1" applyAlignment="1">
      <alignment horizontal="center" vertical="center" wrapText="1"/>
    </xf>
    <xf numFmtId="1" fontId="6" fillId="0" borderId="57" xfId="39" applyNumberFormat="1" applyFont="1" applyFill="1" applyBorder="1" applyAlignment="1">
      <alignment horizontal="center" vertical="center" wrapText="1"/>
    </xf>
    <xf numFmtId="1" fontId="6" fillId="0" borderId="53" xfId="39" applyNumberFormat="1" applyFont="1" applyFill="1" applyBorder="1" applyAlignment="1">
      <alignment horizontal="center" vertical="center" wrapText="1"/>
    </xf>
    <xf numFmtId="1" fontId="7" fillId="0" borderId="50" xfId="39" applyNumberFormat="1" applyFont="1" applyFill="1" applyBorder="1" applyAlignment="1">
      <alignment horizontal="left" vertical="center" wrapText="1"/>
    </xf>
    <xf numFmtId="2" fontId="5" fillId="0" borderId="30" xfId="39" applyNumberFormat="1" applyFont="1" applyFill="1" applyBorder="1" applyAlignment="1">
      <alignment horizontal="right" vertical="center" indent="2"/>
    </xf>
    <xf numFmtId="2" fontId="5" fillId="0" borderId="29" xfId="39" applyNumberFormat="1" applyFont="1" applyFill="1" applyBorder="1" applyAlignment="1">
      <alignment horizontal="right" vertical="center" indent="2"/>
    </xf>
    <xf numFmtId="3" fontId="5" fillId="0" borderId="61" xfId="39" applyNumberFormat="1" applyFont="1" applyFill="1" applyBorder="1" applyAlignment="1">
      <alignment horizontal="right" vertical="center" indent="1"/>
    </xf>
    <xf numFmtId="3" fontId="5" fillId="0" borderId="31" xfId="39" applyNumberFormat="1" applyFont="1" applyFill="1" applyBorder="1" applyAlignment="1">
      <alignment horizontal="right" vertical="center" indent="1"/>
    </xf>
    <xf numFmtId="3" fontId="5" fillId="0" borderId="35" xfId="39" applyNumberFormat="1" applyFont="1" applyFill="1" applyBorder="1" applyAlignment="1">
      <alignment horizontal="right" vertical="center" indent="1"/>
    </xf>
    <xf numFmtId="2" fontId="10" fillId="0" borderId="36" xfId="39" applyNumberFormat="1" applyFont="1" applyFill="1" applyBorder="1" applyAlignment="1">
      <alignment horizontal="center" vertical="center" wrapText="1"/>
    </xf>
    <xf numFmtId="2" fontId="36" fillId="0" borderId="50" xfId="39" applyNumberFormat="1" applyFont="1" applyFill="1" applyBorder="1" applyAlignment="1" applyProtection="1">
      <alignment horizontal="right" vertical="center" indent="1"/>
      <protection locked="0"/>
    </xf>
    <xf numFmtId="2" fontId="36" fillId="0" borderId="30" xfId="39" applyNumberFormat="1" applyFont="1" applyFill="1" applyBorder="1" applyAlignment="1" applyProtection="1">
      <alignment horizontal="right" vertical="center" indent="1"/>
      <protection locked="0"/>
    </xf>
    <xf numFmtId="2" fontId="36" fillId="0" borderId="35" xfId="39" applyNumberFormat="1" applyFont="1" applyFill="1" applyBorder="1" applyAlignment="1" applyProtection="1">
      <alignment horizontal="right" vertical="center" indent="1"/>
      <protection locked="0"/>
    </xf>
    <xf numFmtId="1" fontId="7" fillId="0" borderId="62" xfId="39" applyNumberFormat="1" applyFont="1" applyFill="1" applyBorder="1" applyAlignment="1">
      <alignment horizontal="left" vertical="center" wrapText="1"/>
    </xf>
    <xf numFmtId="2" fontId="10" fillId="0" borderId="63" xfId="39" applyNumberFormat="1" applyFont="1" applyFill="1" applyBorder="1" applyAlignment="1">
      <alignment horizontal="center" vertical="center" wrapText="1"/>
    </xf>
    <xf numFmtId="2" fontId="5" fillId="0" borderId="26" xfId="39" applyNumberFormat="1" applyFont="1" applyFill="1" applyBorder="1" applyAlignment="1">
      <alignment horizontal="right" vertical="center" indent="2"/>
    </xf>
    <xf numFmtId="2" fontId="36" fillId="0" borderId="62" xfId="39" applyNumberFormat="1" applyFont="1" applyFill="1" applyBorder="1" applyAlignment="1" applyProtection="1">
      <alignment horizontal="right" vertical="center" indent="1"/>
      <protection locked="0"/>
    </xf>
    <xf numFmtId="2" fontId="36" fillId="0" borderId="27" xfId="39" applyNumberFormat="1" applyFont="1" applyFill="1" applyBorder="1" applyAlignment="1" applyProtection="1">
      <alignment horizontal="right" vertical="center" indent="1"/>
      <protection locked="0"/>
    </xf>
    <xf numFmtId="2" fontId="36" fillId="0" borderId="63" xfId="39" applyNumberFormat="1" applyFont="1" applyFill="1" applyBorder="1" applyAlignment="1" applyProtection="1">
      <alignment horizontal="right" vertical="center" indent="1"/>
      <protection locked="0"/>
    </xf>
    <xf numFmtId="1" fontId="7" fillId="0" borderId="61" xfId="39" applyNumberFormat="1" applyFont="1" applyFill="1" applyBorder="1" applyAlignment="1">
      <alignment horizontal="left" vertical="center" wrapText="1"/>
    </xf>
    <xf numFmtId="2" fontId="5" fillId="0" borderId="31" xfId="39" applyNumberFormat="1" applyFont="1" applyFill="1" applyBorder="1" applyAlignment="1">
      <alignment horizontal="right" vertical="center" indent="2"/>
    </xf>
    <xf numFmtId="2" fontId="5" fillId="0" borderId="28" xfId="39" applyNumberFormat="1" applyFont="1" applyFill="1" applyBorder="1" applyAlignment="1">
      <alignment horizontal="right" vertical="center" indent="2"/>
    </xf>
    <xf numFmtId="3" fontId="13" fillId="0" borderId="61" xfId="39" applyNumberFormat="1" applyFont="1" applyFill="1" applyBorder="1" applyAlignment="1">
      <alignment horizontal="right" vertical="center" indent="1"/>
    </xf>
    <xf numFmtId="3" fontId="13" fillId="0" borderId="31" xfId="39" applyNumberFormat="1" applyFont="1" applyFill="1" applyBorder="1" applyAlignment="1">
      <alignment horizontal="right" vertical="center" indent="1"/>
    </xf>
    <xf numFmtId="3" fontId="13" fillId="0" borderId="35" xfId="39" applyNumberFormat="1" applyFont="1" applyFill="1" applyBorder="1" applyAlignment="1">
      <alignment horizontal="right" vertical="center" indent="1"/>
    </xf>
    <xf numFmtId="2" fontId="5" fillId="0" borderId="63" xfId="39" applyNumberFormat="1" applyFont="1" applyFill="1" applyBorder="1" applyAlignment="1">
      <alignment horizontal="right" vertical="center" wrapText="1" indent="2"/>
    </xf>
    <xf numFmtId="2" fontId="14" fillId="0" borderId="60" xfId="39" applyNumberFormat="1" applyFont="1" applyFill="1" applyBorder="1" applyAlignment="1">
      <alignment horizontal="center" vertical="center" wrapText="1"/>
    </xf>
    <xf numFmtId="3" fontId="14" fillId="0" borderId="60" xfId="39" applyNumberFormat="1" applyFont="1" applyFill="1" applyBorder="1" applyAlignment="1">
      <alignment horizontal="right" vertical="center" indent="1"/>
    </xf>
    <xf numFmtId="1" fontId="14" fillId="0" borderId="60" xfId="39" applyNumberFormat="1" applyFont="1" applyFill="1" applyBorder="1" applyAlignment="1">
      <alignment horizontal="right" vertical="center" indent="1"/>
    </xf>
    <xf numFmtId="1" fontId="14" fillId="0" borderId="57" xfId="39" applyNumberFormat="1" applyFont="1" applyFill="1" applyBorder="1" applyAlignment="1">
      <alignment horizontal="right" vertical="center" indent="1"/>
    </xf>
    <xf numFmtId="1" fontId="14" fillId="0" borderId="53" xfId="39" applyNumberFormat="1" applyFont="1" applyFill="1" applyBorder="1" applyAlignment="1">
      <alignment horizontal="right" vertical="center" indent="1"/>
    </xf>
    <xf numFmtId="0" fontId="15" fillId="0" borderId="0" xfId="39" applyFill="1"/>
    <xf numFmtId="2" fontId="36" fillId="0" borderId="50" xfId="39" applyNumberFormat="1" applyFont="1" applyFill="1" applyBorder="1" applyAlignment="1">
      <alignment horizontal="right" vertical="center" indent="1"/>
    </xf>
    <xf numFmtId="2" fontId="36" fillId="0" borderId="30" xfId="39" applyNumberFormat="1" applyFont="1" applyFill="1" applyBorder="1" applyAlignment="1">
      <alignment horizontal="right" vertical="center" indent="1"/>
    </xf>
    <xf numFmtId="2" fontId="36" fillId="0" borderId="36" xfId="39" applyNumberFormat="1" applyFont="1" applyFill="1" applyBorder="1" applyAlignment="1">
      <alignment horizontal="right" vertical="center" indent="1"/>
    </xf>
    <xf numFmtId="165" fontId="10" fillId="0" borderId="36" xfId="39" applyNumberFormat="1" applyFont="1" applyFill="1" applyBorder="1" applyAlignment="1">
      <alignment horizontal="center" vertical="center" wrapText="1"/>
    </xf>
    <xf numFmtId="2" fontId="5" fillId="0" borderId="27" xfId="39" applyNumberFormat="1" applyFont="1" applyFill="1" applyBorder="1" applyAlignment="1">
      <alignment horizontal="right" vertical="center" indent="2"/>
    </xf>
    <xf numFmtId="3" fontId="13" fillId="0" borderId="62" xfId="39" applyNumberFormat="1" applyFont="1" applyFill="1" applyBorder="1" applyAlignment="1">
      <alignment horizontal="right" vertical="center" indent="1"/>
    </xf>
    <xf numFmtId="3" fontId="13" fillId="0" borderId="27" xfId="39" applyNumberFormat="1" applyFont="1" applyFill="1" applyBorder="1" applyAlignment="1">
      <alignment horizontal="right" vertical="center" indent="1"/>
    </xf>
    <xf numFmtId="3" fontId="13" fillId="0" borderId="63" xfId="39" applyNumberFormat="1" applyFont="1" applyFill="1" applyBorder="1" applyAlignment="1">
      <alignment horizontal="right" vertical="center" indent="1"/>
    </xf>
    <xf numFmtId="2" fontId="10" fillId="0" borderId="28" xfId="39" applyNumberFormat="1" applyFont="1" applyFill="1" applyBorder="1" applyAlignment="1">
      <alignment horizontal="right" vertical="center" indent="2"/>
    </xf>
    <xf numFmtId="3" fontId="5" fillId="0" borderId="64" xfId="39" applyNumberFormat="1" applyFont="1" applyFill="1" applyBorder="1" applyAlignment="1">
      <alignment horizontal="right" vertical="center" indent="1"/>
    </xf>
    <xf numFmtId="49" fontId="10" fillId="0" borderId="36" xfId="39" applyNumberFormat="1" applyFont="1" applyFill="1" applyBorder="1" applyAlignment="1">
      <alignment horizontal="center" vertical="center" wrapText="1"/>
    </xf>
    <xf numFmtId="3" fontId="5" fillId="0" borderId="65" xfId="39" applyNumberFormat="1" applyFont="1" applyFill="1" applyBorder="1" applyAlignment="1">
      <alignment horizontal="right" vertical="center" indent="1"/>
    </xf>
    <xf numFmtId="3" fontId="5" fillId="0" borderId="66" xfId="39" applyNumberFormat="1" applyFont="1" applyFill="1" applyBorder="1" applyAlignment="1">
      <alignment horizontal="right" vertical="center" indent="1"/>
    </xf>
    <xf numFmtId="2" fontId="10" fillId="0" borderId="29" xfId="39" applyNumberFormat="1" applyFont="1" applyFill="1" applyBorder="1" applyAlignment="1">
      <alignment horizontal="right" vertical="center" indent="2"/>
    </xf>
    <xf numFmtId="3" fontId="10" fillId="0" borderId="31" xfId="39" applyNumberFormat="1" applyFont="1" applyFill="1" applyBorder="1" applyAlignment="1">
      <alignment horizontal="right" vertical="center" indent="1"/>
    </xf>
    <xf numFmtId="3" fontId="13" fillId="0" borderId="64" xfId="39" applyNumberFormat="1" applyFont="1" applyFill="1" applyBorder="1" applyAlignment="1">
      <alignment horizontal="right" vertical="center" indent="1"/>
    </xf>
    <xf numFmtId="3" fontId="10" fillId="0" borderId="30" xfId="39" applyNumberFormat="1" applyFont="1" applyFill="1" applyBorder="1" applyAlignment="1">
      <alignment horizontal="right" vertical="center" indent="1"/>
    </xf>
    <xf numFmtId="3" fontId="13" fillId="0" borderId="65" xfId="39" applyNumberFormat="1" applyFont="1" applyFill="1" applyBorder="1" applyAlignment="1">
      <alignment horizontal="right" vertical="center" indent="1"/>
    </xf>
    <xf numFmtId="2" fontId="10" fillId="0" borderId="27" xfId="39" applyNumberFormat="1" applyFont="1" applyFill="1" applyBorder="1" applyAlignment="1">
      <alignment horizontal="right" vertical="center" wrapText="1" indent="2"/>
    </xf>
    <xf numFmtId="3" fontId="5" fillId="0" borderId="27" xfId="39" applyNumberFormat="1" applyFont="1" applyFill="1" applyBorder="1" applyAlignment="1">
      <alignment horizontal="right" vertical="center" indent="1"/>
    </xf>
    <xf numFmtId="3" fontId="13" fillId="0" borderId="66" xfId="39" applyNumberFormat="1" applyFont="1" applyFill="1" applyBorder="1" applyAlignment="1">
      <alignment horizontal="right" vertical="center" indent="1"/>
    </xf>
    <xf numFmtId="2" fontId="5" fillId="0" borderId="67" xfId="39" applyNumberFormat="1" applyFont="1" applyFill="1" applyBorder="1" applyAlignment="1">
      <alignment horizontal="right" vertical="center" wrapText="1" indent="2"/>
    </xf>
    <xf numFmtId="2" fontId="5" fillId="0" borderId="20" xfId="39" applyNumberFormat="1" applyFont="1" applyFill="1" applyBorder="1" applyAlignment="1">
      <alignment horizontal="right" vertical="center" wrapText="1" indent="2"/>
    </xf>
    <xf numFmtId="3" fontId="13" fillId="0" borderId="68" xfId="39" applyNumberFormat="1" applyFont="1" applyFill="1" applyBorder="1" applyAlignment="1">
      <alignment horizontal="right" vertical="center" indent="1"/>
    </xf>
    <xf numFmtId="3" fontId="13" fillId="0" borderId="67" xfId="39" applyNumberFormat="1" applyFont="1" applyFill="1" applyBorder="1" applyAlignment="1">
      <alignment horizontal="right" vertical="center" indent="1"/>
    </xf>
    <xf numFmtId="3" fontId="13" fillId="0" borderId="69" xfId="39" applyNumberFormat="1" applyFont="1" applyFill="1" applyBorder="1" applyAlignment="1">
      <alignment horizontal="right" vertical="center" indent="1"/>
    </xf>
    <xf numFmtId="3" fontId="13" fillId="0" borderId="32" xfId="39" applyNumberFormat="1" applyFont="1" applyFill="1" applyBorder="1" applyAlignment="1">
      <alignment horizontal="right" vertical="center" indent="1"/>
    </xf>
    <xf numFmtId="2" fontId="5" fillId="0" borderId="24" xfId="39" applyNumberFormat="1" applyFont="1" applyFill="1" applyBorder="1" applyAlignment="1">
      <alignment horizontal="right" vertical="center" wrapText="1" indent="2"/>
    </xf>
    <xf numFmtId="3" fontId="35" fillId="0" borderId="53" xfId="39" applyNumberFormat="1" applyFont="1" applyFill="1" applyBorder="1" applyAlignment="1">
      <alignment horizontal="right" vertical="center" indent="1"/>
    </xf>
    <xf numFmtId="1" fontId="15" fillId="0" borderId="50" xfId="39" applyNumberFormat="1" applyFont="1" applyFill="1" applyBorder="1" applyAlignment="1">
      <alignment horizontal="left" vertical="center" wrapText="1"/>
    </xf>
    <xf numFmtId="1" fontId="5" fillId="0" borderId="29" xfId="39" applyNumberFormat="1" applyFont="1" applyFill="1" applyBorder="1" applyAlignment="1">
      <alignment horizontal="right" vertical="center" indent="2"/>
    </xf>
    <xf numFmtId="1" fontId="15" fillId="0" borderId="70" xfId="39" applyNumberFormat="1" applyFont="1" applyFill="1" applyBorder="1" applyAlignment="1">
      <alignment horizontal="left" vertical="center" wrapText="1"/>
    </xf>
    <xf numFmtId="2" fontId="5" fillId="0" borderId="71" xfId="39" applyNumberFormat="1" applyFont="1" applyFill="1" applyBorder="1" applyAlignment="1">
      <alignment horizontal="right" vertical="center" indent="2"/>
    </xf>
    <xf numFmtId="3" fontId="13" fillId="0" borderId="73" xfId="39" applyNumberFormat="1" applyFont="1" applyFill="1" applyBorder="1" applyAlignment="1">
      <alignment horizontal="right" vertical="center" indent="1"/>
    </xf>
    <xf numFmtId="3" fontId="13" fillId="0" borderId="33" xfId="39" applyNumberFormat="1" applyFont="1" applyFill="1" applyBorder="1" applyAlignment="1">
      <alignment horizontal="right" vertical="center" indent="1"/>
    </xf>
    <xf numFmtId="1" fontId="10" fillId="0" borderId="69" xfId="39" applyNumberFormat="1" applyFont="1" applyFill="1" applyBorder="1" applyAlignment="1">
      <alignment horizontal="center" vertical="center" wrapText="1"/>
    </xf>
    <xf numFmtId="1" fontId="10" fillId="0" borderId="32" xfId="39" applyNumberFormat="1" applyFont="1" applyFill="1" applyBorder="1" applyAlignment="1">
      <alignment horizontal="right" vertical="center" wrapText="1" indent="2"/>
    </xf>
    <xf numFmtId="3" fontId="5" fillId="0" borderId="32" xfId="39" applyNumberFormat="1" applyFont="1" applyFill="1" applyBorder="1" applyAlignment="1">
      <alignment horizontal="right" vertical="center" indent="1"/>
    </xf>
    <xf numFmtId="2" fontId="36" fillId="0" borderId="68" xfId="39" applyNumberFormat="1" applyFont="1" applyFill="1" applyBorder="1" applyAlignment="1">
      <alignment horizontal="right" vertical="center" indent="1"/>
    </xf>
    <xf numFmtId="2" fontId="36" fillId="0" borderId="67" xfId="39" applyNumberFormat="1" applyFont="1" applyFill="1" applyBorder="1" applyAlignment="1">
      <alignment horizontal="right" vertical="center" indent="1"/>
    </xf>
    <xf numFmtId="2" fontId="36" fillId="0" borderId="69" xfId="39" applyNumberFormat="1" applyFont="1" applyFill="1" applyBorder="1" applyAlignment="1">
      <alignment horizontal="right" vertical="center" indent="1"/>
    </xf>
    <xf numFmtId="2" fontId="5" fillId="0" borderId="67" xfId="39" applyNumberFormat="1" applyFont="1" applyFill="1" applyBorder="1" applyAlignment="1">
      <alignment horizontal="right" vertical="center" indent="2"/>
    </xf>
    <xf numFmtId="3" fontId="5" fillId="0" borderId="67" xfId="39" applyNumberFormat="1" applyFont="1" applyFill="1" applyBorder="1" applyAlignment="1">
      <alignment horizontal="right" vertical="center" indent="1"/>
    </xf>
    <xf numFmtId="3" fontId="5" fillId="0" borderId="69" xfId="39" applyNumberFormat="1" applyFont="1" applyFill="1" applyBorder="1" applyAlignment="1">
      <alignment horizontal="right" vertical="center" indent="1"/>
    </xf>
    <xf numFmtId="1" fontId="5" fillId="0" borderId="59" xfId="39" applyNumberFormat="1" applyFont="1" applyFill="1" applyBorder="1" applyAlignment="1">
      <alignment horizontal="right" vertical="center" wrapText="1" indent="2"/>
    </xf>
    <xf numFmtId="0" fontId="15" fillId="0" borderId="50" xfId="39" applyFont="1" applyFill="1" applyBorder="1" applyAlignment="1">
      <alignment horizontal="left" vertical="center" wrapText="1"/>
    </xf>
    <xf numFmtId="1" fontId="10" fillId="0" borderId="36" xfId="39" applyNumberFormat="1" applyFont="1" applyFill="1" applyBorder="1" applyAlignment="1">
      <alignment horizontal="center" vertical="center" wrapText="1"/>
    </xf>
    <xf numFmtId="2" fontId="5" fillId="0" borderId="36" xfId="39" applyNumberFormat="1" applyFont="1" applyFill="1" applyBorder="1" applyAlignment="1">
      <alignment horizontal="right" vertical="center" wrapText="1" indent="2"/>
    </xf>
    <xf numFmtId="3" fontId="5" fillId="0" borderId="30" xfId="39" applyNumberFormat="1" applyFont="1" applyFill="1" applyBorder="1" applyAlignment="1">
      <alignment horizontal="right" vertical="center" indent="1"/>
    </xf>
    <xf numFmtId="3" fontId="13" fillId="0" borderId="50" xfId="39" applyNumberFormat="1" applyFont="1" applyFill="1" applyBorder="1" applyAlignment="1">
      <alignment horizontal="right" vertical="center" indent="1"/>
    </xf>
    <xf numFmtId="3" fontId="13" fillId="0" borderId="30" xfId="39" applyNumberFormat="1" applyFont="1" applyFill="1" applyBorder="1" applyAlignment="1">
      <alignment horizontal="right" vertical="center" indent="1"/>
    </xf>
    <xf numFmtId="3" fontId="13" fillId="0" borderId="36" xfId="39" applyNumberFormat="1" applyFont="1" applyFill="1" applyBorder="1" applyAlignment="1">
      <alignment horizontal="right" vertical="center" indent="1"/>
    </xf>
    <xf numFmtId="3" fontId="20" fillId="0" borderId="61" xfId="39" applyNumberFormat="1" applyFont="1" applyFill="1" applyBorder="1" applyAlignment="1">
      <alignment horizontal="right" vertical="center" indent="1"/>
    </xf>
    <xf numFmtId="3" fontId="20" fillId="0" borderId="31" xfId="39" applyNumberFormat="1" applyFont="1" applyFill="1" applyBorder="1" applyAlignment="1">
      <alignment horizontal="right" vertical="center" indent="1"/>
    </xf>
    <xf numFmtId="3" fontId="20" fillId="0" borderId="35" xfId="39" applyNumberFormat="1" applyFont="1" applyFill="1" applyBorder="1" applyAlignment="1">
      <alignment horizontal="right" vertical="center" indent="1"/>
    </xf>
    <xf numFmtId="0" fontId="15" fillId="0" borderId="62" xfId="39" applyFont="1" applyFill="1" applyBorder="1" applyAlignment="1">
      <alignment horizontal="left" vertical="center" wrapText="1"/>
    </xf>
    <xf numFmtId="1" fontId="15" fillId="0" borderId="62" xfId="39" applyNumberFormat="1" applyFont="1" applyFill="1" applyBorder="1" applyAlignment="1">
      <alignment horizontal="left" vertical="center" wrapText="1"/>
    </xf>
    <xf numFmtId="1" fontId="10" fillId="0" borderId="63" xfId="39" applyNumberFormat="1" applyFont="1" applyFill="1" applyBorder="1" applyAlignment="1">
      <alignment horizontal="center" vertical="center" wrapText="1"/>
    </xf>
    <xf numFmtId="3" fontId="13" fillId="0" borderId="74" xfId="39" applyNumberFormat="1" applyFont="1" applyFill="1" applyBorder="1" applyAlignment="1">
      <alignment horizontal="right" vertical="center" indent="1"/>
    </xf>
    <xf numFmtId="3" fontId="13" fillId="0" borderId="51" xfId="39" applyNumberFormat="1" applyFont="1" applyFill="1" applyBorder="1" applyAlignment="1">
      <alignment horizontal="right" vertical="center" indent="1"/>
    </xf>
    <xf numFmtId="3" fontId="13" fillId="0" borderId="59" xfId="39" applyNumberFormat="1" applyFont="1" applyFill="1" applyBorder="1" applyAlignment="1">
      <alignment horizontal="right" vertical="center" indent="1"/>
    </xf>
    <xf numFmtId="0" fontId="15" fillId="0" borderId="49" xfId="39" applyFont="1" applyFill="1" applyBorder="1" applyAlignment="1">
      <alignment horizontal="left" vertical="center" wrapText="1"/>
    </xf>
    <xf numFmtId="1" fontId="15" fillId="0" borderId="49" xfId="39" applyNumberFormat="1" applyFont="1" applyFill="1" applyBorder="1" applyAlignment="1">
      <alignment horizontal="left" vertical="center" wrapText="1"/>
    </xf>
    <xf numFmtId="1" fontId="10" fillId="0" borderId="57" xfId="39" applyNumberFormat="1" applyFont="1" applyFill="1" applyBorder="1" applyAlignment="1">
      <alignment horizontal="center" vertical="center" wrapText="1"/>
    </xf>
    <xf numFmtId="3" fontId="10" fillId="0" borderId="23" xfId="39" applyNumberFormat="1" applyFont="1" applyFill="1" applyBorder="1" applyAlignment="1">
      <alignment horizontal="right" vertical="center" indent="1"/>
    </xf>
    <xf numFmtId="3" fontId="13" fillId="0" borderId="49" xfId="39" applyNumberFormat="1" applyFont="1" applyFill="1" applyBorder="1" applyAlignment="1">
      <alignment horizontal="right" vertical="center" indent="1"/>
    </xf>
    <xf numFmtId="3" fontId="13" fillId="0" borderId="23" xfId="39" applyNumberFormat="1" applyFont="1" applyFill="1" applyBorder="1" applyAlignment="1">
      <alignment horizontal="right" vertical="center" indent="1"/>
    </xf>
    <xf numFmtId="3" fontId="13" fillId="0" borderId="57" xfId="39" applyNumberFormat="1" applyFont="1" applyFill="1" applyBorder="1" applyAlignment="1">
      <alignment horizontal="right" vertical="center" indent="1"/>
    </xf>
    <xf numFmtId="3" fontId="10" fillId="0" borderId="27" xfId="39" applyNumberFormat="1" applyFont="1" applyFill="1" applyBorder="1" applyAlignment="1">
      <alignment horizontal="right" vertical="center" indent="1"/>
    </xf>
    <xf numFmtId="3" fontId="20" fillId="0" borderId="74" xfId="39" applyNumberFormat="1" applyFont="1" applyFill="1" applyBorder="1" applyAlignment="1">
      <alignment horizontal="right" vertical="center" indent="1"/>
    </xf>
    <xf numFmtId="3" fontId="20" fillId="0" borderId="51" xfId="39" applyNumberFormat="1" applyFont="1" applyFill="1" applyBorder="1" applyAlignment="1">
      <alignment horizontal="right" vertical="center" indent="1"/>
    </xf>
    <xf numFmtId="3" fontId="20" fillId="0" borderId="59" xfId="39" applyNumberFormat="1" applyFont="1" applyFill="1" applyBorder="1" applyAlignment="1">
      <alignment horizontal="right" vertical="center" indent="1"/>
    </xf>
    <xf numFmtId="2" fontId="13" fillId="0" borderId="57" xfId="39" applyNumberFormat="1" applyFont="1" applyFill="1" applyBorder="1" applyAlignment="1">
      <alignment horizontal="right" vertical="center" wrapText="1" indent="2"/>
    </xf>
    <xf numFmtId="0" fontId="15" fillId="0" borderId="61" xfId="39" applyFont="1" applyFill="1" applyBorder="1" applyAlignment="1">
      <alignment horizontal="left" vertical="center" wrapText="1"/>
    </xf>
    <xf numFmtId="1" fontId="15" fillId="0" borderId="61" xfId="39" applyNumberFormat="1" applyFont="1" applyFill="1" applyBorder="1" applyAlignment="1">
      <alignment horizontal="left" vertical="center" wrapText="1"/>
    </xf>
    <xf numFmtId="1" fontId="10" fillId="0" borderId="35" xfId="39" applyNumberFormat="1" applyFont="1" applyFill="1" applyBorder="1" applyAlignment="1">
      <alignment horizontal="center" vertical="center" wrapText="1"/>
    </xf>
    <xf numFmtId="1" fontId="10" fillId="0" borderId="27" xfId="39" applyNumberFormat="1" applyFont="1" applyFill="1" applyBorder="1" applyAlignment="1">
      <alignment horizontal="center" vertical="center" wrapText="1"/>
    </xf>
    <xf numFmtId="1" fontId="10" fillId="0" borderId="66" xfId="39" applyNumberFormat="1" applyFont="1" applyFill="1" applyBorder="1" applyAlignment="1">
      <alignment horizontal="center" vertical="center" wrapText="1"/>
    </xf>
    <xf numFmtId="2" fontId="36" fillId="0" borderId="70" xfId="39" applyNumberFormat="1" applyFont="1" applyFill="1" applyBorder="1" applyAlignment="1">
      <alignment horizontal="right" vertical="center" indent="1"/>
    </xf>
    <xf numFmtId="2" fontId="36" fillId="0" borderId="71" xfId="39" applyNumberFormat="1" applyFont="1" applyFill="1" applyBorder="1" applyAlignment="1">
      <alignment horizontal="right" vertical="center" indent="1"/>
    </xf>
    <xf numFmtId="2" fontId="36" fillId="0" borderId="34" xfId="39" applyNumberFormat="1" applyFont="1" applyFill="1" applyBorder="1" applyAlignment="1">
      <alignment horizontal="right" vertical="center" indent="1"/>
    </xf>
    <xf numFmtId="0" fontId="15" fillId="0" borderId="75" xfId="39" applyFont="1" applyFill="1" applyBorder="1" applyAlignment="1">
      <alignment horizontal="left" vertical="center" wrapText="1"/>
    </xf>
    <xf numFmtId="2" fontId="14" fillId="0" borderId="24" xfId="39" applyNumberFormat="1" applyFont="1" applyFill="1" applyBorder="1" applyAlignment="1">
      <alignment horizontal="center" vertical="center" wrapText="1"/>
    </xf>
    <xf numFmtId="3" fontId="14" fillId="0" borderId="76" xfId="39" applyNumberFormat="1" applyFont="1" applyFill="1" applyBorder="1" applyAlignment="1">
      <alignment horizontal="right" vertical="center" indent="1"/>
    </xf>
    <xf numFmtId="3" fontId="14" fillId="0" borderId="22" xfId="39" applyNumberFormat="1" applyFont="1" applyFill="1" applyBorder="1" applyAlignment="1">
      <alignment horizontal="right" vertical="center" indent="1"/>
    </xf>
    <xf numFmtId="1" fontId="14" fillId="0" borderId="75" xfId="39" applyNumberFormat="1" applyFont="1" applyFill="1" applyBorder="1" applyAlignment="1">
      <alignment horizontal="right" vertical="center" indent="1"/>
    </xf>
    <xf numFmtId="1" fontId="14" fillId="0" borderId="76" xfId="39" applyNumberFormat="1" applyFont="1" applyFill="1" applyBorder="1" applyAlignment="1">
      <alignment horizontal="right" vertical="center" indent="1"/>
    </xf>
    <xf numFmtId="1" fontId="14" fillId="0" borderId="77" xfId="39" applyNumberFormat="1" applyFont="1" applyFill="1" applyBorder="1" applyAlignment="1">
      <alignment horizontal="right" vertical="center" indent="1"/>
    </xf>
    <xf numFmtId="3" fontId="35" fillId="0" borderId="22" xfId="39" applyNumberFormat="1" applyFont="1" applyFill="1" applyBorder="1" applyAlignment="1">
      <alignment horizontal="right" vertical="center" indent="1"/>
    </xf>
    <xf numFmtId="2" fontId="13" fillId="0" borderId="63" xfId="39" applyNumberFormat="1" applyFont="1" applyFill="1" applyBorder="1" applyAlignment="1">
      <alignment horizontal="right" vertical="center" wrapText="1" indent="2"/>
    </xf>
    <xf numFmtId="2" fontId="36" fillId="0" borderId="78" xfId="39" applyNumberFormat="1" applyFont="1" applyFill="1" applyBorder="1" applyAlignment="1">
      <alignment horizontal="right" vertical="center" indent="1"/>
    </xf>
    <xf numFmtId="2" fontId="36" fillId="0" borderId="73" xfId="39" applyNumberFormat="1" applyFont="1" applyFill="1" applyBorder="1" applyAlignment="1">
      <alignment horizontal="right" vertical="center" indent="1"/>
    </xf>
    <xf numFmtId="2" fontId="36" fillId="0" borderId="33" xfId="39" applyNumberFormat="1" applyFont="1" applyFill="1" applyBorder="1" applyAlignment="1">
      <alignment horizontal="right" vertical="center" indent="1"/>
    </xf>
    <xf numFmtId="2" fontId="13" fillId="0" borderId="69" xfId="39" applyNumberFormat="1" applyFont="1" applyFill="1" applyBorder="1" applyAlignment="1">
      <alignment horizontal="right" vertical="center" wrapText="1" indent="2"/>
    </xf>
    <xf numFmtId="3" fontId="13" fillId="0" borderId="77" xfId="39" applyNumberFormat="1" applyFont="1" applyFill="1" applyBorder="1" applyAlignment="1">
      <alignment horizontal="right" vertical="center" indent="1"/>
    </xf>
    <xf numFmtId="1" fontId="13" fillId="0" borderId="69" xfId="39" applyNumberFormat="1" applyFont="1" applyFill="1" applyBorder="1" applyAlignment="1">
      <alignment horizontal="right" vertical="center" wrapText="1" indent="2"/>
    </xf>
    <xf numFmtId="1" fontId="16" fillId="0" borderId="0" xfId="39" applyNumberFormat="1" applyFont="1" applyFill="1" applyBorder="1" applyAlignment="1"/>
    <xf numFmtId="0" fontId="28" fillId="0" borderId="24" xfId="0" applyFont="1" applyFill="1" applyBorder="1" applyAlignment="1">
      <alignment horizontal="center" vertical="center"/>
    </xf>
    <xf numFmtId="3" fontId="0" fillId="0" borderId="15" xfId="0" applyNumberFormat="1" applyFill="1" applyBorder="1"/>
    <xf numFmtId="0" fontId="24" fillId="0" borderId="79" xfId="0" applyFont="1" applyFill="1" applyBorder="1" applyAlignment="1">
      <alignment horizontal="center" vertical="center" wrapText="1"/>
    </xf>
    <xf numFmtId="1" fontId="5" fillId="0" borderId="64" xfId="39" applyNumberFormat="1" applyFont="1" applyFill="1" applyBorder="1" applyAlignment="1">
      <alignment horizontal="right" vertical="center" indent="1"/>
    </xf>
    <xf numFmtId="1" fontId="5" fillId="0" borderId="66" xfId="39" applyNumberFormat="1" applyFont="1" applyFill="1" applyBorder="1" applyAlignment="1">
      <alignment horizontal="right" vertical="center" indent="1"/>
    </xf>
    <xf numFmtId="3" fontId="5" fillId="0" borderId="71" xfId="39" applyNumberFormat="1" applyFont="1" applyFill="1" applyBorder="1" applyAlignment="1">
      <alignment horizontal="right" vertical="center" indent="1"/>
    </xf>
    <xf numFmtId="3" fontId="5" fillId="0" borderId="80" xfId="39" applyNumberFormat="1" applyFont="1" applyFill="1" applyBorder="1" applyAlignment="1">
      <alignment horizontal="right" vertical="center" indent="1"/>
    </xf>
    <xf numFmtId="3" fontId="13" fillId="0" borderId="80" xfId="39" applyNumberFormat="1" applyFont="1" applyFill="1" applyBorder="1" applyAlignment="1">
      <alignment horizontal="right" vertical="center" indent="1"/>
    </xf>
    <xf numFmtId="3" fontId="5" fillId="0" borderId="51" xfId="39" applyNumberFormat="1" applyFont="1" applyFill="1" applyBorder="1" applyAlignment="1">
      <alignment horizontal="right" vertical="center" indent="1"/>
    </xf>
    <xf numFmtId="3" fontId="5" fillId="0" borderId="58" xfId="39" applyNumberFormat="1" applyFont="1" applyFill="1" applyBorder="1" applyAlignment="1">
      <alignment horizontal="right" vertical="center" indent="1"/>
    </xf>
    <xf numFmtId="3" fontId="5" fillId="0" borderId="53" xfId="39" applyNumberFormat="1" applyFont="1" applyFill="1" applyBorder="1" applyAlignment="1">
      <alignment horizontal="right" vertical="center" indent="1"/>
    </xf>
    <xf numFmtId="3" fontId="13" fillId="0" borderId="53" xfId="39" applyNumberFormat="1" applyFont="1" applyFill="1" applyBorder="1" applyAlignment="1">
      <alignment horizontal="right" vertical="center" indent="1"/>
    </xf>
    <xf numFmtId="3" fontId="5" fillId="0" borderId="23" xfId="39" applyNumberFormat="1" applyFont="1" applyFill="1" applyBorder="1" applyAlignment="1">
      <alignment horizontal="right" vertical="center" indent="1"/>
    </xf>
    <xf numFmtId="0" fontId="17" fillId="0" borderId="0" xfId="39" applyFont="1" applyFill="1" applyBorder="1" applyAlignment="1">
      <alignment horizontal="center" vertical="center"/>
    </xf>
    <xf numFmtId="3" fontId="17" fillId="0" borderId="0" xfId="39" applyNumberFormat="1" applyFont="1" applyFill="1" applyBorder="1" applyAlignment="1">
      <alignment horizontal="center" vertical="center"/>
    </xf>
    <xf numFmtId="0" fontId="34" fillId="0" borderId="0" xfId="39" applyFont="1" applyFill="1" applyAlignment="1">
      <alignment vertical="center"/>
    </xf>
    <xf numFmtId="0" fontId="18" fillId="0" borderId="21" xfId="39" applyFont="1" applyFill="1" applyBorder="1" applyAlignment="1">
      <alignment vertical="center"/>
    </xf>
    <xf numFmtId="0" fontId="3" fillId="0" borderId="55" xfId="39" applyFont="1" applyFill="1" applyBorder="1" applyAlignment="1">
      <alignment horizontal="center" vertical="center" wrapText="1"/>
    </xf>
    <xf numFmtId="0" fontId="15" fillId="0" borderId="48" xfId="29" applyFill="1" applyBorder="1" applyAlignment="1">
      <alignment horizontal="center" vertical="center" wrapText="1"/>
    </xf>
    <xf numFmtId="0" fontId="15" fillId="0" borderId="47" xfId="29" applyFill="1" applyBorder="1" applyAlignment="1">
      <alignment horizontal="center" vertical="center" wrapText="1"/>
    </xf>
    <xf numFmtId="0" fontId="15" fillId="0" borderId="51" xfId="29" applyFill="1" applyBorder="1" applyAlignment="1">
      <alignment horizontal="center" vertical="center" wrapText="1"/>
    </xf>
    <xf numFmtId="0" fontId="15" fillId="0" borderId="81" xfId="29" applyFill="1" applyBorder="1" applyAlignment="1">
      <alignment horizontal="center" vertical="center" wrapText="1"/>
    </xf>
    <xf numFmtId="0" fontId="15" fillId="0" borderId="52" xfId="39" applyFont="1" applyFill="1" applyBorder="1" applyAlignment="1">
      <alignment horizontal="left" vertical="center"/>
    </xf>
    <xf numFmtId="0" fontId="15" fillId="0" borderId="50" xfId="39" applyFont="1" applyFill="1" applyBorder="1" applyAlignment="1">
      <alignment horizontal="left" vertical="center"/>
    </xf>
    <xf numFmtId="0" fontId="15" fillId="0" borderId="62" xfId="39" applyFont="1" applyFill="1" applyBorder="1" applyAlignment="1">
      <alignment horizontal="left" vertical="center"/>
    </xf>
    <xf numFmtId="0" fontId="15" fillId="0" borderId="61" xfId="39" applyFont="1" applyFill="1" applyBorder="1" applyAlignment="1">
      <alignment horizontal="left" vertical="center"/>
    </xf>
    <xf numFmtId="0" fontId="15" fillId="0" borderId="68" xfId="39" applyFont="1" applyFill="1" applyBorder="1" applyAlignment="1">
      <alignment horizontal="left" vertical="center"/>
    </xf>
    <xf numFmtId="1" fontId="15" fillId="0" borderId="68" xfId="39" applyNumberFormat="1" applyFont="1" applyFill="1" applyBorder="1" applyAlignment="1">
      <alignment horizontal="left" vertical="center" wrapText="1"/>
    </xf>
    <xf numFmtId="0" fontId="15" fillId="0" borderId="74" xfId="39" applyFont="1" applyFill="1" applyBorder="1" applyAlignment="1">
      <alignment horizontal="left" vertical="center"/>
    </xf>
    <xf numFmtId="1" fontId="15" fillId="0" borderId="74" xfId="39" applyNumberFormat="1" applyFont="1" applyFill="1" applyBorder="1" applyAlignment="1">
      <alignment horizontal="left" vertical="center" wrapText="1"/>
    </xf>
    <xf numFmtId="0" fontId="15" fillId="0" borderId="78" xfId="39" applyFont="1" applyFill="1" applyBorder="1" applyAlignment="1">
      <alignment horizontal="left" vertical="center"/>
    </xf>
    <xf numFmtId="1" fontId="15" fillId="0" borderId="78" xfId="39" applyNumberFormat="1" applyFont="1" applyFill="1" applyBorder="1" applyAlignment="1">
      <alignment horizontal="left" vertical="center" wrapText="1"/>
    </xf>
    <xf numFmtId="0" fontId="15" fillId="0" borderId="70" xfId="39" applyFont="1" applyFill="1" applyBorder="1" applyAlignment="1">
      <alignment horizontal="left" vertical="center"/>
    </xf>
    <xf numFmtId="1" fontId="5" fillId="0" borderId="68" xfId="39" applyNumberFormat="1" applyFont="1" applyFill="1" applyBorder="1" applyAlignment="1">
      <alignment horizontal="left" vertical="center" wrapText="1"/>
    </xf>
    <xf numFmtId="0" fontId="15" fillId="0" borderId="68" xfId="39" applyFont="1" applyFill="1" applyBorder="1" applyAlignment="1">
      <alignment horizontal="left" vertical="center" wrapText="1"/>
    </xf>
    <xf numFmtId="0" fontId="15" fillId="0" borderId="74" xfId="39" applyFont="1" applyFill="1" applyBorder="1" applyAlignment="1">
      <alignment horizontal="left" vertical="center" wrapText="1"/>
    </xf>
    <xf numFmtId="1" fontId="5" fillId="0" borderId="74" xfId="39" applyNumberFormat="1" applyFont="1" applyFill="1" applyBorder="1" applyAlignment="1">
      <alignment horizontal="left" vertical="center" wrapText="1"/>
    </xf>
    <xf numFmtId="1" fontId="5" fillId="0" borderId="75" xfId="39" applyNumberFormat="1" applyFont="1" applyFill="1" applyBorder="1" applyAlignment="1">
      <alignment horizontal="left" vertical="center" wrapText="1"/>
    </xf>
    <xf numFmtId="0" fontId="17" fillId="0" borderId="0" xfId="39" applyFont="1" applyFill="1" applyBorder="1" applyAlignment="1"/>
    <xf numFmtId="0" fontId="15" fillId="0" borderId="0" xfId="39" applyFill="1" applyBorder="1"/>
    <xf numFmtId="0" fontId="19" fillId="0" borderId="0" xfId="39" applyFont="1" applyFill="1" applyAlignment="1">
      <alignment horizontal="center"/>
    </xf>
    <xf numFmtId="0" fontId="19" fillId="0" borderId="0" xfId="39" applyFont="1" applyFill="1"/>
    <xf numFmtId="3" fontId="0" fillId="0" borderId="27" xfId="0" applyNumberFormat="1" applyFill="1" applyBorder="1"/>
    <xf numFmtId="3" fontId="0" fillId="0" borderId="23" xfId="0" applyNumberFormat="1" applyFill="1" applyBorder="1"/>
    <xf numFmtId="3" fontId="0" fillId="0" borderId="55" xfId="0" applyNumberFormat="1" applyFill="1" applyBorder="1"/>
    <xf numFmtId="3" fontId="0" fillId="0" borderId="29" xfId="0" applyNumberFormat="1" applyFill="1" applyBorder="1"/>
    <xf numFmtId="0" fontId="0" fillId="0" borderId="82" xfId="0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3" fontId="0" fillId="0" borderId="40" xfId="0" applyNumberFormat="1" applyFill="1" applyBorder="1"/>
    <xf numFmtId="0" fontId="24" fillId="0" borderId="37" xfId="0" applyFont="1" applyFill="1" applyBorder="1" applyAlignment="1">
      <alignment horizontal="center" vertical="center" wrapText="1"/>
    </xf>
    <xf numFmtId="3" fontId="0" fillId="0" borderId="79" xfId="0" applyNumberFormat="1" applyFill="1" applyBorder="1"/>
    <xf numFmtId="0" fontId="0" fillId="0" borderId="26" xfId="0" applyFill="1" applyBorder="1"/>
    <xf numFmtId="0" fontId="28" fillId="0" borderId="6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3" fontId="0" fillId="0" borderId="56" xfId="0" applyNumberFormat="1" applyFill="1" applyBorder="1"/>
    <xf numFmtId="0" fontId="2" fillId="0" borderId="46" xfId="0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3" fontId="2" fillId="0" borderId="28" xfId="0" applyNumberFormat="1" applyFont="1" applyFill="1" applyBorder="1"/>
    <xf numFmtId="3" fontId="2" fillId="0" borderId="30" xfId="0" applyNumberFormat="1" applyFont="1" applyFill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3" fontId="2" fillId="0" borderId="26" xfId="0" applyNumberFormat="1" applyFont="1" applyFill="1" applyBorder="1"/>
    <xf numFmtId="0" fontId="2" fillId="0" borderId="38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3" fontId="2" fillId="0" borderId="29" xfId="0" applyNumberFormat="1" applyFont="1" applyFill="1" applyBorder="1"/>
    <xf numFmtId="2" fontId="2" fillId="0" borderId="27" xfId="0" applyNumberFormat="1" applyFont="1" applyBorder="1" applyAlignment="1">
      <alignment horizontal="center"/>
    </xf>
    <xf numFmtId="3" fontId="2" fillId="0" borderId="27" xfId="0" applyNumberFormat="1" applyFont="1" applyFill="1" applyBorder="1"/>
    <xf numFmtId="3" fontId="2" fillId="0" borderId="23" xfId="0" applyNumberFormat="1" applyFont="1" applyFill="1" applyBorder="1"/>
    <xf numFmtId="3" fontId="2" fillId="0" borderId="56" xfId="0" applyNumberFormat="1" applyFont="1" applyFill="1" applyBorder="1"/>
    <xf numFmtId="3" fontId="2" fillId="0" borderId="55" xfId="0" applyNumberFormat="1" applyFont="1" applyFill="1" applyBorder="1"/>
    <xf numFmtId="3" fontId="2" fillId="0" borderId="40" xfId="0" applyNumberFormat="1" applyFont="1" applyFill="1" applyBorder="1"/>
    <xf numFmtId="3" fontId="2" fillId="0" borderId="79" xfId="0" applyNumberFormat="1" applyFont="1" applyFill="1" applyBorder="1"/>
    <xf numFmtId="2" fontId="13" fillId="0" borderId="0" xfId="0" applyNumberFormat="1" applyFont="1" applyFill="1" applyBorder="1" applyAlignment="1">
      <alignment horizontal="left" vertical="center"/>
    </xf>
    <xf numFmtId="3" fontId="0" fillId="0" borderId="55" xfId="0" applyNumberFormat="1" applyBorder="1"/>
    <xf numFmtId="3" fontId="0" fillId="0" borderId="29" xfId="0" applyNumberFormat="1" applyBorder="1"/>
    <xf numFmtId="3" fontId="0" fillId="0" borderId="26" xfId="0" applyNumberFormat="1" applyBorder="1"/>
    <xf numFmtId="0" fontId="24" fillId="0" borderId="73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center" vertical="center" wrapText="1"/>
    </xf>
    <xf numFmtId="3" fontId="0" fillId="0" borderId="47" xfId="0" applyNumberFormat="1" applyFill="1" applyBorder="1"/>
    <xf numFmtId="3" fontId="0" fillId="0" borderId="84" xfId="0" applyNumberFormat="1" applyFill="1" applyBorder="1"/>
    <xf numFmtId="0" fontId="0" fillId="0" borderId="55" xfId="0" applyFill="1" applyBorder="1"/>
    <xf numFmtId="2" fontId="16" fillId="0" borderId="41" xfId="38" applyNumberFormat="1" applyFont="1" applyFill="1" applyBorder="1" applyAlignment="1">
      <alignment horizontal="center"/>
    </xf>
    <xf numFmtId="2" fontId="16" fillId="0" borderId="42" xfId="38" applyNumberFormat="1" applyFont="1" applyFill="1" applyBorder="1" applyAlignment="1">
      <alignment horizontal="center"/>
    </xf>
    <xf numFmtId="2" fontId="16" fillId="0" borderId="0" xfId="38" applyNumberFormat="1" applyFont="1" applyFill="1" applyBorder="1" applyAlignment="1">
      <alignment horizontal="center"/>
    </xf>
    <xf numFmtId="2" fontId="16" fillId="0" borderId="43" xfId="38" applyNumberFormat="1" applyFont="1" applyFill="1" applyBorder="1" applyAlignment="1">
      <alignment horizontal="right" indent="1"/>
    </xf>
    <xf numFmtId="2" fontId="16" fillId="0" borderId="39" xfId="38" applyNumberFormat="1" applyFont="1" applyFill="1" applyBorder="1" applyAlignment="1">
      <alignment horizontal="right" indent="1"/>
    </xf>
    <xf numFmtId="1" fontId="5" fillId="0" borderId="10" xfId="37" applyNumberFormat="1" applyFont="1" applyFill="1" applyBorder="1" applyAlignment="1">
      <alignment horizontal="left"/>
    </xf>
    <xf numFmtId="49" fontId="5" fillId="0" borderId="10" xfId="37" applyNumberFormat="1" applyFont="1" applyFill="1" applyBorder="1" applyAlignment="1">
      <alignment horizontal="left"/>
    </xf>
    <xf numFmtId="49" fontId="5" fillId="0" borderId="21" xfId="37" applyNumberFormat="1" applyFont="1" applyFill="1" applyBorder="1" applyAlignment="1">
      <alignment horizontal="left"/>
    </xf>
    <xf numFmtId="49" fontId="5" fillId="0" borderId="52" xfId="37" applyNumberFormat="1" applyFont="1" applyFill="1" applyBorder="1" applyAlignment="1">
      <alignment horizontal="left"/>
    </xf>
    <xf numFmtId="0" fontId="18" fillId="0" borderId="23" xfId="38" applyFont="1" applyFill="1" applyBorder="1" applyAlignment="1">
      <alignment vertical="center"/>
    </xf>
    <xf numFmtId="1" fontId="18" fillId="0" borderId="24" xfId="56" applyNumberFormat="1" applyFont="1" applyFill="1" applyBorder="1" applyAlignment="1">
      <alignment vertical="center"/>
    </xf>
    <xf numFmtId="2" fontId="28" fillId="0" borderId="52" xfId="56" applyNumberFormat="1" applyFont="1" applyFill="1" applyBorder="1" applyAlignment="1">
      <alignment horizontal="left" vertical="center"/>
    </xf>
    <xf numFmtId="2" fontId="28" fillId="0" borderId="53" xfId="56" applyNumberFormat="1" applyFont="1" applyFill="1" applyBorder="1" applyAlignment="1">
      <alignment horizontal="center" vertical="center" wrapText="1"/>
    </xf>
    <xf numFmtId="3" fontId="28" fillId="0" borderId="21" xfId="56" applyNumberFormat="1" applyFont="1" applyFill="1" applyBorder="1" applyAlignment="1">
      <alignment horizontal="left" vertical="center"/>
    </xf>
    <xf numFmtId="3" fontId="28" fillId="0" borderId="22" xfId="56" applyNumberFormat="1" applyFont="1" applyFill="1" applyBorder="1" applyAlignment="1">
      <alignment horizontal="center" vertical="center" wrapText="1"/>
    </xf>
    <xf numFmtId="3" fontId="28" fillId="0" borderId="49" xfId="56" applyNumberFormat="1" applyFont="1" applyFill="1" applyBorder="1" applyAlignment="1">
      <alignment horizontal="left" vertical="center"/>
    </xf>
    <xf numFmtId="0" fontId="2" fillId="0" borderId="0" xfId="56"/>
    <xf numFmtId="0" fontId="59" fillId="0" borderId="30" xfId="38" applyFont="1" applyFill="1" applyBorder="1" applyAlignment="1">
      <alignment horizontal="center" vertical="center" wrapText="1"/>
    </xf>
    <xf numFmtId="0" fontId="59" fillId="0" borderId="17" xfId="38" applyFont="1" applyFill="1" applyBorder="1" applyAlignment="1">
      <alignment horizontal="center" vertical="center" wrapText="1"/>
    </xf>
    <xf numFmtId="2" fontId="59" fillId="0" borderId="30" xfId="38" applyNumberFormat="1" applyFont="1" applyFill="1" applyBorder="1" applyAlignment="1">
      <alignment horizontal="center" vertical="center" wrapText="1"/>
    </xf>
    <xf numFmtId="2" fontId="59" fillId="0" borderId="29" xfId="38" applyNumberFormat="1" applyFont="1" applyFill="1" applyBorder="1" applyAlignment="1">
      <alignment horizontal="center" vertical="center" wrapText="1"/>
    </xf>
    <xf numFmtId="3" fontId="60" fillId="0" borderId="30" xfId="38" applyNumberFormat="1" applyFont="1" applyFill="1" applyBorder="1" applyAlignment="1">
      <alignment horizontal="center" vertical="center" wrapText="1"/>
    </xf>
    <xf numFmtId="3" fontId="60" fillId="0" borderId="29" xfId="38" applyNumberFormat="1" applyFont="1" applyFill="1" applyBorder="1" applyAlignment="1">
      <alignment horizontal="center" vertical="center" wrapText="1"/>
    </xf>
    <xf numFmtId="3" fontId="60" fillId="0" borderId="50" xfId="38" applyNumberFormat="1" applyFont="1" applyFill="1" applyBorder="1" applyAlignment="1">
      <alignment horizontal="center" vertical="center" wrapText="1"/>
    </xf>
    <xf numFmtId="3" fontId="60" fillId="0" borderId="36" xfId="38" applyNumberFormat="1" applyFont="1" applyFill="1" applyBorder="1" applyAlignment="1">
      <alignment horizontal="center" vertical="center" wrapText="1"/>
    </xf>
    <xf numFmtId="3" fontId="60" fillId="0" borderId="18" xfId="38" applyNumberFormat="1" applyFont="1" applyFill="1" applyBorder="1" applyAlignment="1">
      <alignment horizontal="center" vertical="center" wrapText="1"/>
    </xf>
    <xf numFmtId="3" fontId="59" fillId="0" borderId="29" xfId="38" applyNumberFormat="1" applyFont="1" applyFill="1" applyBorder="1" applyAlignment="1">
      <alignment horizontal="center" vertical="center" wrapText="1"/>
    </xf>
    <xf numFmtId="0" fontId="2" fillId="0" borderId="0" xfId="56" applyAlignment="1">
      <alignment vertical="top" wrapText="1"/>
    </xf>
    <xf numFmtId="0" fontId="2" fillId="0" borderId="48" xfId="56" applyFill="1" applyBorder="1" applyAlignment="1">
      <alignment horizontal="center" vertical="center" wrapText="1"/>
    </xf>
    <xf numFmtId="0" fontId="21" fillId="0" borderId="81" xfId="56" applyFont="1" applyFill="1" applyBorder="1" applyAlignment="1">
      <alignment horizontal="center" vertical="center" wrapText="1"/>
    </xf>
    <xf numFmtId="2" fontId="21" fillId="0" borderId="48" xfId="56" applyNumberFormat="1" applyFont="1" applyFill="1" applyBorder="1" applyAlignment="1">
      <alignment horizontal="center" vertical="center" wrapText="1"/>
    </xf>
    <xf numFmtId="2" fontId="21" fillId="0" borderId="47" xfId="56" applyNumberFormat="1" applyFont="1" applyFill="1" applyBorder="1" applyAlignment="1">
      <alignment horizontal="center" vertical="center" wrapText="1"/>
    </xf>
    <xf numFmtId="3" fontId="28" fillId="0" borderId="51" xfId="56" applyNumberFormat="1" applyFont="1" applyFill="1" applyBorder="1" applyAlignment="1">
      <alignment horizontal="center" vertical="center" wrapText="1"/>
    </xf>
    <xf numFmtId="3" fontId="28" fillId="0" borderId="47" xfId="56" applyNumberFormat="1" applyFont="1" applyFill="1" applyBorder="1" applyAlignment="1">
      <alignment horizontal="center" vertical="center" wrapText="1"/>
    </xf>
    <xf numFmtId="3" fontId="28" fillId="0" borderId="74" xfId="56" applyNumberFormat="1" applyFont="1" applyFill="1" applyBorder="1" applyAlignment="1">
      <alignment horizontal="center" vertical="center" wrapText="1"/>
    </xf>
    <xf numFmtId="3" fontId="28" fillId="0" borderId="27" xfId="56" applyNumberFormat="1" applyFont="1" applyFill="1" applyBorder="1" applyAlignment="1">
      <alignment horizontal="center" vertical="center" wrapText="1"/>
    </xf>
    <xf numFmtId="3" fontId="28" fillId="0" borderId="85" xfId="56" applyNumberFormat="1" applyFont="1" applyFill="1" applyBorder="1" applyAlignment="1">
      <alignment horizontal="center" vertical="center" wrapText="1"/>
    </xf>
    <xf numFmtId="3" fontId="28" fillId="0" borderId="58" xfId="56" applyNumberFormat="1" applyFont="1" applyFill="1" applyBorder="1" applyAlignment="1">
      <alignment horizontal="center" vertical="center" wrapText="1"/>
    </xf>
    <xf numFmtId="0" fontId="2" fillId="0" borderId="11" xfId="56" applyFill="1" applyBorder="1"/>
    <xf numFmtId="2" fontId="2" fillId="0" borderId="10" xfId="56" applyNumberFormat="1" applyFill="1" applyBorder="1"/>
    <xf numFmtId="2" fontId="2" fillId="0" borderId="32" xfId="56" applyNumberFormat="1" applyFill="1" applyBorder="1"/>
    <xf numFmtId="3" fontId="2" fillId="0" borderId="10" xfId="56" applyNumberFormat="1" applyFill="1" applyBorder="1"/>
    <xf numFmtId="3" fontId="2" fillId="0" borderId="32" xfId="56" applyNumberFormat="1" applyFill="1" applyBorder="1"/>
    <xf numFmtId="3" fontId="2" fillId="0" borderId="68" xfId="56" applyNumberFormat="1" applyFill="1" applyBorder="1"/>
    <xf numFmtId="3" fontId="2" fillId="0" borderId="11" xfId="56" applyNumberFormat="1" applyFill="1" applyBorder="1"/>
    <xf numFmtId="49" fontId="61" fillId="0" borderId="31" xfId="38" applyNumberFormat="1" applyFont="1" applyFill="1" applyBorder="1" applyAlignment="1"/>
    <xf numFmtId="0" fontId="61" fillId="0" borderId="15" xfId="38" applyNumberFormat="1" applyFont="1" applyFill="1" applyBorder="1" applyAlignment="1"/>
    <xf numFmtId="2" fontId="61" fillId="0" borderId="31" xfId="38" applyNumberFormat="1" applyFont="1" applyFill="1" applyBorder="1" applyAlignment="1">
      <alignment horizontal="right" indent="1"/>
    </xf>
    <xf numFmtId="2" fontId="61" fillId="0" borderId="28" xfId="38" applyNumberFormat="1" applyFont="1" applyFill="1" applyBorder="1" applyAlignment="1">
      <alignment horizontal="right" indent="1"/>
    </xf>
    <xf numFmtId="3" fontId="61" fillId="0" borderId="31" xfId="38" applyNumberFormat="1" applyFont="1" applyFill="1" applyBorder="1" applyAlignment="1">
      <alignment horizontal="right" indent="1"/>
    </xf>
    <xf numFmtId="3" fontId="61" fillId="0" borderId="28" xfId="38" applyNumberFormat="1" applyFont="1" applyFill="1" applyBorder="1" applyAlignment="1">
      <alignment horizontal="right" indent="1"/>
    </xf>
    <xf numFmtId="3" fontId="61" fillId="0" borderId="61" xfId="38" applyNumberFormat="1" applyFont="1" applyFill="1" applyBorder="1" applyAlignment="1">
      <alignment horizontal="right" indent="1"/>
    </xf>
    <xf numFmtId="3" fontId="61" fillId="0" borderId="35" xfId="38" applyNumberFormat="1" applyFont="1" applyFill="1" applyBorder="1" applyAlignment="1">
      <alignment horizontal="right" indent="1"/>
    </xf>
    <xf numFmtId="3" fontId="61" fillId="0" borderId="16" xfId="38" applyNumberFormat="1" applyFont="1" applyFill="1" applyBorder="1" applyAlignment="1">
      <alignment horizontal="right" indent="1"/>
    </xf>
    <xf numFmtId="49" fontId="61" fillId="0" borderId="30" xfId="38" applyNumberFormat="1" applyFont="1" applyFill="1" applyBorder="1" applyAlignment="1"/>
    <xf numFmtId="0" fontId="61" fillId="0" borderId="17" xfId="38" applyNumberFormat="1" applyFont="1" applyFill="1" applyBorder="1" applyAlignment="1"/>
    <xf numFmtId="2" fontId="61" fillId="0" borderId="30" xfId="38" applyNumberFormat="1" applyFont="1" applyFill="1" applyBorder="1" applyAlignment="1">
      <alignment horizontal="right" indent="1"/>
    </xf>
    <xf numFmtId="2" fontId="61" fillId="0" borderId="29" xfId="38" applyNumberFormat="1" applyFont="1" applyFill="1" applyBorder="1" applyAlignment="1">
      <alignment horizontal="right" indent="1"/>
    </xf>
    <xf numFmtId="3" fontId="61" fillId="0" borderId="30" xfId="38" applyNumberFormat="1" applyFont="1" applyFill="1" applyBorder="1" applyAlignment="1">
      <alignment horizontal="right" indent="1"/>
    </xf>
    <xf numFmtId="3" fontId="61" fillId="0" borderId="29" xfId="38" applyNumberFormat="1" applyFont="1" applyFill="1" applyBorder="1" applyAlignment="1">
      <alignment horizontal="right" indent="1"/>
    </xf>
    <xf numFmtId="3" fontId="61" fillId="0" borderId="50" xfId="38" applyNumberFormat="1" applyFont="1" applyFill="1" applyBorder="1" applyAlignment="1">
      <alignment horizontal="right" indent="1"/>
    </xf>
    <xf numFmtId="3" fontId="61" fillId="0" borderId="36" xfId="38" applyNumberFormat="1" applyFont="1" applyFill="1" applyBorder="1" applyAlignment="1">
      <alignment horizontal="right" indent="1"/>
    </xf>
    <xf numFmtId="3" fontId="61" fillId="0" borderId="18" xfId="38" applyNumberFormat="1" applyFont="1" applyFill="1" applyBorder="1" applyAlignment="1">
      <alignment horizontal="right" indent="1"/>
    </xf>
    <xf numFmtId="49" fontId="61" fillId="0" borderId="27" xfId="38" applyNumberFormat="1" applyFont="1" applyFill="1" applyBorder="1" applyAlignment="1"/>
    <xf numFmtId="0" fontId="61" fillId="0" borderId="84" xfId="38" applyNumberFormat="1" applyFont="1" applyFill="1" applyBorder="1" applyAlignment="1"/>
    <xf numFmtId="2" fontId="61" fillId="0" borderId="27" xfId="38" applyNumberFormat="1" applyFont="1" applyFill="1" applyBorder="1" applyAlignment="1">
      <alignment horizontal="right" indent="1"/>
    </xf>
    <xf numFmtId="2" fontId="61" fillId="0" borderId="26" xfId="38" applyNumberFormat="1" applyFont="1" applyFill="1" applyBorder="1" applyAlignment="1">
      <alignment horizontal="right" indent="1"/>
    </xf>
    <xf numFmtId="3" fontId="61" fillId="0" borderId="27" xfId="38" applyNumberFormat="1" applyFont="1" applyFill="1" applyBorder="1" applyAlignment="1">
      <alignment horizontal="right" indent="1"/>
    </xf>
    <xf numFmtId="3" fontId="61" fillId="0" borderId="26" xfId="38" applyNumberFormat="1" applyFont="1" applyFill="1" applyBorder="1" applyAlignment="1">
      <alignment horizontal="right" indent="1"/>
    </xf>
    <xf numFmtId="3" fontId="61" fillId="0" borderId="62" xfId="38" applyNumberFormat="1" applyFont="1" applyFill="1" applyBorder="1" applyAlignment="1">
      <alignment horizontal="right" indent="1"/>
    </xf>
    <xf numFmtId="3" fontId="61" fillId="0" borderId="63" xfId="38" applyNumberFormat="1" applyFont="1" applyFill="1" applyBorder="1" applyAlignment="1">
      <alignment horizontal="right" indent="1"/>
    </xf>
    <xf numFmtId="3" fontId="61" fillId="0" borderId="86" xfId="38" applyNumberFormat="1" applyFont="1" applyFill="1" applyBorder="1" applyAlignment="1">
      <alignment horizontal="right" indent="1"/>
    </xf>
    <xf numFmtId="49" fontId="61" fillId="0" borderId="87" xfId="38" applyNumberFormat="1" applyFont="1" applyFill="1" applyBorder="1" applyAlignment="1"/>
    <xf numFmtId="0" fontId="61" fillId="0" borderId="0" xfId="38" applyNumberFormat="1" applyFont="1" applyFill="1" applyBorder="1" applyAlignment="1"/>
    <xf numFmtId="2" fontId="61" fillId="0" borderId="0" xfId="38" applyNumberFormat="1" applyFont="1" applyFill="1" applyBorder="1" applyAlignment="1">
      <alignment horizontal="right" indent="1"/>
    </xf>
    <xf numFmtId="3" fontId="61" fillId="0" borderId="0" xfId="38" applyNumberFormat="1" applyFont="1" applyFill="1" applyBorder="1" applyAlignment="1">
      <alignment horizontal="right" indent="1"/>
    </xf>
    <xf numFmtId="3" fontId="61" fillId="0" borderId="88" xfId="38" applyNumberFormat="1" applyFont="1" applyFill="1" applyBorder="1" applyAlignment="1">
      <alignment horizontal="right" indent="1"/>
    </xf>
    <xf numFmtId="2" fontId="2" fillId="0" borderId="11" xfId="56" applyNumberFormat="1" applyFill="1" applyBorder="1" applyAlignment="1">
      <alignment horizontal="right" indent="1"/>
    </xf>
    <xf numFmtId="3" fontId="2" fillId="0" borderId="11" xfId="56" applyNumberFormat="1" applyFill="1" applyBorder="1" applyAlignment="1">
      <alignment horizontal="right" indent="1"/>
    </xf>
    <xf numFmtId="3" fontId="2" fillId="0" borderId="32" xfId="56" applyNumberFormat="1" applyFill="1" applyBorder="1" applyAlignment="1">
      <alignment horizontal="right" indent="1"/>
    </xf>
    <xf numFmtId="49" fontId="61" fillId="0" borderId="73" xfId="38" applyNumberFormat="1" applyFont="1" applyFill="1" applyBorder="1" applyAlignment="1"/>
    <xf numFmtId="0" fontId="61" fillId="0" borderId="14" xfId="38" applyNumberFormat="1" applyFont="1" applyFill="1" applyBorder="1" applyAlignment="1"/>
    <xf numFmtId="2" fontId="61" fillId="0" borderId="73" xfId="38" applyNumberFormat="1" applyFont="1" applyFill="1" applyBorder="1" applyAlignment="1">
      <alignment horizontal="right" indent="1"/>
    </xf>
    <xf numFmtId="2" fontId="61" fillId="0" borderId="83" xfId="38" applyNumberFormat="1" applyFont="1" applyFill="1" applyBorder="1" applyAlignment="1">
      <alignment horizontal="right" indent="1"/>
    </xf>
    <xf numFmtId="3" fontId="61" fillId="0" borderId="73" xfId="38" applyNumberFormat="1" applyFont="1" applyFill="1" applyBorder="1" applyAlignment="1">
      <alignment horizontal="right" indent="1"/>
    </xf>
    <xf numFmtId="3" fontId="61" fillId="0" borderId="83" xfId="38" applyNumberFormat="1" applyFont="1" applyFill="1" applyBorder="1" applyAlignment="1">
      <alignment horizontal="right" indent="1"/>
    </xf>
    <xf numFmtId="3" fontId="61" fillId="0" borderId="78" xfId="38" applyNumberFormat="1" applyFont="1" applyFill="1" applyBorder="1" applyAlignment="1">
      <alignment horizontal="right" indent="1"/>
    </xf>
    <xf numFmtId="3" fontId="61" fillId="0" borderId="33" xfId="38" applyNumberFormat="1" applyFont="1" applyFill="1" applyBorder="1" applyAlignment="1">
      <alignment horizontal="right" indent="1"/>
    </xf>
    <xf numFmtId="49" fontId="36" fillId="0" borderId="30" xfId="38" applyNumberFormat="1" applyFont="1" applyFill="1" applyBorder="1" applyAlignment="1"/>
    <xf numFmtId="49" fontId="36" fillId="0" borderId="71" xfId="38" applyNumberFormat="1" applyFont="1" applyFill="1" applyBorder="1" applyAlignment="1"/>
    <xf numFmtId="0" fontId="61" fillId="0" borderId="12" xfId="38" applyNumberFormat="1" applyFont="1" applyFill="1" applyBorder="1" applyAlignment="1"/>
    <xf numFmtId="2" fontId="61" fillId="0" borderId="71" xfId="38" applyNumberFormat="1" applyFont="1" applyFill="1" applyBorder="1" applyAlignment="1">
      <alignment horizontal="right" indent="1"/>
    </xf>
    <xf numFmtId="2" fontId="61" fillId="0" borderId="72" xfId="38" applyNumberFormat="1" applyFont="1" applyFill="1" applyBorder="1" applyAlignment="1">
      <alignment horizontal="right" indent="1"/>
    </xf>
    <xf numFmtId="3" fontId="61" fillId="0" borderId="71" xfId="38" applyNumberFormat="1" applyFont="1" applyFill="1" applyBorder="1" applyAlignment="1">
      <alignment horizontal="right" indent="1"/>
    </xf>
    <xf numFmtId="3" fontId="61" fillId="0" borderId="72" xfId="38" applyNumberFormat="1" applyFont="1" applyFill="1" applyBorder="1" applyAlignment="1">
      <alignment horizontal="right" indent="1"/>
    </xf>
    <xf numFmtId="3" fontId="61" fillId="0" borderId="70" xfId="38" applyNumberFormat="1" applyFont="1" applyFill="1" applyBorder="1" applyAlignment="1">
      <alignment horizontal="right" indent="1"/>
    </xf>
    <xf numFmtId="3" fontId="61" fillId="0" borderId="34" xfId="38" applyNumberFormat="1" applyFont="1" applyFill="1" applyBorder="1" applyAlignment="1">
      <alignment horizontal="right" indent="1"/>
    </xf>
    <xf numFmtId="3" fontId="61" fillId="0" borderId="13" xfId="38" applyNumberFormat="1" applyFont="1" applyFill="1" applyBorder="1" applyAlignment="1">
      <alignment horizontal="right" indent="1"/>
    </xf>
    <xf numFmtId="0" fontId="2" fillId="0" borderId="24" xfId="56" applyFill="1" applyBorder="1"/>
    <xf numFmtId="2" fontId="2" fillId="0" borderId="24" xfId="56" applyNumberFormat="1" applyFill="1" applyBorder="1" applyAlignment="1">
      <alignment horizontal="right" indent="1"/>
    </xf>
    <xf numFmtId="3" fontId="2" fillId="0" borderId="24" xfId="56" applyNumberFormat="1" applyFill="1" applyBorder="1" applyAlignment="1">
      <alignment horizontal="right" indent="1"/>
    </xf>
    <xf numFmtId="3" fontId="2" fillId="0" borderId="22" xfId="56" applyNumberFormat="1" applyFill="1" applyBorder="1" applyAlignment="1">
      <alignment horizontal="right" indent="1"/>
    </xf>
    <xf numFmtId="49" fontId="61" fillId="0" borderId="23" xfId="38" applyNumberFormat="1" applyFont="1" applyFill="1" applyBorder="1" applyAlignment="1"/>
    <xf numFmtId="0" fontId="61" fillId="0" borderId="54" xfId="38" applyNumberFormat="1" applyFont="1" applyFill="1" applyBorder="1" applyAlignment="1"/>
    <xf numFmtId="2" fontId="61" fillId="0" borderId="23" xfId="38" applyNumberFormat="1" applyFont="1" applyFill="1" applyBorder="1" applyAlignment="1">
      <alignment horizontal="right" indent="1"/>
    </xf>
    <xf numFmtId="2" fontId="61" fillId="0" borderId="55" xfId="38" applyNumberFormat="1" applyFont="1" applyFill="1" applyBorder="1" applyAlignment="1">
      <alignment horizontal="right" indent="1"/>
    </xf>
    <xf numFmtId="3" fontId="61" fillId="0" borderId="23" xfId="38" applyNumberFormat="1" applyFont="1" applyFill="1" applyBorder="1" applyAlignment="1">
      <alignment horizontal="right" indent="1"/>
    </xf>
    <xf numFmtId="3" fontId="61" fillId="0" borderId="55" xfId="38" applyNumberFormat="1" applyFont="1" applyFill="1" applyBorder="1" applyAlignment="1">
      <alignment horizontal="right" indent="1"/>
    </xf>
    <xf numFmtId="3" fontId="61" fillId="0" borderId="49" xfId="38" applyNumberFormat="1" applyFont="1" applyFill="1" applyBorder="1" applyAlignment="1">
      <alignment horizontal="right" indent="1"/>
    </xf>
    <xf numFmtId="3" fontId="61" fillId="0" borderId="57" xfId="38" applyNumberFormat="1" applyFont="1" applyFill="1" applyBorder="1" applyAlignment="1">
      <alignment horizontal="right" indent="1"/>
    </xf>
    <xf numFmtId="3" fontId="61" fillId="0" borderId="60" xfId="38" applyNumberFormat="1" applyFont="1" applyFill="1" applyBorder="1" applyAlignment="1">
      <alignment horizontal="right" indent="1"/>
    </xf>
    <xf numFmtId="49" fontId="61" fillId="0" borderId="71" xfId="38" applyNumberFormat="1" applyFont="1" applyFill="1" applyBorder="1" applyAlignment="1"/>
    <xf numFmtId="0" fontId="2" fillId="0" borderId="60" xfId="56" applyFill="1" applyBorder="1"/>
    <xf numFmtId="2" fontId="2" fillId="0" borderId="60" xfId="56" applyNumberFormat="1" applyFill="1" applyBorder="1" applyAlignment="1">
      <alignment horizontal="right" indent="1"/>
    </xf>
    <xf numFmtId="3" fontId="2" fillId="0" borderId="60" xfId="56" applyNumberFormat="1" applyFill="1" applyBorder="1" applyAlignment="1">
      <alignment horizontal="right" indent="1"/>
    </xf>
    <xf numFmtId="3" fontId="2" fillId="0" borderId="53" xfId="56" applyNumberFormat="1" applyFill="1" applyBorder="1" applyAlignment="1">
      <alignment horizontal="right" indent="1"/>
    </xf>
    <xf numFmtId="0" fontId="2" fillId="0" borderId="0" xfId="56" applyFill="1"/>
    <xf numFmtId="2" fontId="2" fillId="0" borderId="0" xfId="56" applyNumberFormat="1" applyFill="1"/>
    <xf numFmtId="3" fontId="2" fillId="0" borderId="0" xfId="56" applyNumberFormat="1" applyFill="1"/>
    <xf numFmtId="3" fontId="5" fillId="0" borderId="73" xfId="39" applyNumberFormat="1" applyFont="1" applyFill="1" applyBorder="1" applyAlignment="1">
      <alignment horizontal="right" vertical="center" indent="1"/>
    </xf>
    <xf numFmtId="3" fontId="5" fillId="0" borderId="88" xfId="39" applyNumberFormat="1" applyFont="1" applyFill="1" applyBorder="1" applyAlignment="1">
      <alignment horizontal="right" vertical="center" indent="1"/>
    </xf>
    <xf numFmtId="3" fontId="5" fillId="0" borderId="55" xfId="39" applyNumberFormat="1" applyFont="1" applyFill="1" applyBorder="1" applyAlignment="1">
      <alignment horizontal="right" vertical="center" indent="1"/>
    </xf>
    <xf numFmtId="3" fontId="5" fillId="0" borderId="29" xfId="39" applyNumberFormat="1" applyFont="1" applyFill="1" applyBorder="1" applyAlignment="1">
      <alignment horizontal="right" vertical="center" indent="1"/>
    </xf>
    <xf numFmtId="3" fontId="5" fillId="0" borderId="26" xfId="39" applyNumberFormat="1" applyFont="1" applyFill="1" applyBorder="1" applyAlignment="1">
      <alignment horizontal="right" vertical="center" indent="1"/>
    </xf>
    <xf numFmtId="3" fontId="5" fillId="0" borderId="72" xfId="39" applyNumberFormat="1" applyFont="1" applyFill="1" applyBorder="1" applyAlignment="1">
      <alignment horizontal="right" vertical="center" indent="1"/>
    </xf>
    <xf numFmtId="3" fontId="5" fillId="0" borderId="20" xfId="39" applyNumberFormat="1" applyFont="1" applyFill="1" applyBorder="1" applyAlignment="1">
      <alignment horizontal="right" vertical="center" indent="1"/>
    </xf>
    <xf numFmtId="3" fontId="13" fillId="0" borderId="55" xfId="39" applyNumberFormat="1" applyFont="1" applyFill="1" applyBorder="1" applyAlignment="1">
      <alignment horizontal="right" vertical="center" indent="1"/>
    </xf>
    <xf numFmtId="3" fontId="13" fillId="0" borderId="26" xfId="39" applyNumberFormat="1" applyFont="1" applyFill="1" applyBorder="1" applyAlignment="1">
      <alignment horizontal="right" vertical="center" indent="1"/>
    </xf>
    <xf numFmtId="3" fontId="0" fillId="0" borderId="51" xfId="0" applyNumberFormat="1" applyFill="1" applyBorder="1"/>
    <xf numFmtId="0" fontId="0" fillId="0" borderId="29" xfId="0" applyFill="1" applyBorder="1"/>
    <xf numFmtId="2" fontId="5" fillId="0" borderId="26" xfId="39" applyNumberFormat="1" applyFont="1" applyFill="1" applyBorder="1" applyAlignment="1">
      <alignment horizontal="right" vertical="center" wrapText="1" indent="2"/>
    </xf>
    <xf numFmtId="1" fontId="5" fillId="0" borderId="60" xfId="39" applyNumberFormat="1" applyFont="1" applyFill="1" applyBorder="1" applyAlignment="1">
      <alignment horizontal="left" vertical="center" wrapText="1"/>
    </xf>
    <xf numFmtId="1" fontId="5" fillId="0" borderId="72" xfId="39" applyNumberFormat="1" applyFont="1" applyFill="1" applyBorder="1" applyAlignment="1">
      <alignment horizontal="right" vertical="center" indent="2"/>
    </xf>
    <xf numFmtId="2" fontId="5" fillId="0" borderId="57" xfId="39" applyNumberFormat="1" applyFont="1" applyFill="1" applyBorder="1" applyAlignment="1">
      <alignment horizontal="right" vertical="center" wrapText="1" indent="2"/>
    </xf>
    <xf numFmtId="2" fontId="5" fillId="0" borderId="35" xfId="39" applyNumberFormat="1" applyFont="1" applyFill="1" applyBorder="1" applyAlignment="1">
      <alignment horizontal="right" vertical="center" wrapText="1" indent="2"/>
    </xf>
    <xf numFmtId="2" fontId="5" fillId="0" borderId="57" xfId="39" applyNumberFormat="1" applyFont="1" applyFill="1" applyBorder="1" applyAlignment="1">
      <alignment horizontal="right" vertical="center" indent="2"/>
    </xf>
    <xf numFmtId="2" fontId="5" fillId="0" borderId="36" xfId="39" applyNumberFormat="1" applyFont="1" applyFill="1" applyBorder="1" applyAlignment="1">
      <alignment horizontal="right" vertical="center" indent="2"/>
    </xf>
    <xf numFmtId="2" fontId="5" fillId="0" borderId="63" xfId="39" applyNumberFormat="1" applyFont="1" applyFill="1" applyBorder="1" applyAlignment="1">
      <alignment horizontal="right" vertical="center" indent="2"/>
    </xf>
    <xf numFmtId="2" fontId="5" fillId="0" borderId="35" xfId="39" applyNumberFormat="1" applyFont="1" applyFill="1" applyBorder="1" applyAlignment="1">
      <alignment horizontal="right" vertical="center" indent="2"/>
    </xf>
    <xf numFmtId="2" fontId="5" fillId="0" borderId="0" xfId="0" applyNumberFormat="1" applyFont="1" applyFill="1" applyBorder="1" applyAlignment="1">
      <alignment horizontal="left" vertical="center" wrapText="1"/>
    </xf>
    <xf numFmtId="3" fontId="28" fillId="0" borderId="52" xfId="56" applyNumberFormat="1" applyFont="1" applyFill="1" applyBorder="1" applyAlignment="1">
      <alignment horizontal="center" vertical="center" wrapText="1"/>
    </xf>
    <xf numFmtId="3" fontId="28" fillId="0" borderId="60" xfId="56" applyNumberFormat="1" applyFont="1" applyFill="1" applyBorder="1" applyAlignment="1">
      <alignment horizontal="center" vertical="center" wrapText="1"/>
    </xf>
    <xf numFmtId="0" fontId="2" fillId="0" borderId="53" xfId="56" applyBorder="1" applyAlignment="1">
      <alignment horizontal="center" vertical="center" wrapText="1"/>
    </xf>
    <xf numFmtId="0" fontId="7" fillId="0" borderId="85" xfId="0" applyFont="1" applyBorder="1" applyAlignment="1"/>
  </cellXfs>
  <cellStyles count="6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8"/>
    <cellStyle name="normální 11" xfId="59"/>
    <cellStyle name="normální 12" xfId="60"/>
    <cellStyle name="normální 13" xfId="61"/>
    <cellStyle name="normální 14" xfId="62"/>
    <cellStyle name="normální 2" xfId="28"/>
    <cellStyle name="normální 2 2" xfId="29"/>
    <cellStyle name="normální 2 2 2" xfId="63"/>
    <cellStyle name="normální 2 3" xfId="56"/>
    <cellStyle name="normální 2_2. Schválený rozpočet-UZ33353_2010_4" xfId="64"/>
    <cellStyle name="normální 3" xfId="30"/>
    <cellStyle name="normální 4" xfId="31"/>
    <cellStyle name="normální 4 2" xfId="32"/>
    <cellStyle name="normální 5" xfId="33"/>
    <cellStyle name="normální 6" xfId="34"/>
    <cellStyle name="normální 6 2" xfId="65"/>
    <cellStyle name="normální 6 3" xfId="66"/>
    <cellStyle name="normální 7" xfId="35"/>
    <cellStyle name="normální 7 2" xfId="67"/>
    <cellStyle name="normální 8" xfId="36"/>
    <cellStyle name="normální 9" xfId="57"/>
    <cellStyle name="normální_BILANCE pro Plzeňský kraj 2006" xfId="37"/>
    <cellStyle name="normální_Krajské normativy 2006oficiální" xfId="38"/>
    <cellStyle name="normální_Krajské normativy 2006oficiální 2" xfId="39"/>
    <cellStyle name="Poznámka" xfId="40" builtinId="10" customBuiltin="1"/>
    <cellStyle name="Propojená buňka" xfId="41" builtinId="24" customBuiltin="1"/>
    <cellStyle name="Správně" xfId="42" builtinId="26" customBuiltin="1"/>
    <cellStyle name="Styl 1" xfId="43"/>
    <cellStyle name="Styl 2" xfId="44"/>
    <cellStyle name="Text upozornění" xfId="45" builtinId="11" customBuiltin="1"/>
    <cellStyle name="Vstup" xfId="46" builtinId="20" customBuiltin="1"/>
    <cellStyle name="Výpočet" xfId="47" builtinId="22" customBuiltin="1"/>
    <cellStyle name="Výstup" xfId="48" builtinId="21" customBuiltin="1"/>
    <cellStyle name="Vysvětlující text" xfId="49" builtinId="53" customBuiltin="1"/>
    <cellStyle name="Zvýraznění 1" xfId="50" builtinId="29" customBuiltin="1"/>
    <cellStyle name="Zvýraznění 2" xfId="51" builtinId="33" customBuiltin="1"/>
    <cellStyle name="Zvýraznění 3" xfId="52" builtinId="37" customBuiltin="1"/>
    <cellStyle name="Zvýraznění 4" xfId="53" builtinId="41" customBuiltin="1"/>
    <cellStyle name="Zvýraznění 5" xfId="54" builtinId="45" customBuiltin="1"/>
    <cellStyle name="Zvýraznění 6" xfId="55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zoomScaleNormal="100" workbookViewId="0">
      <pane ySplit="4" topLeftCell="A5" activePane="bottomLeft" state="frozenSplit"/>
      <selection pane="bottomLeft" activeCell="K1" sqref="K1"/>
    </sheetView>
  </sheetViews>
  <sheetFormatPr defaultRowHeight="15"/>
  <cols>
    <col min="1" max="1" width="4" style="339" customWidth="1"/>
    <col min="2" max="2" width="49.42578125" style="340" customWidth="1"/>
    <col min="3" max="3" width="22.140625" style="201" customWidth="1"/>
    <col min="4" max="4" width="22.7109375" style="201" customWidth="1"/>
    <col min="5" max="6" width="11.7109375" style="201" customWidth="1"/>
    <col min="7" max="7" width="13.42578125" style="201" customWidth="1"/>
    <col min="8" max="9" width="11" style="201" customWidth="1"/>
    <col min="10" max="10" width="8.7109375" style="201" customWidth="1"/>
    <col min="11" max="16384" width="9.140625" style="201"/>
  </cols>
  <sheetData>
    <row r="1" spans="1:10" ht="21" thickBot="1">
      <c r="A1" s="314" t="s">
        <v>824</v>
      </c>
      <c r="B1" s="201"/>
    </row>
    <row r="2" spans="1:10" ht="16.5" thickBot="1">
      <c r="A2" s="315"/>
      <c r="B2" s="152"/>
      <c r="C2" s="153" t="s">
        <v>198</v>
      </c>
      <c r="D2" s="153"/>
      <c r="E2" s="153" t="s">
        <v>199</v>
      </c>
      <c r="F2" s="154"/>
      <c r="G2" s="155" t="s">
        <v>200</v>
      </c>
      <c r="H2" s="156"/>
      <c r="I2" s="157" t="s">
        <v>201</v>
      </c>
      <c r="J2" s="154"/>
    </row>
    <row r="3" spans="1:10" ht="34.5" customHeight="1">
      <c r="A3" s="158" t="s">
        <v>65</v>
      </c>
      <c r="B3" s="316" t="s">
        <v>66</v>
      </c>
      <c r="C3" s="159" t="s">
        <v>159</v>
      </c>
      <c r="D3" s="160" t="s">
        <v>160</v>
      </c>
      <c r="E3" s="159" t="s">
        <v>202</v>
      </c>
      <c r="F3" s="161" t="s">
        <v>0</v>
      </c>
      <c r="G3" s="162" t="s">
        <v>204</v>
      </c>
      <c r="H3" s="163" t="s">
        <v>266</v>
      </c>
      <c r="I3" s="164" t="s">
        <v>267</v>
      </c>
      <c r="J3" s="161" t="s">
        <v>205</v>
      </c>
    </row>
    <row r="4" spans="1:10" ht="11.25" customHeight="1" thickBot="1">
      <c r="A4" s="317" t="s">
        <v>247</v>
      </c>
      <c r="B4" s="318" t="s">
        <v>206</v>
      </c>
      <c r="C4" s="319" t="s">
        <v>207</v>
      </c>
      <c r="D4" s="320" t="s">
        <v>208</v>
      </c>
      <c r="E4" s="165" t="s">
        <v>197</v>
      </c>
      <c r="F4" s="166" t="s">
        <v>197</v>
      </c>
      <c r="G4" s="167" t="s">
        <v>197</v>
      </c>
      <c r="H4" s="167" t="s">
        <v>197</v>
      </c>
      <c r="I4" s="167"/>
      <c r="J4" s="166" t="s">
        <v>197</v>
      </c>
    </row>
    <row r="5" spans="1:10" ht="17.25" customHeight="1">
      <c r="A5" s="321" t="s">
        <v>67</v>
      </c>
      <c r="B5" s="515" t="s">
        <v>68</v>
      </c>
      <c r="C5" s="168"/>
      <c r="D5" s="168"/>
      <c r="E5" s="169"/>
      <c r="F5" s="170"/>
      <c r="G5" s="170"/>
      <c r="H5" s="170"/>
      <c r="I5" s="171"/>
      <c r="J5" s="172"/>
    </row>
    <row r="6" spans="1:10" ht="37.5" customHeight="1">
      <c r="A6" s="322" t="s">
        <v>69</v>
      </c>
      <c r="B6" s="173" t="s">
        <v>110</v>
      </c>
      <c r="C6" s="174">
        <v>9</v>
      </c>
      <c r="D6" s="175">
        <v>35</v>
      </c>
      <c r="E6" s="250">
        <v>23950</v>
      </c>
      <c r="F6" s="213">
        <v>11800</v>
      </c>
      <c r="G6" s="176">
        <f>ROUND(12*1.3525*(1/C6*E6+1/D6*F6)+J6,0)</f>
        <v>48795</v>
      </c>
      <c r="H6" s="177">
        <f>ROUND(12*(1/C6*E6),0)</f>
        <v>31933</v>
      </c>
      <c r="I6" s="178">
        <f>ROUND(12*(1/D6*F6),0)</f>
        <v>4046</v>
      </c>
      <c r="J6" s="302">
        <v>133</v>
      </c>
    </row>
    <row r="7" spans="1:10" ht="37.5" customHeight="1">
      <c r="A7" s="322" t="s">
        <v>69</v>
      </c>
      <c r="B7" s="173" t="s">
        <v>122</v>
      </c>
      <c r="C7" s="179" t="s">
        <v>111</v>
      </c>
      <c r="D7" s="179" t="s">
        <v>825</v>
      </c>
      <c r="E7" s="177">
        <v>23950</v>
      </c>
      <c r="F7" s="211">
        <v>11800</v>
      </c>
      <c r="G7" s="180" t="s">
        <v>209</v>
      </c>
      <c r="H7" s="181" t="s">
        <v>209</v>
      </c>
      <c r="I7" s="182" t="s">
        <v>209</v>
      </c>
      <c r="J7" s="302">
        <v>133</v>
      </c>
    </row>
    <row r="8" spans="1:10" ht="37.5" customHeight="1">
      <c r="A8" s="322" t="s">
        <v>69</v>
      </c>
      <c r="B8" s="173" t="s">
        <v>123</v>
      </c>
      <c r="C8" s="179" t="s">
        <v>112</v>
      </c>
      <c r="D8" s="179" t="s">
        <v>826</v>
      </c>
      <c r="E8" s="177">
        <v>23950</v>
      </c>
      <c r="F8" s="211">
        <v>11800</v>
      </c>
      <c r="G8" s="180" t="s">
        <v>209</v>
      </c>
      <c r="H8" s="181" t="s">
        <v>209</v>
      </c>
      <c r="I8" s="182" t="s">
        <v>209</v>
      </c>
      <c r="J8" s="302">
        <v>133</v>
      </c>
    </row>
    <row r="9" spans="1:10" ht="37.5" customHeight="1">
      <c r="A9" s="322" t="s">
        <v>69</v>
      </c>
      <c r="B9" s="173" t="s">
        <v>124</v>
      </c>
      <c r="C9" s="179" t="s">
        <v>70</v>
      </c>
      <c r="D9" s="179" t="s">
        <v>826</v>
      </c>
      <c r="E9" s="177">
        <v>23950</v>
      </c>
      <c r="F9" s="211">
        <v>11800</v>
      </c>
      <c r="G9" s="180" t="s">
        <v>209</v>
      </c>
      <c r="H9" s="181" t="s">
        <v>209</v>
      </c>
      <c r="I9" s="182" t="s">
        <v>209</v>
      </c>
      <c r="J9" s="302">
        <v>133</v>
      </c>
    </row>
    <row r="10" spans="1:10" ht="37.5" customHeight="1">
      <c r="A10" s="322" t="s">
        <v>69</v>
      </c>
      <c r="B10" s="173" t="s">
        <v>136</v>
      </c>
      <c r="C10" s="179" t="s">
        <v>71</v>
      </c>
      <c r="D10" s="179" t="s">
        <v>827</v>
      </c>
      <c r="E10" s="177">
        <v>23950</v>
      </c>
      <c r="F10" s="211">
        <v>11800</v>
      </c>
      <c r="G10" s="180" t="s">
        <v>209</v>
      </c>
      <c r="H10" s="181" t="s">
        <v>209</v>
      </c>
      <c r="I10" s="182" t="s">
        <v>209</v>
      </c>
      <c r="J10" s="302">
        <v>133</v>
      </c>
    </row>
    <row r="11" spans="1:10" ht="37.5" customHeight="1" thickBot="1">
      <c r="A11" s="323" t="s">
        <v>69</v>
      </c>
      <c r="B11" s="183" t="s">
        <v>113</v>
      </c>
      <c r="C11" s="184" t="s">
        <v>71</v>
      </c>
      <c r="D11" s="185">
        <v>41.1</v>
      </c>
      <c r="E11" s="307">
        <v>23950</v>
      </c>
      <c r="F11" s="308">
        <v>11800</v>
      </c>
      <c r="G11" s="186" t="s">
        <v>209</v>
      </c>
      <c r="H11" s="187" t="s">
        <v>209</v>
      </c>
      <c r="I11" s="188" t="s">
        <v>209</v>
      </c>
      <c r="J11" s="303">
        <v>133</v>
      </c>
    </row>
    <row r="12" spans="1:10" ht="37.5" customHeight="1">
      <c r="A12" s="324" t="s">
        <v>69</v>
      </c>
      <c r="B12" s="189" t="s">
        <v>125</v>
      </c>
      <c r="C12" s="190">
        <v>18</v>
      </c>
      <c r="D12" s="191">
        <v>64.7</v>
      </c>
      <c r="E12" s="311">
        <v>23950</v>
      </c>
      <c r="F12" s="309">
        <v>11800</v>
      </c>
      <c r="G12" s="176">
        <f>ROUND(12*1.3525*(1/C12*E12+1/D12*F12)+J12,0)</f>
        <v>24622</v>
      </c>
      <c r="H12" s="177">
        <f>ROUND(12*(1/C12*E12),0)</f>
        <v>15967</v>
      </c>
      <c r="I12" s="178">
        <f>ROUND(12*(1/D12*F12),0)</f>
        <v>2189</v>
      </c>
      <c r="J12" s="302">
        <v>67</v>
      </c>
    </row>
    <row r="13" spans="1:10" ht="37.5" customHeight="1">
      <c r="A13" s="322" t="s">
        <v>69</v>
      </c>
      <c r="B13" s="173" t="s">
        <v>126</v>
      </c>
      <c r="C13" s="179" t="s">
        <v>114</v>
      </c>
      <c r="D13" s="179" t="s">
        <v>115</v>
      </c>
      <c r="E13" s="177">
        <v>23950</v>
      </c>
      <c r="F13" s="211">
        <v>11800</v>
      </c>
      <c r="G13" s="180" t="s">
        <v>1</v>
      </c>
      <c r="H13" s="181" t="s">
        <v>1</v>
      </c>
      <c r="I13" s="182" t="s">
        <v>1</v>
      </c>
      <c r="J13" s="302">
        <v>67</v>
      </c>
    </row>
    <row r="14" spans="1:10" ht="37.5" customHeight="1">
      <c r="A14" s="322" t="s">
        <v>69</v>
      </c>
      <c r="B14" s="173" t="s">
        <v>127</v>
      </c>
      <c r="C14" s="179" t="s">
        <v>116</v>
      </c>
      <c r="D14" s="179" t="s">
        <v>115</v>
      </c>
      <c r="E14" s="177">
        <v>23950</v>
      </c>
      <c r="F14" s="211">
        <v>11800</v>
      </c>
      <c r="G14" s="180" t="s">
        <v>1</v>
      </c>
      <c r="H14" s="181" t="s">
        <v>1</v>
      </c>
      <c r="I14" s="182" t="s">
        <v>1</v>
      </c>
      <c r="J14" s="302">
        <v>67</v>
      </c>
    </row>
    <row r="15" spans="1:10" ht="37.5" customHeight="1">
      <c r="A15" s="322" t="s">
        <v>69</v>
      </c>
      <c r="B15" s="173" t="s">
        <v>128</v>
      </c>
      <c r="C15" s="179" t="s">
        <v>72</v>
      </c>
      <c r="D15" s="179" t="s">
        <v>115</v>
      </c>
      <c r="E15" s="177">
        <v>23950</v>
      </c>
      <c r="F15" s="211">
        <v>11800</v>
      </c>
      <c r="G15" s="180" t="s">
        <v>1</v>
      </c>
      <c r="H15" s="181" t="s">
        <v>1</v>
      </c>
      <c r="I15" s="182" t="s">
        <v>1</v>
      </c>
      <c r="J15" s="302">
        <v>67</v>
      </c>
    </row>
    <row r="16" spans="1:10" ht="37.5" customHeight="1">
      <c r="A16" s="322" t="s">
        <v>69</v>
      </c>
      <c r="B16" s="173" t="s">
        <v>129</v>
      </c>
      <c r="C16" s="179" t="s">
        <v>73</v>
      </c>
      <c r="D16" s="179" t="s">
        <v>115</v>
      </c>
      <c r="E16" s="177">
        <v>23950</v>
      </c>
      <c r="F16" s="211">
        <v>11800</v>
      </c>
      <c r="G16" s="180" t="s">
        <v>1</v>
      </c>
      <c r="H16" s="181" t="s">
        <v>1</v>
      </c>
      <c r="I16" s="182" t="s">
        <v>1</v>
      </c>
      <c r="J16" s="302">
        <v>67</v>
      </c>
    </row>
    <row r="17" spans="1:10" ht="37.5" customHeight="1" thickBot="1">
      <c r="A17" s="323" t="s">
        <v>69</v>
      </c>
      <c r="B17" s="183" t="s">
        <v>130</v>
      </c>
      <c r="C17" s="184" t="s">
        <v>73</v>
      </c>
      <c r="D17" s="185">
        <v>74.16</v>
      </c>
      <c r="E17" s="503">
        <v>23950</v>
      </c>
      <c r="F17" s="504">
        <v>11800</v>
      </c>
      <c r="G17" s="186" t="s">
        <v>1</v>
      </c>
      <c r="H17" s="187" t="s">
        <v>1</v>
      </c>
      <c r="I17" s="188" t="s">
        <v>1</v>
      </c>
      <c r="J17" s="303">
        <v>67</v>
      </c>
    </row>
    <row r="18" spans="1:10" ht="37.5" customHeight="1">
      <c r="A18" s="324" t="s">
        <v>74</v>
      </c>
      <c r="B18" s="189" t="s">
        <v>131</v>
      </c>
      <c r="C18" s="190">
        <v>22.5</v>
      </c>
      <c r="D18" s="191"/>
      <c r="E18" s="311">
        <v>23950</v>
      </c>
      <c r="F18" s="505"/>
      <c r="G18" s="192">
        <f>ROUND(12*1.3525*(1/C18*E18)+J18,0)</f>
        <v>17329</v>
      </c>
      <c r="H18" s="193">
        <f>ROUND(12*(1/C18*E18),0)</f>
        <v>12773</v>
      </c>
      <c r="I18" s="194"/>
      <c r="J18" s="302">
        <v>53</v>
      </c>
    </row>
    <row r="19" spans="1:10" ht="37.5" customHeight="1">
      <c r="A19" s="322" t="s">
        <v>74</v>
      </c>
      <c r="B19" s="173" t="s">
        <v>132</v>
      </c>
      <c r="C19" s="179" t="s">
        <v>117</v>
      </c>
      <c r="D19" s="179"/>
      <c r="E19" s="250">
        <v>23950</v>
      </c>
      <c r="F19" s="506"/>
      <c r="G19" s="180" t="s">
        <v>2</v>
      </c>
      <c r="H19" s="181" t="s">
        <v>2</v>
      </c>
      <c r="I19" s="182" t="s">
        <v>2</v>
      </c>
      <c r="J19" s="302">
        <v>53</v>
      </c>
    </row>
    <row r="20" spans="1:10" ht="37.5" customHeight="1">
      <c r="A20" s="322" t="s">
        <v>74</v>
      </c>
      <c r="B20" s="173" t="s">
        <v>133</v>
      </c>
      <c r="C20" s="179" t="s">
        <v>118</v>
      </c>
      <c r="D20" s="179"/>
      <c r="E20" s="250">
        <v>23950</v>
      </c>
      <c r="F20" s="506"/>
      <c r="G20" s="180" t="s">
        <v>2</v>
      </c>
      <c r="H20" s="181" t="s">
        <v>2</v>
      </c>
      <c r="I20" s="182" t="s">
        <v>2</v>
      </c>
      <c r="J20" s="302">
        <v>53</v>
      </c>
    </row>
    <row r="21" spans="1:10" ht="37.5" customHeight="1">
      <c r="A21" s="322" t="s">
        <v>74</v>
      </c>
      <c r="B21" s="173" t="s">
        <v>134</v>
      </c>
      <c r="C21" s="179" t="s">
        <v>75</v>
      </c>
      <c r="D21" s="179"/>
      <c r="E21" s="250">
        <v>23950</v>
      </c>
      <c r="F21" s="506"/>
      <c r="G21" s="180" t="s">
        <v>2</v>
      </c>
      <c r="H21" s="181" t="s">
        <v>2</v>
      </c>
      <c r="I21" s="182" t="s">
        <v>2</v>
      </c>
      <c r="J21" s="302">
        <v>53</v>
      </c>
    </row>
    <row r="22" spans="1:10" ht="37.5" customHeight="1">
      <c r="A22" s="322" t="s">
        <v>74</v>
      </c>
      <c r="B22" s="173" t="s">
        <v>119</v>
      </c>
      <c r="C22" s="179" t="s">
        <v>76</v>
      </c>
      <c r="D22" s="179"/>
      <c r="E22" s="250">
        <v>23950</v>
      </c>
      <c r="F22" s="506"/>
      <c r="G22" s="180" t="s">
        <v>2</v>
      </c>
      <c r="H22" s="181" t="s">
        <v>2</v>
      </c>
      <c r="I22" s="182" t="s">
        <v>2</v>
      </c>
      <c r="J22" s="302">
        <v>53</v>
      </c>
    </row>
    <row r="23" spans="1:10" ht="37.5" customHeight="1" thickBot="1">
      <c r="A23" s="323" t="s">
        <v>74</v>
      </c>
      <c r="B23" s="183" t="s">
        <v>135</v>
      </c>
      <c r="C23" s="184" t="s">
        <v>76</v>
      </c>
      <c r="D23" s="195"/>
      <c r="E23" s="221">
        <v>23950</v>
      </c>
      <c r="F23" s="507"/>
      <c r="G23" s="180" t="s">
        <v>2</v>
      </c>
      <c r="H23" s="181" t="s">
        <v>2</v>
      </c>
      <c r="I23" s="182" t="s">
        <v>2</v>
      </c>
      <c r="J23" s="302">
        <v>53</v>
      </c>
    </row>
    <row r="24" spans="1:10" ht="13.5" customHeight="1">
      <c r="A24" s="321"/>
      <c r="B24" s="515" t="s">
        <v>77</v>
      </c>
      <c r="C24" s="196"/>
      <c r="D24" s="196"/>
      <c r="E24" s="197"/>
      <c r="F24" s="197"/>
      <c r="G24" s="198"/>
      <c r="H24" s="198"/>
      <c r="I24" s="199"/>
      <c r="J24" s="200">
        <v>0</v>
      </c>
    </row>
    <row r="25" spans="1:10" ht="33.950000000000003" customHeight="1">
      <c r="A25" s="322" t="s">
        <v>78</v>
      </c>
      <c r="B25" s="247" t="s">
        <v>268</v>
      </c>
      <c r="C25" s="174">
        <v>7.57</v>
      </c>
      <c r="D25" s="175">
        <v>21.56</v>
      </c>
      <c r="E25" s="250">
        <v>26930</v>
      </c>
      <c r="F25" s="213">
        <v>12410</v>
      </c>
      <c r="G25" s="176">
        <f>ROUND(12*1.3525*(1/C25*E25+1/D25*F25)+J25,0)</f>
        <v>67486</v>
      </c>
      <c r="H25" s="177">
        <f>ROUND(12*(1/C25*E25),0)</f>
        <v>42690</v>
      </c>
      <c r="I25" s="178">
        <f>ROUND(12*(1/D25*F25),0)</f>
        <v>6907</v>
      </c>
      <c r="J25" s="213">
        <v>406</v>
      </c>
    </row>
    <row r="26" spans="1:10" ht="33.950000000000003" customHeight="1">
      <c r="A26" s="322" t="s">
        <v>78</v>
      </c>
      <c r="B26" s="247" t="s">
        <v>269</v>
      </c>
      <c r="C26" s="179" t="s">
        <v>248</v>
      </c>
      <c r="D26" s="179" t="s">
        <v>223</v>
      </c>
      <c r="E26" s="250">
        <v>26930</v>
      </c>
      <c r="F26" s="213">
        <v>12410</v>
      </c>
      <c r="G26" s="202" t="s">
        <v>3</v>
      </c>
      <c r="H26" s="203" t="s">
        <v>3</v>
      </c>
      <c r="I26" s="204" t="s">
        <v>3</v>
      </c>
      <c r="J26" s="213">
        <v>406</v>
      </c>
    </row>
    <row r="27" spans="1:10" ht="33.950000000000003" customHeight="1">
      <c r="A27" s="322" t="s">
        <v>78</v>
      </c>
      <c r="B27" s="247" t="s">
        <v>270</v>
      </c>
      <c r="C27" s="179" t="s">
        <v>249</v>
      </c>
      <c r="D27" s="179" t="s">
        <v>245</v>
      </c>
      <c r="E27" s="250">
        <v>26930</v>
      </c>
      <c r="F27" s="213">
        <v>12410</v>
      </c>
      <c r="G27" s="202" t="s">
        <v>3</v>
      </c>
      <c r="H27" s="203" t="s">
        <v>3</v>
      </c>
      <c r="I27" s="204" t="s">
        <v>3</v>
      </c>
      <c r="J27" s="219">
        <v>406</v>
      </c>
    </row>
    <row r="28" spans="1:10" ht="33.950000000000003" customHeight="1">
      <c r="A28" s="322" t="s">
        <v>78</v>
      </c>
      <c r="B28" s="247" t="s">
        <v>271</v>
      </c>
      <c r="C28" s="179" t="s">
        <v>250</v>
      </c>
      <c r="D28" s="179" t="s">
        <v>245</v>
      </c>
      <c r="E28" s="250">
        <v>26930</v>
      </c>
      <c r="F28" s="213">
        <v>12410</v>
      </c>
      <c r="G28" s="202" t="s">
        <v>3</v>
      </c>
      <c r="H28" s="203" t="s">
        <v>3</v>
      </c>
      <c r="I28" s="204" t="s">
        <v>3</v>
      </c>
      <c r="J28" s="219">
        <v>406</v>
      </c>
    </row>
    <row r="29" spans="1:10" ht="33.950000000000003" customHeight="1">
      <c r="A29" s="322" t="s">
        <v>78</v>
      </c>
      <c r="B29" s="247" t="s">
        <v>272</v>
      </c>
      <c r="C29" s="205" t="s">
        <v>251</v>
      </c>
      <c r="D29" s="205" t="s">
        <v>245</v>
      </c>
      <c r="E29" s="250">
        <v>26930</v>
      </c>
      <c r="F29" s="213">
        <v>12410</v>
      </c>
      <c r="G29" s="202" t="s">
        <v>3</v>
      </c>
      <c r="H29" s="203" t="s">
        <v>3</v>
      </c>
      <c r="I29" s="204" t="s">
        <v>3</v>
      </c>
      <c r="J29" s="219">
        <v>406</v>
      </c>
    </row>
    <row r="30" spans="1:10" ht="33.950000000000003" customHeight="1" thickBot="1">
      <c r="A30" s="323" t="s">
        <v>78</v>
      </c>
      <c r="B30" s="257" t="s">
        <v>273</v>
      </c>
      <c r="C30" s="206">
        <v>15.2</v>
      </c>
      <c r="D30" s="185">
        <v>48.2</v>
      </c>
      <c r="E30" s="221">
        <v>26930</v>
      </c>
      <c r="F30" s="214">
        <v>12410</v>
      </c>
      <c r="G30" s="207">
        <f>ROUND(12*1.3525*(1/C30*E30+1/D30*F30)+J30,0)</f>
        <v>33340</v>
      </c>
      <c r="H30" s="208">
        <f>ROUND(12*(1/C30*E30),0)</f>
        <v>21261</v>
      </c>
      <c r="I30" s="209">
        <f>ROUND(12*(1/D30*F30),0)</f>
        <v>3090</v>
      </c>
      <c r="J30" s="222">
        <v>406</v>
      </c>
    </row>
    <row r="31" spans="1:10" ht="33.950000000000003" customHeight="1">
      <c r="A31" s="324" t="s">
        <v>79</v>
      </c>
      <c r="B31" s="275" t="s">
        <v>274</v>
      </c>
      <c r="C31" s="190">
        <v>14.5</v>
      </c>
      <c r="D31" s="210"/>
      <c r="E31" s="311">
        <v>26930</v>
      </c>
      <c r="F31" s="211"/>
      <c r="G31" s="192">
        <f>ROUND(12*1.3525*(1/C31*E31)+J31,0)</f>
        <v>30449</v>
      </c>
      <c r="H31" s="193">
        <f>ROUND(12*(1/C31*E31),0)</f>
        <v>22287</v>
      </c>
      <c r="I31" s="194"/>
      <c r="J31" s="217">
        <v>306</v>
      </c>
    </row>
    <row r="32" spans="1:10" ht="39.75" customHeight="1">
      <c r="A32" s="322" t="s">
        <v>79</v>
      </c>
      <c r="B32" s="247" t="s">
        <v>275</v>
      </c>
      <c r="C32" s="212" t="s">
        <v>241</v>
      </c>
      <c r="D32" s="179"/>
      <c r="E32" s="177">
        <v>26930</v>
      </c>
      <c r="F32" s="213"/>
      <c r="G32" s="202" t="s">
        <v>4</v>
      </c>
      <c r="H32" s="203" t="s">
        <v>4</v>
      </c>
      <c r="I32" s="204"/>
      <c r="J32" s="219">
        <v>306</v>
      </c>
    </row>
    <row r="33" spans="1:10" ht="33.950000000000003" customHeight="1">
      <c r="A33" s="322" t="s">
        <v>79</v>
      </c>
      <c r="B33" s="247" t="s">
        <v>276</v>
      </c>
      <c r="C33" s="179" t="s">
        <v>233</v>
      </c>
      <c r="D33" s="179"/>
      <c r="E33" s="177">
        <v>26930</v>
      </c>
      <c r="F33" s="213"/>
      <c r="G33" s="202" t="s">
        <v>4</v>
      </c>
      <c r="H33" s="203" t="s">
        <v>4</v>
      </c>
      <c r="I33" s="204"/>
      <c r="J33" s="219">
        <v>306</v>
      </c>
    </row>
    <row r="34" spans="1:10" ht="33.950000000000003" customHeight="1">
      <c r="A34" s="322" t="s">
        <v>79</v>
      </c>
      <c r="B34" s="247" t="s">
        <v>277</v>
      </c>
      <c r="C34" s="179" t="s">
        <v>234</v>
      </c>
      <c r="D34" s="179"/>
      <c r="E34" s="177">
        <v>26930</v>
      </c>
      <c r="F34" s="213"/>
      <c r="G34" s="202" t="s">
        <v>4</v>
      </c>
      <c r="H34" s="203" t="s">
        <v>4</v>
      </c>
      <c r="I34" s="204"/>
      <c r="J34" s="219">
        <v>306</v>
      </c>
    </row>
    <row r="35" spans="1:10" ht="33.950000000000003" customHeight="1">
      <c r="A35" s="322" t="s">
        <v>79</v>
      </c>
      <c r="B35" s="247" t="s">
        <v>278</v>
      </c>
      <c r="C35" s="179" t="s">
        <v>80</v>
      </c>
      <c r="D35" s="179"/>
      <c r="E35" s="177">
        <v>26930</v>
      </c>
      <c r="F35" s="213"/>
      <c r="G35" s="202" t="s">
        <v>4</v>
      </c>
      <c r="H35" s="203" t="s">
        <v>4</v>
      </c>
      <c r="I35" s="204"/>
      <c r="J35" s="219">
        <v>306</v>
      </c>
    </row>
    <row r="36" spans="1:10" ht="33.950000000000003" customHeight="1" thickBot="1">
      <c r="A36" s="323" t="s">
        <v>79</v>
      </c>
      <c r="B36" s="257" t="s">
        <v>279</v>
      </c>
      <c r="C36" s="206">
        <v>20.47</v>
      </c>
      <c r="D36" s="184"/>
      <c r="E36" s="307">
        <v>26930</v>
      </c>
      <c r="F36" s="214"/>
      <c r="G36" s="207">
        <f>ROUND(12*1.3542*(1/C36*E36)+J36,0)</f>
        <v>21685</v>
      </c>
      <c r="H36" s="208">
        <f>ROUND(12*(1/C36*E36),0)</f>
        <v>15787</v>
      </c>
      <c r="I36" s="209"/>
      <c r="J36" s="222">
        <v>306</v>
      </c>
    </row>
    <row r="37" spans="1:10" ht="33.950000000000003" customHeight="1">
      <c r="A37" s="324" t="s">
        <v>81</v>
      </c>
      <c r="B37" s="275" t="s">
        <v>280</v>
      </c>
      <c r="C37" s="190">
        <v>9.75</v>
      </c>
      <c r="D37" s="210"/>
      <c r="E37" s="311">
        <v>26930</v>
      </c>
      <c r="F37" s="211"/>
      <c r="G37" s="192">
        <f>ROUND(12*1.3525*(1/C37*E37)+J37,0)</f>
        <v>45114</v>
      </c>
      <c r="H37" s="193">
        <f>ROUND(12*(1/C37*E37),0)</f>
        <v>33145</v>
      </c>
      <c r="I37" s="194"/>
      <c r="J37" s="217">
        <v>286</v>
      </c>
    </row>
    <row r="38" spans="1:10" ht="40.5" customHeight="1">
      <c r="A38" s="322" t="s">
        <v>81</v>
      </c>
      <c r="B38" s="247" t="s">
        <v>281</v>
      </c>
      <c r="C38" s="179" t="s">
        <v>235</v>
      </c>
      <c r="D38" s="179"/>
      <c r="E38" s="177">
        <v>26930</v>
      </c>
      <c r="F38" s="213"/>
      <c r="G38" s="202" t="s">
        <v>6</v>
      </c>
      <c r="H38" s="203" t="s">
        <v>6</v>
      </c>
      <c r="I38" s="204"/>
      <c r="J38" s="219">
        <v>286</v>
      </c>
    </row>
    <row r="39" spans="1:10" ht="33.950000000000003" customHeight="1">
      <c r="A39" s="322" t="s">
        <v>81</v>
      </c>
      <c r="B39" s="247" t="s">
        <v>282</v>
      </c>
      <c r="C39" s="179" t="s">
        <v>236</v>
      </c>
      <c r="D39" s="179"/>
      <c r="E39" s="177">
        <v>26930</v>
      </c>
      <c r="F39" s="213"/>
      <c r="G39" s="202" t="s">
        <v>6</v>
      </c>
      <c r="H39" s="203" t="s">
        <v>6</v>
      </c>
      <c r="I39" s="204"/>
      <c r="J39" s="219">
        <v>286</v>
      </c>
    </row>
    <row r="40" spans="1:10" ht="33.950000000000003" customHeight="1">
      <c r="A40" s="322" t="s">
        <v>81</v>
      </c>
      <c r="B40" s="247" t="s">
        <v>283</v>
      </c>
      <c r="C40" s="179" t="s">
        <v>237</v>
      </c>
      <c r="D40" s="215"/>
      <c r="E40" s="177">
        <v>26930</v>
      </c>
      <c r="F40" s="213"/>
      <c r="G40" s="202" t="s">
        <v>6</v>
      </c>
      <c r="H40" s="203" t="s">
        <v>6</v>
      </c>
      <c r="I40" s="204"/>
      <c r="J40" s="219">
        <v>286</v>
      </c>
    </row>
    <row r="41" spans="1:10" ht="33.950000000000003" customHeight="1">
      <c r="A41" s="322" t="s">
        <v>81</v>
      </c>
      <c r="B41" s="247" t="s">
        <v>284</v>
      </c>
      <c r="C41" s="179" t="s">
        <v>238</v>
      </c>
      <c r="D41" s="179"/>
      <c r="E41" s="177">
        <v>26930</v>
      </c>
      <c r="F41" s="213"/>
      <c r="G41" s="202" t="s">
        <v>6</v>
      </c>
      <c r="H41" s="203" t="s">
        <v>6</v>
      </c>
      <c r="I41" s="204"/>
      <c r="J41" s="219">
        <v>286</v>
      </c>
    </row>
    <row r="42" spans="1:10" ht="33.950000000000003" customHeight="1" thickBot="1">
      <c r="A42" s="323" t="s">
        <v>81</v>
      </c>
      <c r="B42" s="257" t="s">
        <v>285</v>
      </c>
      <c r="C42" s="206">
        <v>14.19</v>
      </c>
      <c r="D42" s="185"/>
      <c r="E42" s="307">
        <v>26930</v>
      </c>
      <c r="F42" s="214"/>
      <c r="G42" s="207">
        <f>ROUND(12*1.3525*(1/C42*E42)+J42,0)</f>
        <v>31088</v>
      </c>
      <c r="H42" s="208">
        <f>ROUND(12*(1/C42*E42),0)</f>
        <v>22774</v>
      </c>
      <c r="I42" s="209"/>
      <c r="J42" s="222">
        <v>286</v>
      </c>
    </row>
    <row r="43" spans="1:10" ht="33.950000000000003" customHeight="1">
      <c r="A43" s="324" t="s">
        <v>82</v>
      </c>
      <c r="B43" s="275" t="s">
        <v>286</v>
      </c>
      <c r="C43" s="190"/>
      <c r="D43" s="191">
        <v>42.2</v>
      </c>
      <c r="E43" s="216"/>
      <c r="F43" s="211">
        <v>12410</v>
      </c>
      <c r="G43" s="192">
        <f>ROUND(12*1.3525*(1/D43*F43)+J43,0)</f>
        <v>4773</v>
      </c>
      <c r="H43" s="193"/>
      <c r="I43" s="194">
        <f>ROUND(12*(1/D43*F43),0)</f>
        <v>3529</v>
      </c>
      <c r="J43" s="217">
        <v>0</v>
      </c>
    </row>
    <row r="44" spans="1:10" ht="33.950000000000003" customHeight="1">
      <c r="A44" s="322" t="s">
        <v>82</v>
      </c>
      <c r="B44" s="247" t="s">
        <v>287</v>
      </c>
      <c r="C44" s="179"/>
      <c r="D44" s="179" t="s">
        <v>828</v>
      </c>
      <c r="E44" s="218"/>
      <c r="F44" s="211">
        <v>12410</v>
      </c>
      <c r="G44" s="202" t="s">
        <v>5</v>
      </c>
      <c r="H44" s="203"/>
      <c r="I44" s="204" t="s">
        <v>5</v>
      </c>
      <c r="J44" s="219">
        <v>0</v>
      </c>
    </row>
    <row r="45" spans="1:10" ht="33.950000000000003" customHeight="1" thickBot="1">
      <c r="A45" s="323" t="s">
        <v>82</v>
      </c>
      <c r="B45" s="257" t="s">
        <v>288</v>
      </c>
      <c r="C45" s="220"/>
      <c r="D45" s="514">
        <v>72</v>
      </c>
      <c r="E45" s="221"/>
      <c r="F45" s="211">
        <v>12410</v>
      </c>
      <c r="G45" s="207">
        <f>ROUND(12*1.3525*(1/D45*F45)+J45,0)</f>
        <v>2797</v>
      </c>
      <c r="H45" s="208"/>
      <c r="I45" s="209">
        <f>ROUND(12*(1/D45*F45),0)</f>
        <v>2068</v>
      </c>
      <c r="J45" s="222">
        <v>0</v>
      </c>
    </row>
    <row r="46" spans="1:10" ht="33.950000000000003" customHeight="1" thickBot="1">
      <c r="A46" s="325" t="s">
        <v>178</v>
      </c>
      <c r="B46" s="326" t="s">
        <v>179</v>
      </c>
      <c r="C46" s="223">
        <v>4</v>
      </c>
      <c r="D46" s="224">
        <v>30</v>
      </c>
      <c r="E46" s="244">
        <v>26930</v>
      </c>
      <c r="F46" s="239">
        <v>12410</v>
      </c>
      <c r="G46" s="225">
        <f>ROUND(12*1.3525*(1/C46*E46+1/D46*F46)+J46,0)</f>
        <v>116295</v>
      </c>
      <c r="H46" s="226">
        <f>ROUND(12*(1/C46*E46),0)</f>
        <v>80790</v>
      </c>
      <c r="I46" s="227">
        <f>ROUND(12*(1/D46*F46),0)</f>
        <v>4964</v>
      </c>
      <c r="J46" s="228">
        <v>313</v>
      </c>
    </row>
    <row r="47" spans="1:10" ht="33.950000000000003" customHeight="1" thickBot="1">
      <c r="A47" s="325" t="s">
        <v>83</v>
      </c>
      <c r="B47" s="326" t="s">
        <v>289</v>
      </c>
      <c r="C47" s="223">
        <v>18.25</v>
      </c>
      <c r="D47" s="224">
        <v>64.400000000000006</v>
      </c>
      <c r="E47" s="244">
        <v>26930</v>
      </c>
      <c r="F47" s="239">
        <v>12410</v>
      </c>
      <c r="G47" s="225">
        <f>ROUND(12*1.3525*(1/C47*E47+1/D47*F47)+J47,0)</f>
        <v>27077</v>
      </c>
      <c r="H47" s="226">
        <f>ROUND(12*(1/C47*E47),0)</f>
        <v>17707</v>
      </c>
      <c r="I47" s="227">
        <f>ROUND(12*(1/D47*F47),0)</f>
        <v>2312</v>
      </c>
      <c r="J47" s="228">
        <v>0</v>
      </c>
    </row>
    <row r="48" spans="1:10" ht="33.950000000000003" customHeight="1" thickBot="1">
      <c r="A48" s="327" t="s">
        <v>180</v>
      </c>
      <c r="B48" s="328" t="s">
        <v>290</v>
      </c>
      <c r="C48" s="223">
        <v>4.25</v>
      </c>
      <c r="D48" s="224">
        <v>30</v>
      </c>
      <c r="E48" s="244">
        <v>26930</v>
      </c>
      <c r="F48" s="239">
        <v>12410</v>
      </c>
      <c r="G48" s="225">
        <f>ROUND(12*1.3525*(1/C48*E48+1/D48*F48)+J48,0)</f>
        <v>109868</v>
      </c>
      <c r="H48" s="193">
        <f>ROUND(12*(1/C48*E48),0)</f>
        <v>76038</v>
      </c>
      <c r="I48" s="194">
        <f>ROUND(12*(1/D48*F48),0)</f>
        <v>4964</v>
      </c>
      <c r="J48" s="217">
        <v>313</v>
      </c>
    </row>
    <row r="49" spans="1:10" ht="33.950000000000003" customHeight="1" thickBot="1">
      <c r="A49" s="329" t="s">
        <v>232</v>
      </c>
      <c r="B49" s="330" t="s">
        <v>291</v>
      </c>
      <c r="C49" s="223">
        <v>12</v>
      </c>
      <c r="D49" s="229">
        <v>50</v>
      </c>
      <c r="E49" s="244">
        <v>26930</v>
      </c>
      <c r="F49" s="239">
        <v>12410</v>
      </c>
      <c r="G49" s="225">
        <f>ROUND(12*1.3525*(1/C49*E49+1/D49*F49)+J49,0)</f>
        <v>40504</v>
      </c>
      <c r="H49" s="193">
        <f>ROUND(12*(1/C49*E49),0)</f>
        <v>26930</v>
      </c>
      <c r="I49" s="194">
        <f>ROUND(12*(1/D49*F49),0)</f>
        <v>2978</v>
      </c>
      <c r="J49" s="217">
        <v>53</v>
      </c>
    </row>
    <row r="50" spans="1:10" ht="13.5" customHeight="1">
      <c r="A50" s="321"/>
      <c r="B50" s="515" t="s">
        <v>84</v>
      </c>
      <c r="C50" s="196"/>
      <c r="D50" s="196"/>
      <c r="E50" s="197"/>
      <c r="F50" s="197"/>
      <c r="G50" s="198"/>
      <c r="H50" s="198"/>
      <c r="I50" s="199"/>
      <c r="J50" s="230">
        <v>0</v>
      </c>
    </row>
    <row r="51" spans="1:10" ht="33.950000000000003" customHeight="1">
      <c r="A51" s="322" t="s">
        <v>85</v>
      </c>
      <c r="B51" s="231" t="s">
        <v>86</v>
      </c>
      <c r="C51" s="174">
        <v>21.66</v>
      </c>
      <c r="D51" s="232">
        <v>150</v>
      </c>
      <c r="E51" s="250">
        <v>25480</v>
      </c>
      <c r="F51" s="213">
        <v>13660</v>
      </c>
      <c r="G51" s="192">
        <f>ROUND(12*1.3525*(1/C51*E51+1/D51*F51)+J51,0)</f>
        <v>20583</v>
      </c>
      <c r="H51" s="193">
        <f t="shared" ref="H51:I55" si="0">ROUND(12*(1/C51*E51),0)</f>
        <v>14116</v>
      </c>
      <c r="I51" s="194">
        <f t="shared" si="0"/>
        <v>1093</v>
      </c>
      <c r="J51" s="219">
        <v>13</v>
      </c>
    </row>
    <row r="52" spans="1:10" ht="33.950000000000003" customHeight="1">
      <c r="A52" s="322" t="s">
        <v>85</v>
      </c>
      <c r="B52" s="231" t="s">
        <v>87</v>
      </c>
      <c r="C52" s="174">
        <v>95.22</v>
      </c>
      <c r="D52" s="232">
        <v>435</v>
      </c>
      <c r="E52" s="250">
        <v>25480</v>
      </c>
      <c r="F52" s="213">
        <v>13660</v>
      </c>
      <c r="G52" s="192">
        <f>ROUND(12*1.3525*(1/C52*E52+1/D52*F52)+J52,0)</f>
        <v>4866</v>
      </c>
      <c r="H52" s="193">
        <f t="shared" si="0"/>
        <v>3211</v>
      </c>
      <c r="I52" s="194">
        <f t="shared" si="0"/>
        <v>377</v>
      </c>
      <c r="J52" s="219">
        <v>13</v>
      </c>
    </row>
    <row r="53" spans="1:10" ht="33.950000000000003" customHeight="1">
      <c r="A53" s="322" t="s">
        <v>85</v>
      </c>
      <c r="B53" s="231" t="s">
        <v>88</v>
      </c>
      <c r="C53" s="174">
        <v>84</v>
      </c>
      <c r="D53" s="232">
        <v>430</v>
      </c>
      <c r="E53" s="250">
        <v>25480</v>
      </c>
      <c r="F53" s="213">
        <v>13660</v>
      </c>
      <c r="G53" s="192">
        <f>ROUND(12*1.3525*(1/C53*E53+1/D53*F53)+J53,0)</f>
        <v>5452</v>
      </c>
      <c r="H53" s="193">
        <f t="shared" si="0"/>
        <v>3640</v>
      </c>
      <c r="I53" s="194">
        <f t="shared" si="0"/>
        <v>381</v>
      </c>
      <c r="J53" s="219">
        <v>13</v>
      </c>
    </row>
    <row r="54" spans="1:10" ht="33.950000000000003" customHeight="1">
      <c r="A54" s="322" t="s">
        <v>85</v>
      </c>
      <c r="B54" s="231" t="s">
        <v>89</v>
      </c>
      <c r="C54" s="174">
        <v>66</v>
      </c>
      <c r="D54" s="232">
        <v>435</v>
      </c>
      <c r="E54" s="250">
        <v>25480</v>
      </c>
      <c r="F54" s="213">
        <v>13660</v>
      </c>
      <c r="G54" s="192">
        <f>ROUND(12*1.3525*(1/C54*E54+1/D54*F54)+J54,0)</f>
        <v>6788</v>
      </c>
      <c r="H54" s="193">
        <f t="shared" si="0"/>
        <v>4633</v>
      </c>
      <c r="I54" s="194">
        <f t="shared" si="0"/>
        <v>377</v>
      </c>
      <c r="J54" s="219">
        <v>13</v>
      </c>
    </row>
    <row r="55" spans="1:10" ht="33.950000000000003" customHeight="1" thickBot="1">
      <c r="A55" s="331" t="s">
        <v>85</v>
      </c>
      <c r="B55" s="233" t="s">
        <v>90</v>
      </c>
      <c r="C55" s="234">
        <v>48.53</v>
      </c>
      <c r="D55" s="516">
        <v>435</v>
      </c>
      <c r="E55" s="250">
        <v>25480</v>
      </c>
      <c r="F55" s="213">
        <v>13660</v>
      </c>
      <c r="G55" s="192">
        <f>ROUND(12*1.3525*(1/C55*E55+1/D55*F55)+J55,0)</f>
        <v>9044</v>
      </c>
      <c r="H55" s="235">
        <f t="shared" si="0"/>
        <v>6300</v>
      </c>
      <c r="I55" s="236">
        <f t="shared" si="0"/>
        <v>377</v>
      </c>
      <c r="J55" s="306">
        <v>13</v>
      </c>
    </row>
    <row r="56" spans="1:10" ht="33.950000000000003" customHeight="1" thickBot="1">
      <c r="A56" s="325" t="s">
        <v>91</v>
      </c>
      <c r="B56" s="332" t="s">
        <v>120</v>
      </c>
      <c r="C56" s="237" t="s">
        <v>92</v>
      </c>
      <c r="D56" s="238"/>
      <c r="E56" s="244">
        <v>22050</v>
      </c>
      <c r="F56" s="239"/>
      <c r="G56" s="240" t="s">
        <v>210</v>
      </c>
      <c r="H56" s="241" t="s">
        <v>7</v>
      </c>
      <c r="I56" s="242"/>
      <c r="J56" s="228">
        <v>33</v>
      </c>
    </row>
    <row r="57" spans="1:10" ht="33.950000000000003" customHeight="1" thickBot="1">
      <c r="A57" s="333" t="s">
        <v>93</v>
      </c>
      <c r="B57" s="332" t="s">
        <v>121</v>
      </c>
      <c r="C57" s="243">
        <v>86.8</v>
      </c>
      <c r="D57" s="238"/>
      <c r="E57" s="244">
        <v>22050</v>
      </c>
      <c r="F57" s="239"/>
      <c r="G57" s="244">
        <f>ROUND(12*1.3525*(1/C57*E57)+J57,0)</f>
        <v>4150</v>
      </c>
      <c r="H57" s="244">
        <f>ROUND(12*(1/C57*E57),0)</f>
        <v>3048</v>
      </c>
      <c r="I57" s="245"/>
      <c r="J57" s="228">
        <v>27</v>
      </c>
    </row>
    <row r="58" spans="1:10" ht="33.950000000000003" customHeight="1" thickBot="1">
      <c r="A58" s="334" t="s">
        <v>94</v>
      </c>
      <c r="B58" s="335" t="s">
        <v>229</v>
      </c>
      <c r="C58" s="246">
        <v>180</v>
      </c>
      <c r="D58" s="246">
        <v>465</v>
      </c>
      <c r="E58" s="307">
        <v>24260</v>
      </c>
      <c r="F58" s="308">
        <v>13890</v>
      </c>
      <c r="G58" s="192">
        <f>ROUND(12*1.3525*(1/C58*E58+1/D58*F58)+J58,0)</f>
        <v>2677</v>
      </c>
      <c r="H58" s="193">
        <f>ROUND(12*(1/C58*E58),0)</f>
        <v>1617</v>
      </c>
      <c r="I58" s="236">
        <f>ROUND(12*(1/D58*F58),0)</f>
        <v>358</v>
      </c>
      <c r="J58" s="308">
        <v>5</v>
      </c>
    </row>
    <row r="59" spans="1:10" ht="13.5" customHeight="1">
      <c r="A59" s="321" t="s">
        <v>95</v>
      </c>
      <c r="B59" s="515" t="s">
        <v>96</v>
      </c>
      <c r="C59" s="196"/>
      <c r="D59" s="196"/>
      <c r="E59" s="197"/>
      <c r="F59" s="197"/>
      <c r="G59" s="198"/>
      <c r="H59" s="198"/>
      <c r="I59" s="199"/>
      <c r="J59" s="230">
        <v>0</v>
      </c>
    </row>
    <row r="60" spans="1:10" ht="33.950000000000003" customHeight="1">
      <c r="A60" s="247" t="s">
        <v>97</v>
      </c>
      <c r="B60" s="231" t="s">
        <v>292</v>
      </c>
      <c r="C60" s="248"/>
      <c r="D60" s="249">
        <v>22.57</v>
      </c>
      <c r="E60" s="250"/>
      <c r="F60" s="305">
        <v>12590</v>
      </c>
      <c r="G60" s="251">
        <f>ROUND(12*1.3525*(1/D60*F60)+J60,0)</f>
        <v>9086</v>
      </c>
      <c r="H60" s="252"/>
      <c r="I60" s="253">
        <f>ROUND(12*(1/D60*F60),0)</f>
        <v>6694</v>
      </c>
      <c r="J60" s="219">
        <v>33</v>
      </c>
    </row>
    <row r="61" spans="1:10" ht="33.950000000000003" customHeight="1">
      <c r="A61" s="247" t="s">
        <v>97</v>
      </c>
      <c r="B61" s="231" t="s">
        <v>293</v>
      </c>
      <c r="C61" s="248"/>
      <c r="D61" s="248" t="s">
        <v>224</v>
      </c>
      <c r="E61" s="218"/>
      <c r="F61" s="305">
        <v>12590</v>
      </c>
      <c r="G61" s="254" t="s">
        <v>8</v>
      </c>
      <c r="H61" s="255"/>
      <c r="I61" s="256" t="s">
        <v>8</v>
      </c>
      <c r="J61" s="219">
        <v>33</v>
      </c>
    </row>
    <row r="62" spans="1:10" ht="33.950000000000003" customHeight="1" thickBot="1">
      <c r="A62" s="257" t="s">
        <v>97</v>
      </c>
      <c r="B62" s="258" t="s">
        <v>294</v>
      </c>
      <c r="C62" s="259"/>
      <c r="D62" s="195">
        <v>41.75</v>
      </c>
      <c r="E62" s="221"/>
      <c r="F62" s="305">
        <v>12590</v>
      </c>
      <c r="G62" s="260">
        <f>ROUND(12*1.3525*(1/D62*F62)+J62,0)</f>
        <v>4927</v>
      </c>
      <c r="H62" s="261"/>
      <c r="I62" s="262">
        <f>ROUND(12*(1/D62*F62),0)</f>
        <v>3619</v>
      </c>
      <c r="J62" s="222">
        <v>33</v>
      </c>
    </row>
    <row r="63" spans="1:10" ht="33.950000000000003" customHeight="1">
      <c r="A63" s="263" t="s">
        <v>98</v>
      </c>
      <c r="B63" s="264" t="s">
        <v>295</v>
      </c>
      <c r="C63" s="265" t="s">
        <v>14</v>
      </c>
      <c r="D63" s="517">
        <v>34</v>
      </c>
      <c r="E63" s="266"/>
      <c r="F63" s="505">
        <v>12590</v>
      </c>
      <c r="G63" s="267">
        <f>ROUND(12*1.3525*(1/D63*F63)+J63,0)</f>
        <v>6043</v>
      </c>
      <c r="H63" s="268"/>
      <c r="I63" s="269">
        <f>ROUND(12*(1/D63*F63),0)</f>
        <v>4444</v>
      </c>
      <c r="J63" s="310">
        <v>33</v>
      </c>
    </row>
    <row r="64" spans="1:10" ht="33.950000000000003" customHeight="1" thickBot="1">
      <c r="A64" s="257" t="s">
        <v>98</v>
      </c>
      <c r="B64" s="258" t="s">
        <v>296</v>
      </c>
      <c r="C64" s="259" t="s">
        <v>14</v>
      </c>
      <c r="D64" s="259" t="s">
        <v>829</v>
      </c>
      <c r="E64" s="270"/>
      <c r="F64" s="507">
        <v>12590</v>
      </c>
      <c r="G64" s="271" t="s">
        <v>9</v>
      </c>
      <c r="H64" s="272"/>
      <c r="I64" s="273" t="s">
        <v>9</v>
      </c>
      <c r="J64" s="222">
        <v>33</v>
      </c>
    </row>
    <row r="65" spans="1:10" ht="33.950000000000003" customHeight="1">
      <c r="A65" s="263" t="s">
        <v>99</v>
      </c>
      <c r="B65" s="264" t="s">
        <v>297</v>
      </c>
      <c r="C65" s="265" t="s">
        <v>14</v>
      </c>
      <c r="D65" s="274">
        <v>16</v>
      </c>
      <c r="E65" s="268"/>
      <c r="F65" s="505">
        <v>12590</v>
      </c>
      <c r="G65" s="267">
        <f>ROUND(12*1.3525*(1/D65*F65)+J65,0)</f>
        <v>12804</v>
      </c>
      <c r="H65" s="268"/>
      <c r="I65" s="269">
        <f>ROUND(12*(1/D65*F65),0)</f>
        <v>9443</v>
      </c>
      <c r="J65" s="310">
        <v>33</v>
      </c>
    </row>
    <row r="66" spans="1:10" ht="33.950000000000003" customHeight="1" thickBot="1">
      <c r="A66" s="257" t="s">
        <v>99</v>
      </c>
      <c r="B66" s="258" t="s">
        <v>298</v>
      </c>
      <c r="C66" s="259" t="s">
        <v>14</v>
      </c>
      <c r="D66" s="259" t="s">
        <v>830</v>
      </c>
      <c r="E66" s="270"/>
      <c r="F66" s="507">
        <v>12590</v>
      </c>
      <c r="G66" s="271" t="s">
        <v>10</v>
      </c>
      <c r="H66" s="272"/>
      <c r="I66" s="273" t="s">
        <v>10</v>
      </c>
      <c r="J66" s="222">
        <v>33</v>
      </c>
    </row>
    <row r="67" spans="1:10" ht="33.950000000000003" customHeight="1">
      <c r="A67" s="275" t="s">
        <v>100</v>
      </c>
      <c r="B67" s="276" t="s">
        <v>299</v>
      </c>
      <c r="C67" s="277" t="s">
        <v>14</v>
      </c>
      <c r="D67" s="518">
        <v>60</v>
      </c>
      <c r="E67" s="177"/>
      <c r="F67" s="505">
        <v>12590</v>
      </c>
      <c r="G67" s="192">
        <f>ROUND(12*1.3525*(1/D67*F67)+J67,0)</f>
        <v>3439</v>
      </c>
      <c r="H67" s="193"/>
      <c r="I67" s="194">
        <f>ROUND(12*(1/D67*F67),0)</f>
        <v>2518</v>
      </c>
      <c r="J67" s="217">
        <v>33</v>
      </c>
    </row>
    <row r="68" spans="1:10" ht="33.950000000000003" customHeight="1" thickBot="1">
      <c r="A68" s="257" t="s">
        <v>100</v>
      </c>
      <c r="B68" s="258" t="s">
        <v>300</v>
      </c>
      <c r="C68" s="278" t="s">
        <v>14</v>
      </c>
      <c r="D68" s="279" t="s">
        <v>225</v>
      </c>
      <c r="E68" s="270"/>
      <c r="F68" s="507">
        <v>12590</v>
      </c>
      <c r="G68" s="280" t="s">
        <v>11</v>
      </c>
      <c r="H68" s="281"/>
      <c r="I68" s="282" t="s">
        <v>11</v>
      </c>
      <c r="J68" s="222">
        <v>33</v>
      </c>
    </row>
    <row r="69" spans="1:10" ht="15.75" customHeight="1" thickBot="1">
      <c r="A69" s="283"/>
      <c r="B69" s="336" t="s">
        <v>181</v>
      </c>
      <c r="C69" s="284"/>
      <c r="D69" s="284"/>
      <c r="E69" s="285"/>
      <c r="F69" s="286"/>
      <c r="G69" s="287"/>
      <c r="H69" s="288"/>
      <c r="I69" s="289"/>
      <c r="J69" s="290">
        <v>0</v>
      </c>
    </row>
    <row r="70" spans="1:10" ht="33.950000000000003" customHeight="1">
      <c r="A70" s="263" t="s">
        <v>182</v>
      </c>
      <c r="B70" s="264" t="s">
        <v>301</v>
      </c>
      <c r="C70" s="274">
        <v>12</v>
      </c>
      <c r="D70" s="519">
        <v>30</v>
      </c>
      <c r="E70" s="311">
        <v>24200</v>
      </c>
      <c r="F70" s="505">
        <v>13790</v>
      </c>
      <c r="G70" s="267">
        <f>ROUND(12*1.3525*(1/C70*E70+1/D70*F70)+J70,0)</f>
        <v>40264</v>
      </c>
      <c r="H70" s="268">
        <f>ROUND(12*(1/C70*E70),0)</f>
        <v>24200</v>
      </c>
      <c r="I70" s="269">
        <f>ROUND(12*(1/D70*F70),0)</f>
        <v>5516</v>
      </c>
      <c r="J70" s="310">
        <v>73</v>
      </c>
    </row>
    <row r="71" spans="1:10" ht="33.950000000000003" customHeight="1">
      <c r="A71" s="247" t="s">
        <v>182</v>
      </c>
      <c r="B71" s="231" t="s">
        <v>302</v>
      </c>
      <c r="C71" s="277" t="s">
        <v>252</v>
      </c>
      <c r="D71" s="520">
        <v>30</v>
      </c>
      <c r="E71" s="250">
        <v>24200</v>
      </c>
      <c r="F71" s="506">
        <v>13790</v>
      </c>
      <c r="G71" s="202" t="s">
        <v>12</v>
      </c>
      <c r="H71" s="203" t="s">
        <v>12</v>
      </c>
      <c r="I71" s="204" t="s">
        <v>12</v>
      </c>
      <c r="J71" s="219">
        <v>73</v>
      </c>
    </row>
    <row r="72" spans="1:10" ht="33.950000000000003" customHeight="1" thickBot="1">
      <c r="A72" s="257" t="s">
        <v>182</v>
      </c>
      <c r="B72" s="258" t="s">
        <v>303</v>
      </c>
      <c r="C72" s="291">
        <v>24</v>
      </c>
      <c r="D72" s="521">
        <v>30</v>
      </c>
      <c r="E72" s="304">
        <v>24200</v>
      </c>
      <c r="F72" s="508">
        <v>13790</v>
      </c>
      <c r="G72" s="260">
        <f>ROUND(12*1.3525*(1/C72*E72+1/D72*F72)+J72,0)</f>
        <v>23899</v>
      </c>
      <c r="H72" s="261">
        <f>ROUND(12*(1/C72*E72),0)</f>
        <v>12100</v>
      </c>
      <c r="I72" s="262">
        <f>ROUND(12*(1/D72*F72),0)</f>
        <v>5516</v>
      </c>
      <c r="J72" s="222">
        <v>73</v>
      </c>
    </row>
    <row r="73" spans="1:10" ht="33.950000000000003" customHeight="1" thickBot="1">
      <c r="A73" s="275" t="s">
        <v>184</v>
      </c>
      <c r="B73" s="276" t="s">
        <v>185</v>
      </c>
      <c r="C73" s="277" t="s">
        <v>253</v>
      </c>
      <c r="D73" s="522">
        <v>32</v>
      </c>
      <c r="E73" s="244">
        <v>24200</v>
      </c>
      <c r="F73" s="509">
        <v>13790</v>
      </c>
      <c r="G73" s="292" t="s">
        <v>13</v>
      </c>
      <c r="H73" s="293" t="s">
        <v>13</v>
      </c>
      <c r="I73" s="294" t="s">
        <v>13</v>
      </c>
      <c r="J73" s="217">
        <v>47</v>
      </c>
    </row>
    <row r="74" spans="1:10" ht="15.75" customHeight="1" thickBot="1">
      <c r="A74" s="283"/>
      <c r="B74" s="336" t="s">
        <v>187</v>
      </c>
      <c r="C74" s="284"/>
      <c r="D74" s="284"/>
      <c r="E74" s="285"/>
      <c r="F74" s="286"/>
      <c r="G74" s="287"/>
      <c r="H74" s="288"/>
      <c r="I74" s="289"/>
      <c r="J74" s="290">
        <v>0</v>
      </c>
    </row>
    <row r="75" spans="1:10" ht="33.950000000000003" customHeight="1">
      <c r="A75" s="263" t="s">
        <v>188</v>
      </c>
      <c r="B75" s="264" t="s">
        <v>189</v>
      </c>
      <c r="C75" s="274">
        <v>5</v>
      </c>
      <c r="D75" s="274">
        <v>4.5</v>
      </c>
      <c r="E75" s="268">
        <v>24200</v>
      </c>
      <c r="F75" s="510">
        <v>13790</v>
      </c>
      <c r="G75" s="267">
        <f>ROUND(12*1.3525*(1/C75*E75+1/D75*F75)+J75,0)</f>
        <v>128382</v>
      </c>
      <c r="H75" s="268">
        <f t="shared" ref="H75:I78" si="1">ROUND(12*(1/C75*E75),0)</f>
        <v>58080</v>
      </c>
      <c r="I75" s="269">
        <f t="shared" si="1"/>
        <v>36773</v>
      </c>
      <c r="J75" s="310">
        <v>93</v>
      </c>
    </row>
    <row r="76" spans="1:10" ht="33.950000000000003" customHeight="1" thickBot="1">
      <c r="A76" s="257" t="s">
        <v>190</v>
      </c>
      <c r="B76" s="258" t="s">
        <v>191</v>
      </c>
      <c r="C76" s="291">
        <v>9.2799999999999994</v>
      </c>
      <c r="D76" s="291">
        <v>13.76</v>
      </c>
      <c r="E76" s="208">
        <v>24200</v>
      </c>
      <c r="F76" s="511">
        <v>13790</v>
      </c>
      <c r="G76" s="260">
        <f>ROUND(12*1.3525*(1/C76*E76+1/D76*F76)+J76,0)</f>
        <v>58682</v>
      </c>
      <c r="H76" s="261">
        <f t="shared" si="1"/>
        <v>31293</v>
      </c>
      <c r="I76" s="262">
        <f t="shared" si="1"/>
        <v>12026</v>
      </c>
      <c r="J76" s="222">
        <v>93</v>
      </c>
    </row>
    <row r="77" spans="1:10" ht="33.950000000000003" customHeight="1" thickBot="1">
      <c r="A77" s="333" t="s">
        <v>192</v>
      </c>
      <c r="B77" s="332" t="s">
        <v>193</v>
      </c>
      <c r="C77" s="295">
        <v>1.86</v>
      </c>
      <c r="D77" s="295">
        <v>4.78</v>
      </c>
      <c r="E77" s="226">
        <v>25430</v>
      </c>
      <c r="F77" s="228">
        <v>14700</v>
      </c>
      <c r="G77" s="267">
        <f>ROUND(12*1.3525*(1/C77*E77+1/D77*F77)+J77,0)</f>
        <v>272383</v>
      </c>
      <c r="H77" s="268">
        <f t="shared" si="1"/>
        <v>164065</v>
      </c>
      <c r="I77" s="296">
        <f t="shared" si="1"/>
        <v>36904</v>
      </c>
      <c r="J77" s="228">
        <v>573</v>
      </c>
    </row>
    <row r="78" spans="1:10" ht="33.950000000000003" customHeight="1" thickBot="1">
      <c r="A78" s="333" t="s">
        <v>194</v>
      </c>
      <c r="B78" s="332" t="s">
        <v>195</v>
      </c>
      <c r="C78" s="297">
        <v>231</v>
      </c>
      <c r="D78" s="297">
        <v>930</v>
      </c>
      <c r="E78" s="226">
        <v>25780</v>
      </c>
      <c r="F78" s="228">
        <v>14720</v>
      </c>
      <c r="G78" s="267">
        <f>ROUND(12*1.3525*(1/C78*E78+1/D78*F78)+J78,0)</f>
        <v>2095</v>
      </c>
      <c r="H78" s="268">
        <f t="shared" si="1"/>
        <v>1339</v>
      </c>
      <c r="I78" s="296">
        <f t="shared" si="1"/>
        <v>190</v>
      </c>
      <c r="J78" s="228">
        <v>27</v>
      </c>
    </row>
    <row r="79" spans="1:10" ht="33.950000000000003" customHeight="1" thickBot="1">
      <c r="A79" s="333" t="s">
        <v>194</v>
      </c>
      <c r="B79" s="332" t="s">
        <v>196</v>
      </c>
      <c r="C79" s="297">
        <v>80</v>
      </c>
      <c r="D79" s="295"/>
      <c r="E79" s="226">
        <v>28240</v>
      </c>
      <c r="F79" s="228"/>
      <c r="G79" s="225">
        <f>ROUND(12*1.3525*(1/C79*E79)+J79,0)</f>
        <v>5749</v>
      </c>
      <c r="H79" s="226">
        <f>ROUND(12*(1/C79*E79),0)</f>
        <v>4236</v>
      </c>
      <c r="I79" s="227"/>
      <c r="J79" s="228">
        <v>20</v>
      </c>
    </row>
    <row r="80" spans="1:10" s="338" customFormat="1" ht="21" customHeight="1">
      <c r="A80" s="298"/>
      <c r="B80" s="337"/>
      <c r="C80" s="337"/>
      <c r="D80" s="337"/>
      <c r="E80" s="312"/>
      <c r="F80" s="312"/>
      <c r="G80" s="312"/>
      <c r="H80" s="312"/>
      <c r="I80" s="312"/>
      <c r="J80" s="313"/>
    </row>
  </sheetData>
  <autoFilter ref="A4:J79"/>
  <phoneticPr fontId="0" type="noConversion"/>
  <pageMargins left="0.39370078740157483" right="0.39370078740157483" top="0.59055118110236227" bottom="0.39370078740157483" header="0.19685039370078741" footer="0.11811023622047245"/>
  <pageSetup paperSize="9" scale="85" fitToHeight="9" orientation="landscape" r:id="rId1"/>
  <headerFooter alignWithMargins="0">
    <oddHeader>&amp;L&amp;12Krajský úřad Plzeňského kraje&amp;RV Plzni
27. 2. 2012</oddHeader>
    <oddFooter>Stránka &amp;P z &amp;N</oddFooter>
  </headerFooter>
  <rowBreaks count="2" manualBreakCount="2">
    <brk id="23" max="16383" man="1"/>
    <brk id="7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J771"/>
  <sheetViews>
    <sheetView workbookViewId="0">
      <pane ySplit="12" topLeftCell="A13" activePane="bottomLeft" state="frozenSplit"/>
      <selection pane="bottomLeft" activeCell="E6" sqref="E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0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18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56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219</v>
      </c>
      <c r="B7" s="36"/>
      <c r="C7" s="62"/>
      <c r="D7" s="63"/>
      <c r="E7" s="62">
        <v>42.2</v>
      </c>
      <c r="J7" s="30"/>
    </row>
    <row r="8" spans="1:10" ht="15.75">
      <c r="A8" s="39" t="s">
        <v>220</v>
      </c>
      <c r="B8" s="36"/>
      <c r="C8" s="62"/>
      <c r="D8" s="63"/>
      <c r="E8" s="375" t="s">
        <v>836</v>
      </c>
      <c r="J8" s="30"/>
    </row>
    <row r="9" spans="1:10" ht="15.75">
      <c r="A9" s="39" t="s">
        <v>57</v>
      </c>
      <c r="B9" s="36"/>
      <c r="C9" s="62"/>
      <c r="D9" s="63"/>
      <c r="E9" s="62">
        <v>72</v>
      </c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31"/>
      <c r="B11" s="49" t="s">
        <v>198</v>
      </c>
      <c r="C11" s="50"/>
      <c r="D11" s="49" t="s">
        <v>199</v>
      </c>
      <c r="E11" s="50"/>
      <c r="F11" s="51" t="s">
        <v>200</v>
      </c>
      <c r="G11" s="299"/>
      <c r="H11" s="299" t="s">
        <v>201</v>
      </c>
      <c r="I11" s="50"/>
    </row>
    <row r="12" spans="1:10" ht="45.75" thickBot="1">
      <c r="A12" s="53" t="s">
        <v>31</v>
      </c>
      <c r="B12" s="54" t="s">
        <v>159</v>
      </c>
      <c r="C12" s="55" t="s">
        <v>160</v>
      </c>
      <c r="D12" s="56" t="s">
        <v>202</v>
      </c>
      <c r="E12" s="57" t="s">
        <v>203</v>
      </c>
      <c r="F12" s="353" t="s">
        <v>200</v>
      </c>
      <c r="G12" s="349" t="s">
        <v>266</v>
      </c>
      <c r="H12" s="349" t="s">
        <v>267</v>
      </c>
      <c r="I12" s="354" t="s">
        <v>205</v>
      </c>
    </row>
    <row r="13" spans="1:10">
      <c r="A13" s="127" t="s">
        <v>221</v>
      </c>
      <c r="B13" s="60"/>
      <c r="C13" s="66">
        <v>42.2</v>
      </c>
      <c r="D13" s="125"/>
      <c r="E13" s="343">
        <v>12410</v>
      </c>
      <c r="F13" s="342">
        <f>ROUND(12*1.3525*(1/C13*E13)+I13,0)</f>
        <v>4773</v>
      </c>
      <c r="G13" s="355"/>
      <c r="H13" s="355">
        <f t="shared" ref="H13:H39" si="0">ROUND(12*(1/C13*E13),0)</f>
        <v>3529</v>
      </c>
      <c r="I13" s="376"/>
    </row>
    <row r="14" spans="1:10">
      <c r="A14" s="127">
        <v>153</v>
      </c>
      <c r="B14" s="60"/>
      <c r="C14" s="66">
        <f>ROUND((-0.0000491*POWER(A14,2)+0.0818939*A14+34)*0.928,2)</f>
        <v>42.11</v>
      </c>
      <c r="D14" s="125"/>
      <c r="E14" s="344">
        <v>12410</v>
      </c>
      <c r="F14" s="148">
        <f t="shared" ref="F14:F77" si="1">ROUND(12*1.3525*(1/C14*E14)+I14,0)</f>
        <v>4783</v>
      </c>
      <c r="G14" s="348"/>
      <c r="H14" s="348">
        <f t="shared" si="0"/>
        <v>3536</v>
      </c>
      <c r="I14" s="377"/>
    </row>
    <row r="15" spans="1:10">
      <c r="A15" s="127">
        <v>154</v>
      </c>
      <c r="B15" s="60"/>
      <c r="C15" s="66">
        <f t="shared" ref="C15:C78" si="2">ROUND((-0.0000491*POWER(A15,2)+0.0818939*A15+34)*0.928,2)</f>
        <v>42.18</v>
      </c>
      <c r="D15" s="125"/>
      <c r="E15" s="344">
        <v>12410</v>
      </c>
      <c r="F15" s="148">
        <f t="shared" si="1"/>
        <v>4775</v>
      </c>
      <c r="G15" s="348"/>
      <c r="H15" s="348">
        <f t="shared" si="0"/>
        <v>3531</v>
      </c>
      <c r="I15" s="377"/>
    </row>
    <row r="16" spans="1:10">
      <c r="A16" s="127">
        <v>155</v>
      </c>
      <c r="B16" s="60"/>
      <c r="C16" s="66">
        <f t="shared" si="2"/>
        <v>42.24</v>
      </c>
      <c r="D16" s="125"/>
      <c r="E16" s="344">
        <v>12410</v>
      </c>
      <c r="F16" s="148">
        <f t="shared" si="1"/>
        <v>4768</v>
      </c>
      <c r="G16" s="348"/>
      <c r="H16" s="348">
        <f t="shared" si="0"/>
        <v>3526</v>
      </c>
      <c r="I16" s="377"/>
    </row>
    <row r="17" spans="1:9">
      <c r="A17" s="127">
        <v>156</v>
      </c>
      <c r="B17" s="60"/>
      <c r="C17" s="66">
        <f t="shared" si="2"/>
        <v>42.3</v>
      </c>
      <c r="D17" s="125"/>
      <c r="E17" s="344">
        <v>12410</v>
      </c>
      <c r="F17" s="148">
        <f t="shared" si="1"/>
        <v>4762</v>
      </c>
      <c r="G17" s="348"/>
      <c r="H17" s="348">
        <f t="shared" si="0"/>
        <v>3521</v>
      </c>
      <c r="I17" s="377"/>
    </row>
    <row r="18" spans="1:9">
      <c r="A18" s="127">
        <v>157</v>
      </c>
      <c r="B18" s="60"/>
      <c r="C18" s="66">
        <f t="shared" si="2"/>
        <v>42.36</v>
      </c>
      <c r="D18" s="125"/>
      <c r="E18" s="344">
        <v>12410</v>
      </c>
      <c r="F18" s="148">
        <f t="shared" si="1"/>
        <v>4755</v>
      </c>
      <c r="G18" s="348"/>
      <c r="H18" s="348">
        <f t="shared" si="0"/>
        <v>3516</v>
      </c>
      <c r="I18" s="377"/>
    </row>
    <row r="19" spans="1:9">
      <c r="A19" s="127">
        <v>158</v>
      </c>
      <c r="B19" s="60"/>
      <c r="C19" s="66">
        <f t="shared" si="2"/>
        <v>42.42</v>
      </c>
      <c r="D19" s="125"/>
      <c r="E19" s="344">
        <v>12410</v>
      </c>
      <c r="F19" s="148">
        <f t="shared" si="1"/>
        <v>4748</v>
      </c>
      <c r="G19" s="348"/>
      <c r="H19" s="348">
        <f t="shared" si="0"/>
        <v>3511</v>
      </c>
      <c r="I19" s="377"/>
    </row>
    <row r="20" spans="1:9">
      <c r="A20" s="127">
        <v>159</v>
      </c>
      <c r="B20" s="60"/>
      <c r="C20" s="66">
        <f t="shared" si="2"/>
        <v>42.48</v>
      </c>
      <c r="D20" s="125"/>
      <c r="E20" s="344">
        <v>12410</v>
      </c>
      <c r="F20" s="148">
        <f t="shared" si="1"/>
        <v>4741</v>
      </c>
      <c r="G20" s="348"/>
      <c r="H20" s="348">
        <f t="shared" si="0"/>
        <v>3506</v>
      </c>
      <c r="I20" s="377"/>
    </row>
    <row r="21" spans="1:9">
      <c r="A21" s="127">
        <v>160</v>
      </c>
      <c r="B21" s="60"/>
      <c r="C21" s="66">
        <f t="shared" si="2"/>
        <v>42.55</v>
      </c>
      <c r="D21" s="125"/>
      <c r="E21" s="344">
        <v>12410</v>
      </c>
      <c r="F21" s="148">
        <f t="shared" si="1"/>
        <v>4734</v>
      </c>
      <c r="G21" s="348"/>
      <c r="H21" s="348">
        <f t="shared" si="0"/>
        <v>3500</v>
      </c>
      <c r="I21" s="377"/>
    </row>
    <row r="22" spans="1:9">
      <c r="A22" s="127">
        <v>161</v>
      </c>
      <c r="B22" s="60"/>
      <c r="C22" s="66">
        <f t="shared" si="2"/>
        <v>42.61</v>
      </c>
      <c r="D22" s="125"/>
      <c r="E22" s="344">
        <v>12410</v>
      </c>
      <c r="F22" s="148">
        <f t="shared" si="1"/>
        <v>4727</v>
      </c>
      <c r="G22" s="348"/>
      <c r="H22" s="348">
        <f t="shared" si="0"/>
        <v>3495</v>
      </c>
      <c r="I22" s="377"/>
    </row>
    <row r="23" spans="1:9">
      <c r="A23" s="127">
        <v>162</v>
      </c>
      <c r="B23" s="60"/>
      <c r="C23" s="66">
        <f t="shared" si="2"/>
        <v>42.67</v>
      </c>
      <c r="D23" s="125"/>
      <c r="E23" s="344">
        <v>12410</v>
      </c>
      <c r="F23" s="148">
        <f t="shared" si="1"/>
        <v>4720</v>
      </c>
      <c r="G23" s="348"/>
      <c r="H23" s="348">
        <f t="shared" si="0"/>
        <v>3490</v>
      </c>
      <c r="I23" s="377"/>
    </row>
    <row r="24" spans="1:9">
      <c r="A24" s="127">
        <v>163</v>
      </c>
      <c r="B24" s="60"/>
      <c r="C24" s="66">
        <f t="shared" si="2"/>
        <v>42.73</v>
      </c>
      <c r="D24" s="125"/>
      <c r="E24" s="344">
        <v>12410</v>
      </c>
      <c r="F24" s="148">
        <f t="shared" si="1"/>
        <v>4714</v>
      </c>
      <c r="G24" s="348"/>
      <c r="H24" s="348">
        <f t="shared" si="0"/>
        <v>3485</v>
      </c>
      <c r="I24" s="377"/>
    </row>
    <row r="25" spans="1:9">
      <c r="A25" s="127">
        <v>164</v>
      </c>
      <c r="B25" s="60"/>
      <c r="C25" s="66">
        <f t="shared" si="2"/>
        <v>42.79</v>
      </c>
      <c r="D25" s="125"/>
      <c r="E25" s="344">
        <v>12410</v>
      </c>
      <c r="F25" s="148">
        <f t="shared" si="1"/>
        <v>4707</v>
      </c>
      <c r="G25" s="348"/>
      <c r="H25" s="348">
        <f t="shared" si="0"/>
        <v>3480</v>
      </c>
      <c r="I25" s="377"/>
    </row>
    <row r="26" spans="1:9">
      <c r="A26" s="127">
        <v>165</v>
      </c>
      <c r="B26" s="60"/>
      <c r="C26" s="66">
        <f t="shared" si="2"/>
        <v>42.85</v>
      </c>
      <c r="D26" s="125"/>
      <c r="E26" s="344">
        <v>12410</v>
      </c>
      <c r="F26" s="148">
        <f t="shared" si="1"/>
        <v>4700</v>
      </c>
      <c r="G26" s="348"/>
      <c r="H26" s="348">
        <f t="shared" si="0"/>
        <v>3475</v>
      </c>
      <c r="I26" s="377"/>
    </row>
    <row r="27" spans="1:9">
      <c r="A27" s="127">
        <v>166</v>
      </c>
      <c r="B27" s="60"/>
      <c r="C27" s="66">
        <f t="shared" si="2"/>
        <v>42.91</v>
      </c>
      <c r="D27" s="125"/>
      <c r="E27" s="344">
        <v>12410</v>
      </c>
      <c r="F27" s="148">
        <f t="shared" si="1"/>
        <v>4694</v>
      </c>
      <c r="G27" s="348"/>
      <c r="H27" s="348">
        <f t="shared" si="0"/>
        <v>3471</v>
      </c>
      <c r="I27" s="377"/>
    </row>
    <row r="28" spans="1:9">
      <c r="A28" s="127">
        <v>167</v>
      </c>
      <c r="B28" s="60"/>
      <c r="C28" s="66">
        <f t="shared" si="2"/>
        <v>42.97</v>
      </c>
      <c r="D28" s="125"/>
      <c r="E28" s="344">
        <v>12410</v>
      </c>
      <c r="F28" s="148">
        <f t="shared" si="1"/>
        <v>4687</v>
      </c>
      <c r="G28" s="348"/>
      <c r="H28" s="348">
        <f t="shared" si="0"/>
        <v>3466</v>
      </c>
      <c r="I28" s="377"/>
    </row>
    <row r="29" spans="1:9">
      <c r="A29" s="127">
        <v>168</v>
      </c>
      <c r="B29" s="60"/>
      <c r="C29" s="66">
        <f t="shared" si="2"/>
        <v>43.03</v>
      </c>
      <c r="D29" s="125"/>
      <c r="E29" s="344">
        <v>12410</v>
      </c>
      <c r="F29" s="148">
        <f t="shared" si="1"/>
        <v>4681</v>
      </c>
      <c r="G29" s="348"/>
      <c r="H29" s="348">
        <f t="shared" si="0"/>
        <v>3461</v>
      </c>
      <c r="I29" s="377"/>
    </row>
    <row r="30" spans="1:9">
      <c r="A30" s="127">
        <v>169</v>
      </c>
      <c r="B30" s="60"/>
      <c r="C30" s="66">
        <f t="shared" si="2"/>
        <v>43.09</v>
      </c>
      <c r="D30" s="125"/>
      <c r="E30" s="344">
        <v>12410</v>
      </c>
      <c r="F30" s="148">
        <f t="shared" si="1"/>
        <v>4674</v>
      </c>
      <c r="G30" s="348"/>
      <c r="H30" s="348">
        <f t="shared" si="0"/>
        <v>3456</v>
      </c>
      <c r="I30" s="377"/>
    </row>
    <row r="31" spans="1:9">
      <c r="A31" s="127">
        <v>170</v>
      </c>
      <c r="B31" s="60"/>
      <c r="C31" s="66">
        <f t="shared" si="2"/>
        <v>43.15</v>
      </c>
      <c r="D31" s="125"/>
      <c r="E31" s="344">
        <v>12410</v>
      </c>
      <c r="F31" s="148">
        <f t="shared" si="1"/>
        <v>4668</v>
      </c>
      <c r="G31" s="348"/>
      <c r="H31" s="348">
        <f t="shared" si="0"/>
        <v>3451</v>
      </c>
      <c r="I31" s="377"/>
    </row>
    <row r="32" spans="1:9">
      <c r="A32" s="127">
        <v>171</v>
      </c>
      <c r="B32" s="60"/>
      <c r="C32" s="66">
        <f t="shared" si="2"/>
        <v>43.22</v>
      </c>
      <c r="D32" s="125"/>
      <c r="E32" s="344">
        <v>12410</v>
      </c>
      <c r="F32" s="148">
        <f t="shared" si="1"/>
        <v>4660</v>
      </c>
      <c r="G32" s="348"/>
      <c r="H32" s="348">
        <f t="shared" si="0"/>
        <v>3446</v>
      </c>
      <c r="I32" s="377"/>
    </row>
    <row r="33" spans="1:9">
      <c r="A33" s="127">
        <v>172</v>
      </c>
      <c r="B33" s="60"/>
      <c r="C33" s="66">
        <f t="shared" si="2"/>
        <v>43.28</v>
      </c>
      <c r="D33" s="125"/>
      <c r="E33" s="344">
        <v>12410</v>
      </c>
      <c r="F33" s="148">
        <f t="shared" si="1"/>
        <v>4654</v>
      </c>
      <c r="G33" s="348"/>
      <c r="H33" s="348">
        <f t="shared" si="0"/>
        <v>3441</v>
      </c>
      <c r="I33" s="377"/>
    </row>
    <row r="34" spans="1:9">
      <c r="A34" s="127">
        <v>173</v>
      </c>
      <c r="B34" s="60"/>
      <c r="C34" s="66">
        <f t="shared" si="2"/>
        <v>43.34</v>
      </c>
      <c r="D34" s="125"/>
      <c r="E34" s="344">
        <v>12410</v>
      </c>
      <c r="F34" s="148">
        <f t="shared" si="1"/>
        <v>4647</v>
      </c>
      <c r="G34" s="348"/>
      <c r="H34" s="348">
        <f t="shared" si="0"/>
        <v>3436</v>
      </c>
      <c r="I34" s="377"/>
    </row>
    <row r="35" spans="1:9">
      <c r="A35" s="127">
        <v>174</v>
      </c>
      <c r="B35" s="60"/>
      <c r="C35" s="66">
        <f t="shared" si="2"/>
        <v>43.4</v>
      </c>
      <c r="D35" s="125"/>
      <c r="E35" s="344">
        <v>12410</v>
      </c>
      <c r="F35" s="148">
        <f t="shared" si="1"/>
        <v>4641</v>
      </c>
      <c r="G35" s="348"/>
      <c r="H35" s="348">
        <f t="shared" si="0"/>
        <v>3431</v>
      </c>
      <c r="I35" s="377"/>
    </row>
    <row r="36" spans="1:9">
      <c r="A36" s="127">
        <v>175</v>
      </c>
      <c r="B36" s="60"/>
      <c r="C36" s="66">
        <f t="shared" si="2"/>
        <v>43.46</v>
      </c>
      <c r="D36" s="125"/>
      <c r="E36" s="344">
        <v>12410</v>
      </c>
      <c r="F36" s="148">
        <f t="shared" si="1"/>
        <v>4634</v>
      </c>
      <c r="G36" s="348"/>
      <c r="H36" s="348">
        <f t="shared" si="0"/>
        <v>3427</v>
      </c>
      <c r="I36" s="377"/>
    </row>
    <row r="37" spans="1:9">
      <c r="A37" s="127">
        <v>176</v>
      </c>
      <c r="B37" s="60"/>
      <c r="C37" s="66">
        <f t="shared" si="2"/>
        <v>43.52</v>
      </c>
      <c r="D37" s="125"/>
      <c r="E37" s="344">
        <v>12410</v>
      </c>
      <c r="F37" s="148">
        <f t="shared" si="1"/>
        <v>4628</v>
      </c>
      <c r="G37" s="348"/>
      <c r="H37" s="348">
        <f t="shared" si="0"/>
        <v>3422</v>
      </c>
      <c r="I37" s="377"/>
    </row>
    <row r="38" spans="1:9">
      <c r="A38" s="127">
        <v>177</v>
      </c>
      <c r="B38" s="60"/>
      <c r="C38" s="66">
        <f t="shared" si="2"/>
        <v>43.58</v>
      </c>
      <c r="D38" s="125"/>
      <c r="E38" s="344">
        <v>12410</v>
      </c>
      <c r="F38" s="148">
        <f t="shared" si="1"/>
        <v>4622</v>
      </c>
      <c r="G38" s="348"/>
      <c r="H38" s="348">
        <f t="shared" si="0"/>
        <v>3417</v>
      </c>
      <c r="I38" s="377"/>
    </row>
    <row r="39" spans="1:9">
      <c r="A39" s="127">
        <v>178</v>
      </c>
      <c r="B39" s="60"/>
      <c r="C39" s="66">
        <f t="shared" si="2"/>
        <v>43.64</v>
      </c>
      <c r="D39" s="125"/>
      <c r="E39" s="344">
        <v>12410</v>
      </c>
      <c r="F39" s="148">
        <f t="shared" si="1"/>
        <v>4615</v>
      </c>
      <c r="G39" s="348"/>
      <c r="H39" s="348">
        <f t="shared" si="0"/>
        <v>3412</v>
      </c>
      <c r="I39" s="377"/>
    </row>
    <row r="40" spans="1:9">
      <c r="A40" s="127">
        <v>179</v>
      </c>
      <c r="B40" s="60"/>
      <c r="C40" s="66">
        <f t="shared" si="2"/>
        <v>43.7</v>
      </c>
      <c r="D40" s="125"/>
      <c r="E40" s="344">
        <v>12410</v>
      </c>
      <c r="F40" s="148">
        <f t="shared" si="1"/>
        <v>4609</v>
      </c>
      <c r="G40" s="348"/>
      <c r="H40" s="348">
        <f t="shared" ref="H40:H103" si="3">ROUND(12*(1/C40*E40),0)</f>
        <v>3408</v>
      </c>
      <c r="I40" s="377"/>
    </row>
    <row r="41" spans="1:9">
      <c r="A41" s="127">
        <v>180</v>
      </c>
      <c r="B41" s="60"/>
      <c r="C41" s="66">
        <f t="shared" si="2"/>
        <v>43.76</v>
      </c>
      <c r="D41" s="125"/>
      <c r="E41" s="344">
        <v>12410</v>
      </c>
      <c r="F41" s="148">
        <f t="shared" si="1"/>
        <v>4603</v>
      </c>
      <c r="G41" s="348"/>
      <c r="H41" s="348">
        <f t="shared" si="3"/>
        <v>3403</v>
      </c>
      <c r="I41" s="377"/>
    </row>
    <row r="42" spans="1:9">
      <c r="A42" s="127">
        <v>181</v>
      </c>
      <c r="B42" s="60"/>
      <c r="C42" s="66">
        <f t="shared" si="2"/>
        <v>43.81</v>
      </c>
      <c r="D42" s="125"/>
      <c r="E42" s="344">
        <v>12410</v>
      </c>
      <c r="F42" s="148">
        <f t="shared" si="1"/>
        <v>4597</v>
      </c>
      <c r="G42" s="348"/>
      <c r="H42" s="348">
        <f t="shared" si="3"/>
        <v>3399</v>
      </c>
      <c r="I42" s="377"/>
    </row>
    <row r="43" spans="1:9">
      <c r="A43" s="127">
        <v>182</v>
      </c>
      <c r="B43" s="60"/>
      <c r="C43" s="66">
        <f t="shared" si="2"/>
        <v>43.87</v>
      </c>
      <c r="D43" s="125"/>
      <c r="E43" s="344">
        <v>12410</v>
      </c>
      <c r="F43" s="148">
        <f t="shared" si="1"/>
        <v>4591</v>
      </c>
      <c r="G43" s="348"/>
      <c r="H43" s="348">
        <f t="shared" si="3"/>
        <v>3395</v>
      </c>
      <c r="I43" s="377"/>
    </row>
    <row r="44" spans="1:9">
      <c r="A44" s="127">
        <v>183</v>
      </c>
      <c r="B44" s="60"/>
      <c r="C44" s="66">
        <f t="shared" si="2"/>
        <v>43.93</v>
      </c>
      <c r="D44" s="125"/>
      <c r="E44" s="344">
        <v>12410</v>
      </c>
      <c r="F44" s="148">
        <f t="shared" si="1"/>
        <v>4585</v>
      </c>
      <c r="G44" s="348"/>
      <c r="H44" s="348">
        <f t="shared" si="3"/>
        <v>3390</v>
      </c>
      <c r="I44" s="377"/>
    </row>
    <row r="45" spans="1:9">
      <c r="A45" s="127">
        <v>184</v>
      </c>
      <c r="B45" s="60"/>
      <c r="C45" s="66">
        <f t="shared" si="2"/>
        <v>43.99</v>
      </c>
      <c r="D45" s="125"/>
      <c r="E45" s="344">
        <v>12410</v>
      </c>
      <c r="F45" s="148">
        <f t="shared" si="1"/>
        <v>4579</v>
      </c>
      <c r="G45" s="348"/>
      <c r="H45" s="348">
        <f t="shared" si="3"/>
        <v>3385</v>
      </c>
      <c r="I45" s="377"/>
    </row>
    <row r="46" spans="1:9">
      <c r="A46" s="127">
        <v>185</v>
      </c>
      <c r="B46" s="60"/>
      <c r="C46" s="66">
        <f t="shared" si="2"/>
        <v>44.05</v>
      </c>
      <c r="D46" s="125"/>
      <c r="E46" s="344">
        <v>12410</v>
      </c>
      <c r="F46" s="148">
        <f t="shared" si="1"/>
        <v>4572</v>
      </c>
      <c r="G46" s="348"/>
      <c r="H46" s="348">
        <f t="shared" si="3"/>
        <v>3381</v>
      </c>
      <c r="I46" s="377"/>
    </row>
    <row r="47" spans="1:9">
      <c r="A47" s="127">
        <v>186</v>
      </c>
      <c r="B47" s="60"/>
      <c r="C47" s="66">
        <f t="shared" si="2"/>
        <v>44.11</v>
      </c>
      <c r="D47" s="125"/>
      <c r="E47" s="344">
        <v>12410</v>
      </c>
      <c r="F47" s="148">
        <f t="shared" si="1"/>
        <v>4566</v>
      </c>
      <c r="G47" s="348"/>
      <c r="H47" s="348">
        <f t="shared" si="3"/>
        <v>3376</v>
      </c>
      <c r="I47" s="377"/>
    </row>
    <row r="48" spans="1:9">
      <c r="A48" s="127">
        <v>187</v>
      </c>
      <c r="B48" s="60"/>
      <c r="C48" s="66">
        <f t="shared" si="2"/>
        <v>44.17</v>
      </c>
      <c r="D48" s="125"/>
      <c r="E48" s="344">
        <v>12410</v>
      </c>
      <c r="F48" s="148">
        <f t="shared" si="1"/>
        <v>4560</v>
      </c>
      <c r="G48" s="348"/>
      <c r="H48" s="348">
        <f t="shared" si="3"/>
        <v>3372</v>
      </c>
      <c r="I48" s="377"/>
    </row>
    <row r="49" spans="1:9">
      <c r="A49" s="127">
        <v>188</v>
      </c>
      <c r="B49" s="60"/>
      <c r="C49" s="66">
        <f t="shared" si="2"/>
        <v>44.23</v>
      </c>
      <c r="D49" s="125"/>
      <c r="E49" s="344">
        <v>12410</v>
      </c>
      <c r="F49" s="148">
        <f t="shared" si="1"/>
        <v>4554</v>
      </c>
      <c r="G49" s="348"/>
      <c r="H49" s="348">
        <f t="shared" si="3"/>
        <v>3367</v>
      </c>
      <c r="I49" s="377"/>
    </row>
    <row r="50" spans="1:9">
      <c r="A50" s="127">
        <v>189</v>
      </c>
      <c r="B50" s="60"/>
      <c r="C50" s="66">
        <f t="shared" si="2"/>
        <v>44.29</v>
      </c>
      <c r="D50" s="125"/>
      <c r="E50" s="344">
        <v>12410</v>
      </c>
      <c r="F50" s="148">
        <f t="shared" si="1"/>
        <v>4548</v>
      </c>
      <c r="G50" s="348"/>
      <c r="H50" s="348">
        <f t="shared" si="3"/>
        <v>3362</v>
      </c>
      <c r="I50" s="377"/>
    </row>
    <row r="51" spans="1:9">
      <c r="A51" s="127">
        <v>190</v>
      </c>
      <c r="B51" s="60"/>
      <c r="C51" s="66">
        <f t="shared" si="2"/>
        <v>44.35</v>
      </c>
      <c r="D51" s="125"/>
      <c r="E51" s="344">
        <v>12410</v>
      </c>
      <c r="F51" s="148">
        <f t="shared" si="1"/>
        <v>4541</v>
      </c>
      <c r="G51" s="348"/>
      <c r="H51" s="348">
        <f t="shared" si="3"/>
        <v>3358</v>
      </c>
      <c r="I51" s="377"/>
    </row>
    <row r="52" spans="1:9">
      <c r="A52" s="127">
        <v>191</v>
      </c>
      <c r="B52" s="60"/>
      <c r="C52" s="66">
        <f t="shared" si="2"/>
        <v>44.41</v>
      </c>
      <c r="D52" s="125"/>
      <c r="E52" s="344">
        <v>12410</v>
      </c>
      <c r="F52" s="148">
        <f t="shared" si="1"/>
        <v>4535</v>
      </c>
      <c r="G52" s="348"/>
      <c r="H52" s="348">
        <f t="shared" si="3"/>
        <v>3353</v>
      </c>
      <c r="I52" s="377"/>
    </row>
    <row r="53" spans="1:9">
      <c r="A53" s="127">
        <v>192</v>
      </c>
      <c r="B53" s="60"/>
      <c r="C53" s="66">
        <f t="shared" si="2"/>
        <v>44.46</v>
      </c>
      <c r="D53" s="125"/>
      <c r="E53" s="344">
        <v>12410</v>
      </c>
      <c r="F53" s="148">
        <f t="shared" si="1"/>
        <v>4530</v>
      </c>
      <c r="G53" s="348"/>
      <c r="H53" s="348">
        <f t="shared" si="3"/>
        <v>3350</v>
      </c>
      <c r="I53" s="377"/>
    </row>
    <row r="54" spans="1:9">
      <c r="A54" s="127">
        <v>193</v>
      </c>
      <c r="B54" s="60"/>
      <c r="C54" s="66">
        <f t="shared" si="2"/>
        <v>44.52</v>
      </c>
      <c r="D54" s="125"/>
      <c r="E54" s="344">
        <v>12410</v>
      </c>
      <c r="F54" s="148">
        <f t="shared" si="1"/>
        <v>4524</v>
      </c>
      <c r="G54" s="348"/>
      <c r="H54" s="348">
        <f t="shared" si="3"/>
        <v>3345</v>
      </c>
      <c r="I54" s="377"/>
    </row>
    <row r="55" spans="1:9">
      <c r="A55" s="127">
        <v>194</v>
      </c>
      <c r="B55" s="60"/>
      <c r="C55" s="66">
        <f t="shared" si="2"/>
        <v>44.58</v>
      </c>
      <c r="D55" s="125"/>
      <c r="E55" s="344">
        <v>12410</v>
      </c>
      <c r="F55" s="148">
        <f t="shared" si="1"/>
        <v>4518</v>
      </c>
      <c r="G55" s="348"/>
      <c r="H55" s="348">
        <f t="shared" si="3"/>
        <v>3341</v>
      </c>
      <c r="I55" s="377"/>
    </row>
    <row r="56" spans="1:9">
      <c r="A56" s="127">
        <v>195</v>
      </c>
      <c r="B56" s="60"/>
      <c r="C56" s="66">
        <f t="shared" si="2"/>
        <v>44.64</v>
      </c>
      <c r="D56" s="125"/>
      <c r="E56" s="344">
        <v>12410</v>
      </c>
      <c r="F56" s="148">
        <f t="shared" si="1"/>
        <v>4512</v>
      </c>
      <c r="G56" s="348"/>
      <c r="H56" s="348">
        <f t="shared" si="3"/>
        <v>3336</v>
      </c>
      <c r="I56" s="377"/>
    </row>
    <row r="57" spans="1:9">
      <c r="A57" s="127">
        <v>196</v>
      </c>
      <c r="B57" s="60"/>
      <c r="C57" s="66">
        <f t="shared" si="2"/>
        <v>44.7</v>
      </c>
      <c r="D57" s="125"/>
      <c r="E57" s="344">
        <v>12410</v>
      </c>
      <c r="F57" s="148">
        <f t="shared" si="1"/>
        <v>4506</v>
      </c>
      <c r="G57" s="348"/>
      <c r="H57" s="348">
        <f t="shared" si="3"/>
        <v>3332</v>
      </c>
      <c r="I57" s="377"/>
    </row>
    <row r="58" spans="1:9">
      <c r="A58" s="127">
        <v>197</v>
      </c>
      <c r="B58" s="60"/>
      <c r="C58" s="66">
        <f t="shared" si="2"/>
        <v>44.76</v>
      </c>
      <c r="D58" s="125"/>
      <c r="E58" s="344">
        <v>12410</v>
      </c>
      <c r="F58" s="148">
        <f t="shared" si="1"/>
        <v>4500</v>
      </c>
      <c r="G58" s="348"/>
      <c r="H58" s="348">
        <f t="shared" si="3"/>
        <v>3327</v>
      </c>
      <c r="I58" s="377"/>
    </row>
    <row r="59" spans="1:9">
      <c r="A59" s="127">
        <v>198</v>
      </c>
      <c r="B59" s="60"/>
      <c r="C59" s="66">
        <f t="shared" si="2"/>
        <v>44.81</v>
      </c>
      <c r="D59" s="125"/>
      <c r="E59" s="344">
        <v>12410</v>
      </c>
      <c r="F59" s="148">
        <f t="shared" si="1"/>
        <v>4495</v>
      </c>
      <c r="G59" s="348"/>
      <c r="H59" s="348">
        <f t="shared" si="3"/>
        <v>3323</v>
      </c>
      <c r="I59" s="377"/>
    </row>
    <row r="60" spans="1:9">
      <c r="A60" s="127">
        <v>199</v>
      </c>
      <c r="B60" s="60"/>
      <c r="C60" s="66">
        <f t="shared" si="2"/>
        <v>44.87</v>
      </c>
      <c r="D60" s="125"/>
      <c r="E60" s="344">
        <v>12410</v>
      </c>
      <c r="F60" s="148">
        <f t="shared" si="1"/>
        <v>4489</v>
      </c>
      <c r="G60" s="348"/>
      <c r="H60" s="348">
        <f t="shared" si="3"/>
        <v>3319</v>
      </c>
      <c r="I60" s="377"/>
    </row>
    <row r="61" spans="1:9">
      <c r="A61" s="127">
        <v>200</v>
      </c>
      <c r="B61" s="60"/>
      <c r="C61" s="66">
        <f t="shared" si="2"/>
        <v>44.93</v>
      </c>
      <c r="D61" s="125"/>
      <c r="E61" s="344">
        <v>12410</v>
      </c>
      <c r="F61" s="148">
        <f t="shared" si="1"/>
        <v>4483</v>
      </c>
      <c r="G61" s="348"/>
      <c r="H61" s="348">
        <f t="shared" si="3"/>
        <v>3314</v>
      </c>
      <c r="I61" s="377"/>
    </row>
    <row r="62" spans="1:9">
      <c r="A62" s="127">
        <v>201</v>
      </c>
      <c r="B62" s="60"/>
      <c r="C62" s="66">
        <f t="shared" si="2"/>
        <v>44.99</v>
      </c>
      <c r="D62" s="125"/>
      <c r="E62" s="344">
        <v>12410</v>
      </c>
      <c r="F62" s="148">
        <f t="shared" si="1"/>
        <v>4477</v>
      </c>
      <c r="G62" s="348"/>
      <c r="H62" s="348">
        <f t="shared" si="3"/>
        <v>3310</v>
      </c>
      <c r="I62" s="377"/>
    </row>
    <row r="63" spans="1:9">
      <c r="A63" s="127">
        <v>202</v>
      </c>
      <c r="B63" s="60"/>
      <c r="C63" s="66">
        <f t="shared" si="2"/>
        <v>45.04</v>
      </c>
      <c r="D63" s="125"/>
      <c r="E63" s="344">
        <v>12410</v>
      </c>
      <c r="F63" s="148">
        <f t="shared" si="1"/>
        <v>4472</v>
      </c>
      <c r="G63" s="348"/>
      <c r="H63" s="348">
        <f t="shared" si="3"/>
        <v>3306</v>
      </c>
      <c r="I63" s="377"/>
    </row>
    <row r="64" spans="1:9">
      <c r="A64" s="127">
        <v>203</v>
      </c>
      <c r="B64" s="60"/>
      <c r="C64" s="66">
        <f t="shared" si="2"/>
        <v>45.1</v>
      </c>
      <c r="D64" s="125"/>
      <c r="E64" s="344">
        <v>12410</v>
      </c>
      <c r="F64" s="148">
        <f t="shared" si="1"/>
        <v>4466</v>
      </c>
      <c r="G64" s="348"/>
      <c r="H64" s="348">
        <f t="shared" si="3"/>
        <v>3302</v>
      </c>
      <c r="I64" s="377"/>
    </row>
    <row r="65" spans="1:9">
      <c r="A65" s="127">
        <v>204</v>
      </c>
      <c r="B65" s="60"/>
      <c r="C65" s="66">
        <f t="shared" si="2"/>
        <v>45.16</v>
      </c>
      <c r="D65" s="125"/>
      <c r="E65" s="344">
        <v>12410</v>
      </c>
      <c r="F65" s="148">
        <f t="shared" si="1"/>
        <v>4460</v>
      </c>
      <c r="G65" s="348"/>
      <c r="H65" s="348">
        <f t="shared" si="3"/>
        <v>3298</v>
      </c>
      <c r="I65" s="377"/>
    </row>
    <row r="66" spans="1:9">
      <c r="A66" s="127">
        <v>205</v>
      </c>
      <c r="B66" s="60"/>
      <c r="C66" s="66">
        <f t="shared" si="2"/>
        <v>45.22</v>
      </c>
      <c r="D66" s="125"/>
      <c r="E66" s="344">
        <v>12410</v>
      </c>
      <c r="F66" s="148">
        <f t="shared" si="1"/>
        <v>4454</v>
      </c>
      <c r="G66" s="348"/>
      <c r="H66" s="348">
        <f t="shared" si="3"/>
        <v>3293</v>
      </c>
      <c r="I66" s="377"/>
    </row>
    <row r="67" spans="1:9">
      <c r="A67" s="127">
        <v>206</v>
      </c>
      <c r="B67" s="60"/>
      <c r="C67" s="66">
        <f t="shared" si="2"/>
        <v>45.27</v>
      </c>
      <c r="D67" s="125"/>
      <c r="E67" s="344">
        <v>12410</v>
      </c>
      <c r="F67" s="148">
        <f t="shared" si="1"/>
        <v>4449</v>
      </c>
      <c r="G67" s="348"/>
      <c r="H67" s="348">
        <f t="shared" si="3"/>
        <v>3290</v>
      </c>
      <c r="I67" s="377"/>
    </row>
    <row r="68" spans="1:9">
      <c r="A68" s="127">
        <v>207</v>
      </c>
      <c r="B68" s="60"/>
      <c r="C68" s="66">
        <f t="shared" si="2"/>
        <v>45.33</v>
      </c>
      <c r="D68" s="125"/>
      <c r="E68" s="344">
        <v>12410</v>
      </c>
      <c r="F68" s="148">
        <f t="shared" si="1"/>
        <v>4443</v>
      </c>
      <c r="G68" s="348"/>
      <c r="H68" s="348">
        <f t="shared" si="3"/>
        <v>3285</v>
      </c>
      <c r="I68" s="377"/>
    </row>
    <row r="69" spans="1:9">
      <c r="A69" s="127">
        <v>208</v>
      </c>
      <c r="B69" s="60"/>
      <c r="C69" s="66">
        <f t="shared" si="2"/>
        <v>45.39</v>
      </c>
      <c r="D69" s="125"/>
      <c r="E69" s="344">
        <v>12410</v>
      </c>
      <c r="F69" s="148">
        <f t="shared" si="1"/>
        <v>4437</v>
      </c>
      <c r="G69" s="348"/>
      <c r="H69" s="348">
        <f t="shared" si="3"/>
        <v>3281</v>
      </c>
      <c r="I69" s="377"/>
    </row>
    <row r="70" spans="1:9">
      <c r="A70" s="127">
        <v>209</v>
      </c>
      <c r="B70" s="60"/>
      <c r="C70" s="66">
        <f t="shared" si="2"/>
        <v>45.45</v>
      </c>
      <c r="D70" s="125"/>
      <c r="E70" s="344">
        <v>12410</v>
      </c>
      <c r="F70" s="148">
        <f t="shared" si="1"/>
        <v>4432</v>
      </c>
      <c r="G70" s="348"/>
      <c r="H70" s="348">
        <f t="shared" si="3"/>
        <v>3277</v>
      </c>
      <c r="I70" s="377"/>
    </row>
    <row r="71" spans="1:9">
      <c r="A71" s="127">
        <v>210</v>
      </c>
      <c r="B71" s="60"/>
      <c r="C71" s="66">
        <f t="shared" si="2"/>
        <v>45.5</v>
      </c>
      <c r="D71" s="125"/>
      <c r="E71" s="344">
        <v>12410</v>
      </c>
      <c r="F71" s="148">
        <f t="shared" si="1"/>
        <v>4427</v>
      </c>
      <c r="G71" s="348"/>
      <c r="H71" s="348">
        <f t="shared" si="3"/>
        <v>3273</v>
      </c>
      <c r="I71" s="377"/>
    </row>
    <row r="72" spans="1:9">
      <c r="A72" s="127">
        <v>211</v>
      </c>
      <c r="B72" s="60"/>
      <c r="C72" s="66">
        <f t="shared" si="2"/>
        <v>45.56</v>
      </c>
      <c r="D72" s="125"/>
      <c r="E72" s="344">
        <v>12410</v>
      </c>
      <c r="F72" s="148">
        <f t="shared" si="1"/>
        <v>4421</v>
      </c>
      <c r="G72" s="348"/>
      <c r="H72" s="348">
        <f t="shared" si="3"/>
        <v>3269</v>
      </c>
      <c r="I72" s="377"/>
    </row>
    <row r="73" spans="1:9">
      <c r="A73" s="127">
        <v>212</v>
      </c>
      <c r="B73" s="60"/>
      <c r="C73" s="66">
        <f t="shared" si="2"/>
        <v>45.62</v>
      </c>
      <c r="D73" s="125"/>
      <c r="E73" s="344">
        <v>12410</v>
      </c>
      <c r="F73" s="148">
        <f t="shared" si="1"/>
        <v>4415</v>
      </c>
      <c r="G73" s="348"/>
      <c r="H73" s="348">
        <f t="shared" si="3"/>
        <v>3264</v>
      </c>
      <c r="I73" s="377"/>
    </row>
    <row r="74" spans="1:9">
      <c r="A74" s="127">
        <v>213</v>
      </c>
      <c r="B74" s="60"/>
      <c r="C74" s="66">
        <f t="shared" si="2"/>
        <v>45.67</v>
      </c>
      <c r="D74" s="125"/>
      <c r="E74" s="344">
        <v>12410</v>
      </c>
      <c r="F74" s="148">
        <f t="shared" si="1"/>
        <v>4410</v>
      </c>
      <c r="G74" s="348"/>
      <c r="H74" s="348">
        <f t="shared" si="3"/>
        <v>3261</v>
      </c>
      <c r="I74" s="377"/>
    </row>
    <row r="75" spans="1:9">
      <c r="A75" s="127">
        <v>214</v>
      </c>
      <c r="B75" s="60"/>
      <c r="C75" s="66">
        <f t="shared" si="2"/>
        <v>45.73</v>
      </c>
      <c r="D75" s="125"/>
      <c r="E75" s="344">
        <v>12410</v>
      </c>
      <c r="F75" s="148">
        <f t="shared" si="1"/>
        <v>4404</v>
      </c>
      <c r="G75" s="348"/>
      <c r="H75" s="348">
        <f t="shared" si="3"/>
        <v>3257</v>
      </c>
      <c r="I75" s="377"/>
    </row>
    <row r="76" spans="1:9">
      <c r="A76" s="127">
        <v>215</v>
      </c>
      <c r="B76" s="60"/>
      <c r="C76" s="66">
        <f t="shared" si="2"/>
        <v>45.79</v>
      </c>
      <c r="D76" s="125"/>
      <c r="E76" s="344">
        <v>12410</v>
      </c>
      <c r="F76" s="148">
        <f t="shared" si="1"/>
        <v>4399</v>
      </c>
      <c r="G76" s="348"/>
      <c r="H76" s="348">
        <f t="shared" si="3"/>
        <v>3252</v>
      </c>
      <c r="I76" s="377"/>
    </row>
    <row r="77" spans="1:9">
      <c r="A77" s="127">
        <v>216</v>
      </c>
      <c r="B77" s="60"/>
      <c r="C77" s="66">
        <f t="shared" si="2"/>
        <v>45.84</v>
      </c>
      <c r="D77" s="125"/>
      <c r="E77" s="344">
        <v>12410</v>
      </c>
      <c r="F77" s="148">
        <f t="shared" si="1"/>
        <v>4394</v>
      </c>
      <c r="G77" s="348"/>
      <c r="H77" s="348">
        <f t="shared" si="3"/>
        <v>3249</v>
      </c>
      <c r="I77" s="377"/>
    </row>
    <row r="78" spans="1:9">
      <c r="A78" s="127">
        <v>217</v>
      </c>
      <c r="B78" s="60"/>
      <c r="C78" s="66">
        <f t="shared" si="2"/>
        <v>45.9</v>
      </c>
      <c r="D78" s="125"/>
      <c r="E78" s="344">
        <v>12410</v>
      </c>
      <c r="F78" s="148">
        <f t="shared" ref="F78:F141" si="4">ROUND(12*1.3525*(1/C78*E78)+I78,0)</f>
        <v>4388</v>
      </c>
      <c r="G78" s="348"/>
      <c r="H78" s="348">
        <f t="shared" si="3"/>
        <v>3244</v>
      </c>
      <c r="I78" s="377"/>
    </row>
    <row r="79" spans="1:9">
      <c r="A79" s="127">
        <v>218</v>
      </c>
      <c r="B79" s="60"/>
      <c r="C79" s="66">
        <f t="shared" ref="C79:C142" si="5">ROUND((-0.0000491*POWER(A79,2)+0.0818939*A79+34)*0.928,2)</f>
        <v>45.95</v>
      </c>
      <c r="D79" s="125"/>
      <c r="E79" s="344">
        <v>12410</v>
      </c>
      <c r="F79" s="148">
        <f t="shared" si="4"/>
        <v>4383</v>
      </c>
      <c r="G79" s="348"/>
      <c r="H79" s="348">
        <f t="shared" si="3"/>
        <v>3241</v>
      </c>
      <c r="I79" s="377"/>
    </row>
    <row r="80" spans="1:9">
      <c r="A80" s="127">
        <v>219</v>
      </c>
      <c r="B80" s="60"/>
      <c r="C80" s="66">
        <f t="shared" si="5"/>
        <v>46.01</v>
      </c>
      <c r="D80" s="125"/>
      <c r="E80" s="344">
        <v>12410</v>
      </c>
      <c r="F80" s="148">
        <f t="shared" si="4"/>
        <v>4378</v>
      </c>
      <c r="G80" s="348"/>
      <c r="H80" s="348">
        <f t="shared" si="3"/>
        <v>3237</v>
      </c>
      <c r="I80" s="377"/>
    </row>
    <row r="81" spans="1:9">
      <c r="A81" s="127">
        <v>220</v>
      </c>
      <c r="B81" s="60"/>
      <c r="C81" s="66">
        <f t="shared" si="5"/>
        <v>46.07</v>
      </c>
      <c r="D81" s="125"/>
      <c r="E81" s="344">
        <v>12410</v>
      </c>
      <c r="F81" s="148">
        <f t="shared" si="4"/>
        <v>4372</v>
      </c>
      <c r="G81" s="348"/>
      <c r="H81" s="348">
        <f t="shared" si="3"/>
        <v>3232</v>
      </c>
      <c r="I81" s="377"/>
    </row>
    <row r="82" spans="1:9">
      <c r="A82" s="127">
        <v>221</v>
      </c>
      <c r="B82" s="60"/>
      <c r="C82" s="66">
        <f t="shared" si="5"/>
        <v>46.12</v>
      </c>
      <c r="D82" s="125"/>
      <c r="E82" s="344">
        <v>12410</v>
      </c>
      <c r="F82" s="148">
        <f t="shared" si="4"/>
        <v>4367</v>
      </c>
      <c r="G82" s="348"/>
      <c r="H82" s="348">
        <f t="shared" si="3"/>
        <v>3229</v>
      </c>
      <c r="I82" s="377"/>
    </row>
    <row r="83" spans="1:9">
      <c r="A83" s="127">
        <v>222</v>
      </c>
      <c r="B83" s="60"/>
      <c r="C83" s="66">
        <f t="shared" si="5"/>
        <v>46.18</v>
      </c>
      <c r="D83" s="125"/>
      <c r="E83" s="344">
        <v>12410</v>
      </c>
      <c r="F83" s="148">
        <f t="shared" si="4"/>
        <v>4362</v>
      </c>
      <c r="G83" s="348"/>
      <c r="H83" s="348">
        <f t="shared" si="3"/>
        <v>3225</v>
      </c>
      <c r="I83" s="377"/>
    </row>
    <row r="84" spans="1:9">
      <c r="A84" s="127">
        <v>223</v>
      </c>
      <c r="B84" s="60"/>
      <c r="C84" s="66">
        <f t="shared" si="5"/>
        <v>46.23</v>
      </c>
      <c r="D84" s="125"/>
      <c r="E84" s="344">
        <v>12410</v>
      </c>
      <c r="F84" s="148">
        <f t="shared" si="4"/>
        <v>4357</v>
      </c>
      <c r="G84" s="348"/>
      <c r="H84" s="348">
        <f t="shared" si="3"/>
        <v>3221</v>
      </c>
      <c r="I84" s="377"/>
    </row>
    <row r="85" spans="1:9">
      <c r="A85" s="127">
        <v>224</v>
      </c>
      <c r="B85" s="60"/>
      <c r="C85" s="66">
        <f t="shared" si="5"/>
        <v>46.29</v>
      </c>
      <c r="D85" s="125"/>
      <c r="E85" s="344">
        <v>12410</v>
      </c>
      <c r="F85" s="148">
        <f t="shared" si="4"/>
        <v>4351</v>
      </c>
      <c r="G85" s="348"/>
      <c r="H85" s="348">
        <f t="shared" si="3"/>
        <v>3217</v>
      </c>
      <c r="I85" s="377"/>
    </row>
    <row r="86" spans="1:9">
      <c r="A86" s="127">
        <v>225</v>
      </c>
      <c r="B86" s="60"/>
      <c r="C86" s="66">
        <f t="shared" si="5"/>
        <v>46.34</v>
      </c>
      <c r="D86" s="125"/>
      <c r="E86" s="344">
        <v>12410</v>
      </c>
      <c r="F86" s="148">
        <f t="shared" si="4"/>
        <v>4346</v>
      </c>
      <c r="G86" s="348"/>
      <c r="H86" s="348">
        <f t="shared" si="3"/>
        <v>3214</v>
      </c>
      <c r="I86" s="377"/>
    </row>
    <row r="87" spans="1:9">
      <c r="A87" s="127">
        <v>226</v>
      </c>
      <c r="B87" s="60"/>
      <c r="C87" s="66">
        <f t="shared" si="5"/>
        <v>46.4</v>
      </c>
      <c r="D87" s="125"/>
      <c r="E87" s="344">
        <v>12410</v>
      </c>
      <c r="F87" s="148">
        <f t="shared" si="4"/>
        <v>4341</v>
      </c>
      <c r="G87" s="348"/>
      <c r="H87" s="348">
        <f t="shared" si="3"/>
        <v>3209</v>
      </c>
      <c r="I87" s="377"/>
    </row>
    <row r="88" spans="1:9">
      <c r="A88" s="127">
        <v>227</v>
      </c>
      <c r="B88" s="60"/>
      <c r="C88" s="66">
        <f t="shared" si="5"/>
        <v>46.46</v>
      </c>
      <c r="D88" s="125"/>
      <c r="E88" s="344">
        <v>12410</v>
      </c>
      <c r="F88" s="148">
        <f t="shared" si="4"/>
        <v>4335</v>
      </c>
      <c r="G88" s="348"/>
      <c r="H88" s="348">
        <f t="shared" si="3"/>
        <v>3205</v>
      </c>
      <c r="I88" s="377"/>
    </row>
    <row r="89" spans="1:9">
      <c r="A89" s="127">
        <v>228</v>
      </c>
      <c r="B89" s="60"/>
      <c r="C89" s="66">
        <f t="shared" si="5"/>
        <v>46.51</v>
      </c>
      <c r="D89" s="125"/>
      <c r="E89" s="344">
        <v>12410</v>
      </c>
      <c r="F89" s="148">
        <f t="shared" si="4"/>
        <v>4331</v>
      </c>
      <c r="G89" s="348"/>
      <c r="H89" s="348">
        <f t="shared" si="3"/>
        <v>3202</v>
      </c>
      <c r="I89" s="377"/>
    </row>
    <row r="90" spans="1:9">
      <c r="A90" s="127">
        <v>229</v>
      </c>
      <c r="B90" s="60"/>
      <c r="C90" s="66">
        <f t="shared" si="5"/>
        <v>46.57</v>
      </c>
      <c r="D90" s="125"/>
      <c r="E90" s="344">
        <v>12410</v>
      </c>
      <c r="F90" s="148">
        <f t="shared" si="4"/>
        <v>4325</v>
      </c>
      <c r="G90" s="348"/>
      <c r="H90" s="348">
        <f t="shared" si="3"/>
        <v>3198</v>
      </c>
      <c r="I90" s="377"/>
    </row>
    <row r="91" spans="1:9">
      <c r="A91" s="127">
        <v>230</v>
      </c>
      <c r="B91" s="60"/>
      <c r="C91" s="66">
        <f t="shared" si="5"/>
        <v>46.62</v>
      </c>
      <c r="D91" s="125"/>
      <c r="E91" s="344">
        <v>12410</v>
      </c>
      <c r="F91" s="148">
        <f t="shared" si="4"/>
        <v>4320</v>
      </c>
      <c r="G91" s="348"/>
      <c r="H91" s="348">
        <f t="shared" si="3"/>
        <v>3194</v>
      </c>
      <c r="I91" s="377"/>
    </row>
    <row r="92" spans="1:9">
      <c r="A92" s="127">
        <v>231</v>
      </c>
      <c r="B92" s="60"/>
      <c r="C92" s="66">
        <f t="shared" si="5"/>
        <v>46.68</v>
      </c>
      <c r="D92" s="125"/>
      <c r="E92" s="344">
        <v>12410</v>
      </c>
      <c r="F92" s="148">
        <f t="shared" si="4"/>
        <v>4315</v>
      </c>
      <c r="G92" s="348"/>
      <c r="H92" s="348">
        <f t="shared" si="3"/>
        <v>3190</v>
      </c>
      <c r="I92" s="377"/>
    </row>
    <row r="93" spans="1:9">
      <c r="A93" s="127">
        <v>232</v>
      </c>
      <c r="B93" s="60"/>
      <c r="C93" s="66">
        <f t="shared" si="5"/>
        <v>46.73</v>
      </c>
      <c r="D93" s="125"/>
      <c r="E93" s="344">
        <v>12410</v>
      </c>
      <c r="F93" s="148">
        <f t="shared" si="4"/>
        <v>4310</v>
      </c>
      <c r="G93" s="348"/>
      <c r="H93" s="348">
        <f t="shared" si="3"/>
        <v>3187</v>
      </c>
      <c r="I93" s="377"/>
    </row>
    <row r="94" spans="1:9">
      <c r="A94" s="127">
        <v>233</v>
      </c>
      <c r="B94" s="60"/>
      <c r="C94" s="66">
        <f t="shared" si="5"/>
        <v>46.79</v>
      </c>
      <c r="D94" s="125"/>
      <c r="E94" s="344">
        <v>12410</v>
      </c>
      <c r="F94" s="148">
        <f t="shared" si="4"/>
        <v>4305</v>
      </c>
      <c r="G94" s="348"/>
      <c r="H94" s="348">
        <f t="shared" si="3"/>
        <v>3183</v>
      </c>
      <c r="I94" s="377"/>
    </row>
    <row r="95" spans="1:9">
      <c r="A95" s="127">
        <v>234</v>
      </c>
      <c r="B95" s="60"/>
      <c r="C95" s="66">
        <f t="shared" si="5"/>
        <v>46.84</v>
      </c>
      <c r="D95" s="125"/>
      <c r="E95" s="344">
        <v>12410</v>
      </c>
      <c r="F95" s="148">
        <f t="shared" si="4"/>
        <v>4300</v>
      </c>
      <c r="G95" s="348"/>
      <c r="H95" s="348">
        <f t="shared" si="3"/>
        <v>3179</v>
      </c>
      <c r="I95" s="377"/>
    </row>
    <row r="96" spans="1:9">
      <c r="A96" s="127">
        <v>235</v>
      </c>
      <c r="B96" s="60"/>
      <c r="C96" s="66">
        <f t="shared" si="5"/>
        <v>46.9</v>
      </c>
      <c r="D96" s="125"/>
      <c r="E96" s="344">
        <v>12410</v>
      </c>
      <c r="F96" s="148">
        <f t="shared" si="4"/>
        <v>4295</v>
      </c>
      <c r="G96" s="348"/>
      <c r="H96" s="348">
        <f t="shared" si="3"/>
        <v>3175</v>
      </c>
      <c r="I96" s="377"/>
    </row>
    <row r="97" spans="1:9">
      <c r="A97" s="127">
        <v>236</v>
      </c>
      <c r="B97" s="60"/>
      <c r="C97" s="66">
        <f t="shared" si="5"/>
        <v>46.95</v>
      </c>
      <c r="D97" s="125"/>
      <c r="E97" s="344">
        <v>12410</v>
      </c>
      <c r="F97" s="148">
        <f t="shared" si="4"/>
        <v>4290</v>
      </c>
      <c r="G97" s="348"/>
      <c r="H97" s="348">
        <f t="shared" si="3"/>
        <v>3172</v>
      </c>
      <c r="I97" s="377"/>
    </row>
    <row r="98" spans="1:9">
      <c r="A98" s="127">
        <v>237</v>
      </c>
      <c r="B98" s="60"/>
      <c r="C98" s="66">
        <f t="shared" si="5"/>
        <v>47</v>
      </c>
      <c r="D98" s="125"/>
      <c r="E98" s="344">
        <v>12410</v>
      </c>
      <c r="F98" s="148">
        <f t="shared" si="4"/>
        <v>4285</v>
      </c>
      <c r="G98" s="348"/>
      <c r="H98" s="348">
        <f t="shared" si="3"/>
        <v>3169</v>
      </c>
      <c r="I98" s="377"/>
    </row>
    <row r="99" spans="1:9">
      <c r="A99" s="127">
        <v>238</v>
      </c>
      <c r="B99" s="60"/>
      <c r="C99" s="66">
        <f t="shared" si="5"/>
        <v>47.06</v>
      </c>
      <c r="D99" s="125"/>
      <c r="E99" s="344">
        <v>12410</v>
      </c>
      <c r="F99" s="148">
        <f t="shared" si="4"/>
        <v>4280</v>
      </c>
      <c r="G99" s="348"/>
      <c r="H99" s="348">
        <f t="shared" si="3"/>
        <v>3164</v>
      </c>
      <c r="I99" s="377"/>
    </row>
    <row r="100" spans="1:9">
      <c r="A100" s="127">
        <v>239</v>
      </c>
      <c r="B100" s="60"/>
      <c r="C100" s="66">
        <f t="shared" si="5"/>
        <v>47.11</v>
      </c>
      <c r="D100" s="125"/>
      <c r="E100" s="344">
        <v>12410</v>
      </c>
      <c r="F100" s="148">
        <f t="shared" si="4"/>
        <v>4275</v>
      </c>
      <c r="G100" s="348"/>
      <c r="H100" s="348">
        <f t="shared" si="3"/>
        <v>3161</v>
      </c>
      <c r="I100" s="377"/>
    </row>
    <row r="101" spans="1:9">
      <c r="A101" s="127">
        <v>240</v>
      </c>
      <c r="B101" s="60"/>
      <c r="C101" s="66">
        <f t="shared" si="5"/>
        <v>47.17</v>
      </c>
      <c r="D101" s="125"/>
      <c r="E101" s="344">
        <v>12410</v>
      </c>
      <c r="F101" s="148">
        <f t="shared" si="4"/>
        <v>4270</v>
      </c>
      <c r="G101" s="348"/>
      <c r="H101" s="348">
        <f t="shared" si="3"/>
        <v>3157</v>
      </c>
      <c r="I101" s="377"/>
    </row>
    <row r="102" spans="1:9">
      <c r="A102" s="127">
        <v>241</v>
      </c>
      <c r="B102" s="60"/>
      <c r="C102" s="66">
        <f t="shared" si="5"/>
        <v>47.22</v>
      </c>
      <c r="D102" s="125"/>
      <c r="E102" s="344">
        <v>12410</v>
      </c>
      <c r="F102" s="148">
        <f t="shared" si="4"/>
        <v>4265</v>
      </c>
      <c r="G102" s="348"/>
      <c r="H102" s="348">
        <f t="shared" si="3"/>
        <v>3154</v>
      </c>
      <c r="I102" s="377"/>
    </row>
    <row r="103" spans="1:9">
      <c r="A103" s="127">
        <v>242</v>
      </c>
      <c r="B103" s="60"/>
      <c r="C103" s="66">
        <f t="shared" si="5"/>
        <v>47.27</v>
      </c>
      <c r="D103" s="125"/>
      <c r="E103" s="344">
        <v>12410</v>
      </c>
      <c r="F103" s="148">
        <f t="shared" si="4"/>
        <v>4261</v>
      </c>
      <c r="G103" s="348"/>
      <c r="H103" s="348">
        <f t="shared" si="3"/>
        <v>3150</v>
      </c>
      <c r="I103" s="377"/>
    </row>
    <row r="104" spans="1:9">
      <c r="A104" s="127">
        <v>243</v>
      </c>
      <c r="B104" s="60"/>
      <c r="C104" s="66">
        <f t="shared" si="5"/>
        <v>47.33</v>
      </c>
      <c r="D104" s="125"/>
      <c r="E104" s="344">
        <v>12410</v>
      </c>
      <c r="F104" s="148">
        <f t="shared" si="4"/>
        <v>4256</v>
      </c>
      <c r="G104" s="348"/>
      <c r="H104" s="348">
        <f t="shared" ref="H104:H167" si="6">ROUND(12*(1/C104*E104),0)</f>
        <v>3146</v>
      </c>
      <c r="I104" s="377"/>
    </row>
    <row r="105" spans="1:9">
      <c r="A105" s="127">
        <v>244</v>
      </c>
      <c r="B105" s="60"/>
      <c r="C105" s="66">
        <f t="shared" si="5"/>
        <v>47.38</v>
      </c>
      <c r="D105" s="125"/>
      <c r="E105" s="344">
        <v>12410</v>
      </c>
      <c r="F105" s="148">
        <f t="shared" si="4"/>
        <v>4251</v>
      </c>
      <c r="G105" s="348"/>
      <c r="H105" s="348">
        <f t="shared" si="6"/>
        <v>3143</v>
      </c>
      <c r="I105" s="377"/>
    </row>
    <row r="106" spans="1:9">
      <c r="A106" s="127">
        <v>245</v>
      </c>
      <c r="B106" s="60"/>
      <c r="C106" s="66">
        <f t="shared" si="5"/>
        <v>47.44</v>
      </c>
      <c r="D106" s="125"/>
      <c r="E106" s="344">
        <v>12410</v>
      </c>
      <c r="F106" s="148">
        <f t="shared" si="4"/>
        <v>4246</v>
      </c>
      <c r="G106" s="348"/>
      <c r="H106" s="348">
        <f t="shared" si="6"/>
        <v>3139</v>
      </c>
      <c r="I106" s="377"/>
    </row>
    <row r="107" spans="1:9">
      <c r="A107" s="127">
        <v>246</v>
      </c>
      <c r="B107" s="60"/>
      <c r="C107" s="66">
        <f t="shared" si="5"/>
        <v>47.49</v>
      </c>
      <c r="D107" s="125"/>
      <c r="E107" s="344">
        <v>12410</v>
      </c>
      <c r="F107" s="148">
        <f t="shared" si="4"/>
        <v>4241</v>
      </c>
      <c r="G107" s="348"/>
      <c r="H107" s="348">
        <f t="shared" si="6"/>
        <v>3136</v>
      </c>
      <c r="I107" s="377"/>
    </row>
    <row r="108" spans="1:9">
      <c r="A108" s="127">
        <v>247</v>
      </c>
      <c r="B108" s="60"/>
      <c r="C108" s="66">
        <f t="shared" si="5"/>
        <v>47.54</v>
      </c>
      <c r="D108" s="125"/>
      <c r="E108" s="344">
        <v>12410</v>
      </c>
      <c r="F108" s="148">
        <f t="shared" si="4"/>
        <v>4237</v>
      </c>
      <c r="G108" s="348"/>
      <c r="H108" s="348">
        <f t="shared" si="6"/>
        <v>3133</v>
      </c>
      <c r="I108" s="377"/>
    </row>
    <row r="109" spans="1:9">
      <c r="A109" s="127">
        <v>248</v>
      </c>
      <c r="B109" s="60"/>
      <c r="C109" s="66">
        <f t="shared" si="5"/>
        <v>47.6</v>
      </c>
      <c r="D109" s="125"/>
      <c r="E109" s="344">
        <v>12410</v>
      </c>
      <c r="F109" s="148">
        <f t="shared" si="4"/>
        <v>4231</v>
      </c>
      <c r="G109" s="348"/>
      <c r="H109" s="348">
        <f t="shared" si="6"/>
        <v>3129</v>
      </c>
      <c r="I109" s="377"/>
    </row>
    <row r="110" spans="1:9">
      <c r="A110" s="127">
        <v>249</v>
      </c>
      <c r="B110" s="60"/>
      <c r="C110" s="66">
        <f t="shared" si="5"/>
        <v>47.65</v>
      </c>
      <c r="D110" s="125"/>
      <c r="E110" s="344">
        <v>12410</v>
      </c>
      <c r="F110" s="148">
        <f t="shared" si="4"/>
        <v>4227</v>
      </c>
      <c r="G110" s="348"/>
      <c r="H110" s="348">
        <f t="shared" si="6"/>
        <v>3125</v>
      </c>
      <c r="I110" s="377"/>
    </row>
    <row r="111" spans="1:9">
      <c r="A111" s="127">
        <v>250</v>
      </c>
      <c r="B111" s="60"/>
      <c r="C111" s="66">
        <f t="shared" si="5"/>
        <v>47.7</v>
      </c>
      <c r="D111" s="125"/>
      <c r="E111" s="344">
        <v>12410</v>
      </c>
      <c r="F111" s="148">
        <f t="shared" si="4"/>
        <v>4223</v>
      </c>
      <c r="G111" s="348"/>
      <c r="H111" s="348">
        <f t="shared" si="6"/>
        <v>3122</v>
      </c>
      <c r="I111" s="377"/>
    </row>
    <row r="112" spans="1:9">
      <c r="A112" s="127">
        <v>251</v>
      </c>
      <c r="B112" s="60"/>
      <c r="C112" s="66">
        <f t="shared" si="5"/>
        <v>47.76</v>
      </c>
      <c r="D112" s="125"/>
      <c r="E112" s="344">
        <v>12410</v>
      </c>
      <c r="F112" s="148">
        <f t="shared" si="4"/>
        <v>4217</v>
      </c>
      <c r="G112" s="348"/>
      <c r="H112" s="348">
        <f t="shared" si="6"/>
        <v>3118</v>
      </c>
      <c r="I112" s="377"/>
    </row>
    <row r="113" spans="1:9">
      <c r="A113" s="127">
        <v>252</v>
      </c>
      <c r="B113" s="60"/>
      <c r="C113" s="66">
        <f t="shared" si="5"/>
        <v>47.81</v>
      </c>
      <c r="D113" s="125"/>
      <c r="E113" s="344">
        <v>12410</v>
      </c>
      <c r="F113" s="148">
        <f t="shared" si="4"/>
        <v>4213</v>
      </c>
      <c r="G113" s="348"/>
      <c r="H113" s="348">
        <f t="shared" si="6"/>
        <v>3115</v>
      </c>
      <c r="I113" s="377"/>
    </row>
    <row r="114" spans="1:9">
      <c r="A114" s="127">
        <v>253</v>
      </c>
      <c r="B114" s="60"/>
      <c r="C114" s="66">
        <f t="shared" si="5"/>
        <v>47.86</v>
      </c>
      <c r="D114" s="125"/>
      <c r="E114" s="344">
        <v>12410</v>
      </c>
      <c r="F114" s="148">
        <f t="shared" si="4"/>
        <v>4208</v>
      </c>
      <c r="G114" s="348"/>
      <c r="H114" s="348">
        <f t="shared" si="6"/>
        <v>3112</v>
      </c>
      <c r="I114" s="377"/>
    </row>
    <row r="115" spans="1:9">
      <c r="A115" s="127">
        <v>254</v>
      </c>
      <c r="B115" s="60"/>
      <c r="C115" s="66">
        <f t="shared" si="5"/>
        <v>47.92</v>
      </c>
      <c r="D115" s="125"/>
      <c r="E115" s="344">
        <v>12410</v>
      </c>
      <c r="F115" s="148">
        <f t="shared" si="4"/>
        <v>4203</v>
      </c>
      <c r="G115" s="348"/>
      <c r="H115" s="348">
        <f t="shared" si="6"/>
        <v>3108</v>
      </c>
      <c r="I115" s="377"/>
    </row>
    <row r="116" spans="1:9">
      <c r="A116" s="127">
        <v>255</v>
      </c>
      <c r="B116" s="60"/>
      <c r="C116" s="66">
        <f t="shared" si="5"/>
        <v>47.97</v>
      </c>
      <c r="D116" s="125"/>
      <c r="E116" s="344">
        <v>12410</v>
      </c>
      <c r="F116" s="148">
        <f t="shared" si="4"/>
        <v>4199</v>
      </c>
      <c r="G116" s="348"/>
      <c r="H116" s="348">
        <f t="shared" si="6"/>
        <v>3104</v>
      </c>
      <c r="I116" s="377"/>
    </row>
    <row r="117" spans="1:9">
      <c r="A117" s="127">
        <v>256</v>
      </c>
      <c r="B117" s="60"/>
      <c r="C117" s="66">
        <f t="shared" si="5"/>
        <v>48.02</v>
      </c>
      <c r="D117" s="125"/>
      <c r="E117" s="344">
        <v>12410</v>
      </c>
      <c r="F117" s="148">
        <f t="shared" si="4"/>
        <v>4194</v>
      </c>
      <c r="G117" s="348"/>
      <c r="H117" s="348">
        <f t="shared" si="6"/>
        <v>3101</v>
      </c>
      <c r="I117" s="377"/>
    </row>
    <row r="118" spans="1:9">
      <c r="A118" s="127">
        <v>257</v>
      </c>
      <c r="B118" s="60"/>
      <c r="C118" s="66">
        <f t="shared" si="5"/>
        <v>48.07</v>
      </c>
      <c r="D118" s="125"/>
      <c r="E118" s="344">
        <v>12410</v>
      </c>
      <c r="F118" s="148">
        <f t="shared" si="4"/>
        <v>4190</v>
      </c>
      <c r="G118" s="348"/>
      <c r="H118" s="348">
        <f t="shared" si="6"/>
        <v>3098</v>
      </c>
      <c r="I118" s="377"/>
    </row>
    <row r="119" spans="1:9">
      <c r="A119" s="127">
        <v>258</v>
      </c>
      <c r="B119" s="60"/>
      <c r="C119" s="66">
        <f t="shared" si="5"/>
        <v>48.13</v>
      </c>
      <c r="D119" s="125"/>
      <c r="E119" s="344">
        <v>12410</v>
      </c>
      <c r="F119" s="148">
        <f t="shared" si="4"/>
        <v>4185</v>
      </c>
      <c r="G119" s="348"/>
      <c r="H119" s="348">
        <f t="shared" si="6"/>
        <v>3094</v>
      </c>
      <c r="I119" s="377"/>
    </row>
    <row r="120" spans="1:9">
      <c r="A120" s="127">
        <v>259</v>
      </c>
      <c r="B120" s="60"/>
      <c r="C120" s="66">
        <f t="shared" si="5"/>
        <v>48.18</v>
      </c>
      <c r="D120" s="125"/>
      <c r="E120" s="344">
        <v>12410</v>
      </c>
      <c r="F120" s="148">
        <f t="shared" si="4"/>
        <v>4180</v>
      </c>
      <c r="G120" s="348"/>
      <c r="H120" s="348">
        <f t="shared" si="6"/>
        <v>3091</v>
      </c>
      <c r="I120" s="377"/>
    </row>
    <row r="121" spans="1:9">
      <c r="A121" s="127">
        <v>260</v>
      </c>
      <c r="B121" s="60"/>
      <c r="C121" s="66">
        <f t="shared" si="5"/>
        <v>48.23</v>
      </c>
      <c r="D121" s="125"/>
      <c r="E121" s="344">
        <v>12410</v>
      </c>
      <c r="F121" s="148">
        <f t="shared" si="4"/>
        <v>4176</v>
      </c>
      <c r="G121" s="348"/>
      <c r="H121" s="348">
        <f t="shared" si="6"/>
        <v>3088</v>
      </c>
      <c r="I121" s="377"/>
    </row>
    <row r="122" spans="1:9">
      <c r="A122" s="127">
        <v>261</v>
      </c>
      <c r="B122" s="60"/>
      <c r="C122" s="66">
        <f t="shared" si="5"/>
        <v>48.28</v>
      </c>
      <c r="D122" s="125"/>
      <c r="E122" s="344">
        <v>12410</v>
      </c>
      <c r="F122" s="148">
        <f t="shared" si="4"/>
        <v>4172</v>
      </c>
      <c r="G122" s="348"/>
      <c r="H122" s="348">
        <f t="shared" si="6"/>
        <v>3085</v>
      </c>
      <c r="I122" s="377"/>
    </row>
    <row r="123" spans="1:9">
      <c r="A123" s="127">
        <v>262</v>
      </c>
      <c r="B123" s="60"/>
      <c r="C123" s="66">
        <f t="shared" si="5"/>
        <v>48.34</v>
      </c>
      <c r="D123" s="125"/>
      <c r="E123" s="344">
        <v>12410</v>
      </c>
      <c r="F123" s="148">
        <f t="shared" si="4"/>
        <v>4167</v>
      </c>
      <c r="G123" s="348"/>
      <c r="H123" s="348">
        <f t="shared" si="6"/>
        <v>3081</v>
      </c>
      <c r="I123" s="377"/>
    </row>
    <row r="124" spans="1:9">
      <c r="A124" s="127">
        <v>263</v>
      </c>
      <c r="B124" s="60"/>
      <c r="C124" s="66">
        <f t="shared" si="5"/>
        <v>48.39</v>
      </c>
      <c r="D124" s="125"/>
      <c r="E124" s="344">
        <v>12410</v>
      </c>
      <c r="F124" s="148">
        <f t="shared" si="4"/>
        <v>4162</v>
      </c>
      <c r="G124" s="348"/>
      <c r="H124" s="348">
        <f t="shared" si="6"/>
        <v>3077</v>
      </c>
      <c r="I124" s="377"/>
    </row>
    <row r="125" spans="1:9">
      <c r="A125" s="127">
        <v>264</v>
      </c>
      <c r="B125" s="60"/>
      <c r="C125" s="66">
        <f t="shared" si="5"/>
        <v>48.44</v>
      </c>
      <c r="D125" s="125"/>
      <c r="E125" s="344">
        <v>12410</v>
      </c>
      <c r="F125" s="148">
        <f t="shared" si="4"/>
        <v>4158</v>
      </c>
      <c r="G125" s="348"/>
      <c r="H125" s="348">
        <f t="shared" si="6"/>
        <v>3074</v>
      </c>
      <c r="I125" s="377"/>
    </row>
    <row r="126" spans="1:9">
      <c r="A126" s="127">
        <v>265</v>
      </c>
      <c r="B126" s="60"/>
      <c r="C126" s="66">
        <f t="shared" si="5"/>
        <v>48.49</v>
      </c>
      <c r="D126" s="125"/>
      <c r="E126" s="344">
        <v>12410</v>
      </c>
      <c r="F126" s="148">
        <f t="shared" si="4"/>
        <v>4154</v>
      </c>
      <c r="G126" s="348"/>
      <c r="H126" s="348">
        <f t="shared" si="6"/>
        <v>3071</v>
      </c>
      <c r="I126" s="377"/>
    </row>
    <row r="127" spans="1:9">
      <c r="A127" s="127">
        <v>266</v>
      </c>
      <c r="B127" s="60"/>
      <c r="C127" s="66">
        <f t="shared" si="5"/>
        <v>48.54</v>
      </c>
      <c r="D127" s="125"/>
      <c r="E127" s="344">
        <v>12410</v>
      </c>
      <c r="F127" s="148">
        <f t="shared" si="4"/>
        <v>4149</v>
      </c>
      <c r="G127" s="348"/>
      <c r="H127" s="348">
        <f t="shared" si="6"/>
        <v>3068</v>
      </c>
      <c r="I127" s="377"/>
    </row>
    <row r="128" spans="1:9">
      <c r="A128" s="127">
        <v>267</v>
      </c>
      <c r="B128" s="60"/>
      <c r="C128" s="66">
        <f t="shared" si="5"/>
        <v>48.6</v>
      </c>
      <c r="D128" s="125"/>
      <c r="E128" s="344">
        <v>12410</v>
      </c>
      <c r="F128" s="148">
        <f t="shared" si="4"/>
        <v>4144</v>
      </c>
      <c r="G128" s="348"/>
      <c r="H128" s="348">
        <f t="shared" si="6"/>
        <v>3064</v>
      </c>
      <c r="I128" s="377"/>
    </row>
    <row r="129" spans="1:9">
      <c r="A129" s="127">
        <v>268</v>
      </c>
      <c r="B129" s="60"/>
      <c r="C129" s="66">
        <f t="shared" si="5"/>
        <v>48.65</v>
      </c>
      <c r="D129" s="125"/>
      <c r="E129" s="344">
        <v>12410</v>
      </c>
      <c r="F129" s="148">
        <f t="shared" si="4"/>
        <v>4140</v>
      </c>
      <c r="G129" s="348"/>
      <c r="H129" s="348">
        <f t="shared" si="6"/>
        <v>3061</v>
      </c>
      <c r="I129" s="377"/>
    </row>
    <row r="130" spans="1:9">
      <c r="A130" s="127">
        <v>269</v>
      </c>
      <c r="B130" s="60"/>
      <c r="C130" s="66">
        <f t="shared" si="5"/>
        <v>48.7</v>
      </c>
      <c r="D130" s="125"/>
      <c r="E130" s="344">
        <v>12410</v>
      </c>
      <c r="F130" s="148">
        <f t="shared" si="4"/>
        <v>4136</v>
      </c>
      <c r="G130" s="348"/>
      <c r="H130" s="348">
        <f t="shared" si="6"/>
        <v>3058</v>
      </c>
      <c r="I130" s="377"/>
    </row>
    <row r="131" spans="1:9">
      <c r="A131" s="127">
        <v>270</v>
      </c>
      <c r="B131" s="60"/>
      <c r="C131" s="66">
        <f t="shared" si="5"/>
        <v>48.75</v>
      </c>
      <c r="D131" s="125"/>
      <c r="E131" s="344">
        <v>12410</v>
      </c>
      <c r="F131" s="148">
        <f t="shared" si="4"/>
        <v>4132</v>
      </c>
      <c r="G131" s="348"/>
      <c r="H131" s="348">
        <f t="shared" si="6"/>
        <v>3055</v>
      </c>
      <c r="I131" s="377"/>
    </row>
    <row r="132" spans="1:9">
      <c r="A132" s="127">
        <v>271</v>
      </c>
      <c r="B132" s="60"/>
      <c r="C132" s="66">
        <f t="shared" si="5"/>
        <v>48.8</v>
      </c>
      <c r="D132" s="125"/>
      <c r="E132" s="344">
        <v>12410</v>
      </c>
      <c r="F132" s="148">
        <f t="shared" si="4"/>
        <v>4127</v>
      </c>
      <c r="G132" s="348"/>
      <c r="H132" s="348">
        <f t="shared" si="6"/>
        <v>3052</v>
      </c>
      <c r="I132" s="377"/>
    </row>
    <row r="133" spans="1:9">
      <c r="A133" s="127">
        <v>272</v>
      </c>
      <c r="B133" s="60"/>
      <c r="C133" s="66">
        <f t="shared" si="5"/>
        <v>48.85</v>
      </c>
      <c r="D133" s="125"/>
      <c r="E133" s="344">
        <v>12410</v>
      </c>
      <c r="F133" s="148">
        <f t="shared" si="4"/>
        <v>4123</v>
      </c>
      <c r="G133" s="348"/>
      <c r="H133" s="348">
        <f t="shared" si="6"/>
        <v>3049</v>
      </c>
      <c r="I133" s="377"/>
    </row>
    <row r="134" spans="1:9">
      <c r="A134" s="127">
        <v>273</v>
      </c>
      <c r="B134" s="60"/>
      <c r="C134" s="66">
        <f t="shared" si="5"/>
        <v>48.9</v>
      </c>
      <c r="D134" s="125"/>
      <c r="E134" s="344">
        <v>12410</v>
      </c>
      <c r="F134" s="148">
        <f t="shared" si="4"/>
        <v>4119</v>
      </c>
      <c r="G134" s="348"/>
      <c r="H134" s="348">
        <f t="shared" si="6"/>
        <v>3045</v>
      </c>
      <c r="I134" s="377"/>
    </row>
    <row r="135" spans="1:9">
      <c r="A135" s="127">
        <v>274</v>
      </c>
      <c r="B135" s="60"/>
      <c r="C135" s="66">
        <f t="shared" si="5"/>
        <v>48.95</v>
      </c>
      <c r="D135" s="125"/>
      <c r="E135" s="344">
        <v>12410</v>
      </c>
      <c r="F135" s="148">
        <f t="shared" si="4"/>
        <v>4115</v>
      </c>
      <c r="G135" s="348"/>
      <c r="H135" s="348">
        <f t="shared" si="6"/>
        <v>3042</v>
      </c>
      <c r="I135" s="377"/>
    </row>
    <row r="136" spans="1:9">
      <c r="A136" s="127">
        <v>275</v>
      </c>
      <c r="B136" s="60"/>
      <c r="C136" s="66">
        <f t="shared" si="5"/>
        <v>49.01</v>
      </c>
      <c r="D136" s="125"/>
      <c r="E136" s="344">
        <v>12410</v>
      </c>
      <c r="F136" s="148">
        <f t="shared" si="4"/>
        <v>4110</v>
      </c>
      <c r="G136" s="348"/>
      <c r="H136" s="348">
        <f t="shared" si="6"/>
        <v>3039</v>
      </c>
      <c r="I136" s="377"/>
    </row>
    <row r="137" spans="1:9">
      <c r="A137" s="127">
        <v>276</v>
      </c>
      <c r="B137" s="60"/>
      <c r="C137" s="66">
        <f t="shared" si="5"/>
        <v>49.06</v>
      </c>
      <c r="D137" s="125"/>
      <c r="E137" s="344">
        <v>12410</v>
      </c>
      <c r="F137" s="148">
        <f t="shared" si="4"/>
        <v>4105</v>
      </c>
      <c r="G137" s="348"/>
      <c r="H137" s="348">
        <f t="shared" si="6"/>
        <v>3035</v>
      </c>
      <c r="I137" s="377"/>
    </row>
    <row r="138" spans="1:9">
      <c r="A138" s="127">
        <v>277</v>
      </c>
      <c r="B138" s="60"/>
      <c r="C138" s="66">
        <f t="shared" si="5"/>
        <v>49.11</v>
      </c>
      <c r="D138" s="125"/>
      <c r="E138" s="344">
        <v>12410</v>
      </c>
      <c r="F138" s="148">
        <f t="shared" si="4"/>
        <v>4101</v>
      </c>
      <c r="G138" s="348"/>
      <c r="H138" s="348">
        <f t="shared" si="6"/>
        <v>3032</v>
      </c>
      <c r="I138" s="377"/>
    </row>
    <row r="139" spans="1:9">
      <c r="A139" s="127">
        <v>278</v>
      </c>
      <c r="B139" s="60"/>
      <c r="C139" s="66">
        <f t="shared" si="5"/>
        <v>49.16</v>
      </c>
      <c r="D139" s="125"/>
      <c r="E139" s="344">
        <v>12410</v>
      </c>
      <c r="F139" s="148">
        <f t="shared" si="4"/>
        <v>4097</v>
      </c>
      <c r="G139" s="348"/>
      <c r="H139" s="348">
        <f t="shared" si="6"/>
        <v>3029</v>
      </c>
      <c r="I139" s="377"/>
    </row>
    <row r="140" spans="1:9">
      <c r="A140" s="127">
        <v>279</v>
      </c>
      <c r="B140" s="60"/>
      <c r="C140" s="66">
        <f t="shared" si="5"/>
        <v>49.21</v>
      </c>
      <c r="D140" s="125"/>
      <c r="E140" s="344">
        <v>12410</v>
      </c>
      <c r="F140" s="148">
        <f t="shared" si="4"/>
        <v>4093</v>
      </c>
      <c r="G140" s="348"/>
      <c r="H140" s="348">
        <f t="shared" si="6"/>
        <v>3026</v>
      </c>
      <c r="I140" s="377"/>
    </row>
    <row r="141" spans="1:9">
      <c r="A141" s="127">
        <v>280</v>
      </c>
      <c r="B141" s="60"/>
      <c r="C141" s="66">
        <f t="shared" si="5"/>
        <v>49.26</v>
      </c>
      <c r="D141" s="125"/>
      <c r="E141" s="344">
        <v>12410</v>
      </c>
      <c r="F141" s="148">
        <f t="shared" si="4"/>
        <v>4089</v>
      </c>
      <c r="G141" s="348"/>
      <c r="H141" s="348">
        <f t="shared" si="6"/>
        <v>3023</v>
      </c>
      <c r="I141" s="377"/>
    </row>
    <row r="142" spans="1:9">
      <c r="A142" s="127">
        <v>281</v>
      </c>
      <c r="B142" s="60"/>
      <c r="C142" s="66">
        <f t="shared" si="5"/>
        <v>49.31</v>
      </c>
      <c r="D142" s="125"/>
      <c r="E142" s="344">
        <v>12410</v>
      </c>
      <c r="F142" s="148">
        <f t="shared" ref="F142:F205" si="7">ROUND(12*1.3525*(1/C142*E142)+I142,0)</f>
        <v>4085</v>
      </c>
      <c r="G142" s="348"/>
      <c r="H142" s="348">
        <f t="shared" si="6"/>
        <v>3020</v>
      </c>
      <c r="I142" s="377"/>
    </row>
    <row r="143" spans="1:9">
      <c r="A143" s="127">
        <v>282</v>
      </c>
      <c r="B143" s="60"/>
      <c r="C143" s="66">
        <f t="shared" ref="C143:C206" si="8">ROUND((-0.0000491*POWER(A143,2)+0.0818939*A143+34)*0.928,2)</f>
        <v>49.36</v>
      </c>
      <c r="D143" s="125"/>
      <c r="E143" s="344">
        <v>12410</v>
      </c>
      <c r="F143" s="148">
        <f t="shared" si="7"/>
        <v>4081</v>
      </c>
      <c r="G143" s="348"/>
      <c r="H143" s="348">
        <f t="shared" si="6"/>
        <v>3017</v>
      </c>
      <c r="I143" s="377"/>
    </row>
    <row r="144" spans="1:9">
      <c r="A144" s="127">
        <v>283</v>
      </c>
      <c r="B144" s="60"/>
      <c r="C144" s="66">
        <f t="shared" si="8"/>
        <v>49.41</v>
      </c>
      <c r="D144" s="125"/>
      <c r="E144" s="344">
        <v>12410</v>
      </c>
      <c r="F144" s="148">
        <f t="shared" si="7"/>
        <v>4076</v>
      </c>
      <c r="G144" s="348"/>
      <c r="H144" s="348">
        <f t="shared" si="6"/>
        <v>3014</v>
      </c>
      <c r="I144" s="377"/>
    </row>
    <row r="145" spans="1:9">
      <c r="A145" s="127">
        <v>284</v>
      </c>
      <c r="B145" s="60"/>
      <c r="C145" s="66">
        <f t="shared" si="8"/>
        <v>49.46</v>
      </c>
      <c r="D145" s="125"/>
      <c r="E145" s="344">
        <v>12410</v>
      </c>
      <c r="F145" s="148">
        <f t="shared" si="7"/>
        <v>4072</v>
      </c>
      <c r="G145" s="348"/>
      <c r="H145" s="348">
        <f t="shared" si="6"/>
        <v>3011</v>
      </c>
      <c r="I145" s="377"/>
    </row>
    <row r="146" spans="1:9">
      <c r="A146" s="127">
        <v>285</v>
      </c>
      <c r="B146" s="60"/>
      <c r="C146" s="66">
        <f t="shared" si="8"/>
        <v>49.51</v>
      </c>
      <c r="D146" s="125"/>
      <c r="E146" s="344">
        <v>12410</v>
      </c>
      <c r="F146" s="148">
        <f t="shared" si="7"/>
        <v>4068</v>
      </c>
      <c r="G146" s="348"/>
      <c r="H146" s="348">
        <f t="shared" si="6"/>
        <v>3008</v>
      </c>
      <c r="I146" s="377"/>
    </row>
    <row r="147" spans="1:9">
      <c r="A147" s="127">
        <v>286</v>
      </c>
      <c r="B147" s="60"/>
      <c r="C147" s="66">
        <f t="shared" si="8"/>
        <v>49.56</v>
      </c>
      <c r="D147" s="125"/>
      <c r="E147" s="344">
        <v>12410</v>
      </c>
      <c r="F147" s="148">
        <f t="shared" si="7"/>
        <v>4064</v>
      </c>
      <c r="G147" s="348"/>
      <c r="H147" s="348">
        <f t="shared" si="6"/>
        <v>3005</v>
      </c>
      <c r="I147" s="377"/>
    </row>
    <row r="148" spans="1:9">
      <c r="A148" s="127">
        <v>287</v>
      </c>
      <c r="B148" s="60"/>
      <c r="C148" s="66">
        <f t="shared" si="8"/>
        <v>49.61</v>
      </c>
      <c r="D148" s="125"/>
      <c r="E148" s="344">
        <v>12410</v>
      </c>
      <c r="F148" s="148">
        <f t="shared" si="7"/>
        <v>4060</v>
      </c>
      <c r="G148" s="348"/>
      <c r="H148" s="348">
        <f t="shared" si="6"/>
        <v>3002</v>
      </c>
      <c r="I148" s="377"/>
    </row>
    <row r="149" spans="1:9">
      <c r="A149" s="127">
        <v>288</v>
      </c>
      <c r="B149" s="60"/>
      <c r="C149" s="66">
        <f t="shared" si="8"/>
        <v>49.66</v>
      </c>
      <c r="D149" s="125"/>
      <c r="E149" s="344">
        <v>12410</v>
      </c>
      <c r="F149" s="148">
        <f t="shared" si="7"/>
        <v>4056</v>
      </c>
      <c r="G149" s="348"/>
      <c r="H149" s="348">
        <f t="shared" si="6"/>
        <v>2999</v>
      </c>
      <c r="I149" s="377"/>
    </row>
    <row r="150" spans="1:9">
      <c r="A150" s="127">
        <v>289</v>
      </c>
      <c r="B150" s="60"/>
      <c r="C150" s="66">
        <f t="shared" si="8"/>
        <v>49.71</v>
      </c>
      <c r="D150" s="125"/>
      <c r="E150" s="344">
        <v>12410</v>
      </c>
      <c r="F150" s="148">
        <f t="shared" si="7"/>
        <v>4052</v>
      </c>
      <c r="G150" s="348"/>
      <c r="H150" s="348">
        <f t="shared" si="6"/>
        <v>2996</v>
      </c>
      <c r="I150" s="377"/>
    </row>
    <row r="151" spans="1:9">
      <c r="A151" s="127">
        <v>290</v>
      </c>
      <c r="B151" s="60"/>
      <c r="C151" s="66">
        <f t="shared" si="8"/>
        <v>49.76</v>
      </c>
      <c r="D151" s="125"/>
      <c r="E151" s="344">
        <v>12410</v>
      </c>
      <c r="F151" s="148">
        <f t="shared" si="7"/>
        <v>4048</v>
      </c>
      <c r="G151" s="348"/>
      <c r="H151" s="348">
        <f t="shared" si="6"/>
        <v>2993</v>
      </c>
      <c r="I151" s="377"/>
    </row>
    <row r="152" spans="1:9">
      <c r="A152" s="127">
        <v>291</v>
      </c>
      <c r="B152" s="60"/>
      <c r="C152" s="66">
        <f t="shared" si="8"/>
        <v>49.81</v>
      </c>
      <c r="D152" s="125"/>
      <c r="E152" s="344">
        <v>12410</v>
      </c>
      <c r="F152" s="148">
        <f t="shared" si="7"/>
        <v>4044</v>
      </c>
      <c r="G152" s="348"/>
      <c r="H152" s="348">
        <f t="shared" si="6"/>
        <v>2990</v>
      </c>
      <c r="I152" s="377"/>
    </row>
    <row r="153" spans="1:9">
      <c r="A153" s="127">
        <v>292</v>
      </c>
      <c r="B153" s="60"/>
      <c r="C153" s="66">
        <f t="shared" si="8"/>
        <v>49.86</v>
      </c>
      <c r="D153" s="125"/>
      <c r="E153" s="344">
        <v>12410</v>
      </c>
      <c r="F153" s="148">
        <f t="shared" si="7"/>
        <v>4040</v>
      </c>
      <c r="G153" s="348"/>
      <c r="H153" s="348">
        <f t="shared" si="6"/>
        <v>2987</v>
      </c>
      <c r="I153" s="377"/>
    </row>
    <row r="154" spans="1:9">
      <c r="A154" s="127">
        <v>293</v>
      </c>
      <c r="B154" s="60"/>
      <c r="C154" s="66">
        <f t="shared" si="8"/>
        <v>49.91</v>
      </c>
      <c r="D154" s="125"/>
      <c r="E154" s="344">
        <v>12410</v>
      </c>
      <c r="F154" s="148">
        <f t="shared" si="7"/>
        <v>4036</v>
      </c>
      <c r="G154" s="348"/>
      <c r="H154" s="348">
        <f t="shared" si="6"/>
        <v>2984</v>
      </c>
      <c r="I154" s="377"/>
    </row>
    <row r="155" spans="1:9">
      <c r="A155" s="127">
        <v>294</v>
      </c>
      <c r="B155" s="60"/>
      <c r="C155" s="66">
        <f t="shared" si="8"/>
        <v>49.96</v>
      </c>
      <c r="D155" s="125"/>
      <c r="E155" s="344">
        <v>12410</v>
      </c>
      <c r="F155" s="148">
        <f t="shared" si="7"/>
        <v>4032</v>
      </c>
      <c r="G155" s="348"/>
      <c r="H155" s="348">
        <f t="shared" si="6"/>
        <v>2981</v>
      </c>
      <c r="I155" s="377"/>
    </row>
    <row r="156" spans="1:9">
      <c r="A156" s="127">
        <v>295</v>
      </c>
      <c r="B156" s="60"/>
      <c r="C156" s="66">
        <f t="shared" si="8"/>
        <v>50.01</v>
      </c>
      <c r="D156" s="125"/>
      <c r="E156" s="344">
        <v>12410</v>
      </c>
      <c r="F156" s="148">
        <f t="shared" si="7"/>
        <v>4027</v>
      </c>
      <c r="G156" s="348"/>
      <c r="H156" s="348">
        <f t="shared" si="6"/>
        <v>2978</v>
      </c>
      <c r="I156" s="377"/>
    </row>
    <row r="157" spans="1:9">
      <c r="A157" s="127">
        <v>296</v>
      </c>
      <c r="B157" s="60"/>
      <c r="C157" s="66">
        <f t="shared" si="8"/>
        <v>50.06</v>
      </c>
      <c r="D157" s="125"/>
      <c r="E157" s="344">
        <v>12410</v>
      </c>
      <c r="F157" s="148">
        <f t="shared" si="7"/>
        <v>4023</v>
      </c>
      <c r="G157" s="348"/>
      <c r="H157" s="348">
        <f t="shared" si="6"/>
        <v>2975</v>
      </c>
      <c r="I157" s="377"/>
    </row>
    <row r="158" spans="1:9">
      <c r="A158" s="127">
        <v>297</v>
      </c>
      <c r="B158" s="60"/>
      <c r="C158" s="66">
        <f t="shared" si="8"/>
        <v>50.1</v>
      </c>
      <c r="D158" s="125"/>
      <c r="E158" s="344">
        <v>12410</v>
      </c>
      <c r="F158" s="148">
        <f t="shared" si="7"/>
        <v>4020</v>
      </c>
      <c r="G158" s="348"/>
      <c r="H158" s="348">
        <f t="shared" si="6"/>
        <v>2972</v>
      </c>
      <c r="I158" s="377"/>
    </row>
    <row r="159" spans="1:9">
      <c r="A159" s="127">
        <v>298</v>
      </c>
      <c r="B159" s="60"/>
      <c r="C159" s="66">
        <f t="shared" si="8"/>
        <v>50.15</v>
      </c>
      <c r="D159" s="125"/>
      <c r="E159" s="344">
        <v>12410</v>
      </c>
      <c r="F159" s="148">
        <f t="shared" si="7"/>
        <v>4016</v>
      </c>
      <c r="G159" s="348"/>
      <c r="H159" s="348">
        <f t="shared" si="6"/>
        <v>2969</v>
      </c>
      <c r="I159" s="377"/>
    </row>
    <row r="160" spans="1:9">
      <c r="A160" s="127">
        <v>299</v>
      </c>
      <c r="B160" s="60"/>
      <c r="C160" s="66">
        <f t="shared" si="8"/>
        <v>50.2</v>
      </c>
      <c r="D160" s="125"/>
      <c r="E160" s="344">
        <v>12410</v>
      </c>
      <c r="F160" s="148">
        <f t="shared" si="7"/>
        <v>4012</v>
      </c>
      <c r="G160" s="348"/>
      <c r="H160" s="348">
        <f t="shared" si="6"/>
        <v>2967</v>
      </c>
      <c r="I160" s="377"/>
    </row>
    <row r="161" spans="1:9">
      <c r="A161" s="127">
        <v>300</v>
      </c>
      <c r="B161" s="60"/>
      <c r="C161" s="66">
        <f t="shared" si="8"/>
        <v>50.25</v>
      </c>
      <c r="D161" s="125"/>
      <c r="E161" s="344">
        <v>12410</v>
      </c>
      <c r="F161" s="148">
        <f t="shared" si="7"/>
        <v>4008</v>
      </c>
      <c r="G161" s="348"/>
      <c r="H161" s="348">
        <f t="shared" si="6"/>
        <v>2964</v>
      </c>
      <c r="I161" s="377"/>
    </row>
    <row r="162" spans="1:9">
      <c r="A162" s="127">
        <v>301</v>
      </c>
      <c r="B162" s="60"/>
      <c r="C162" s="66">
        <f t="shared" si="8"/>
        <v>50.3</v>
      </c>
      <c r="D162" s="125"/>
      <c r="E162" s="344">
        <v>12410</v>
      </c>
      <c r="F162" s="148">
        <f t="shared" si="7"/>
        <v>4004</v>
      </c>
      <c r="G162" s="348"/>
      <c r="H162" s="348">
        <f t="shared" si="6"/>
        <v>2961</v>
      </c>
      <c r="I162" s="377"/>
    </row>
    <row r="163" spans="1:9">
      <c r="A163" s="127">
        <v>302</v>
      </c>
      <c r="B163" s="60"/>
      <c r="C163" s="66">
        <f t="shared" si="8"/>
        <v>50.35</v>
      </c>
      <c r="D163" s="125"/>
      <c r="E163" s="344">
        <v>12410</v>
      </c>
      <c r="F163" s="148">
        <f t="shared" si="7"/>
        <v>4000</v>
      </c>
      <c r="G163" s="348"/>
      <c r="H163" s="348">
        <f t="shared" si="6"/>
        <v>2958</v>
      </c>
      <c r="I163" s="377"/>
    </row>
    <row r="164" spans="1:9">
      <c r="A164" s="127">
        <v>303</v>
      </c>
      <c r="B164" s="60"/>
      <c r="C164" s="66">
        <f t="shared" si="8"/>
        <v>50.4</v>
      </c>
      <c r="D164" s="125"/>
      <c r="E164" s="344">
        <v>12410</v>
      </c>
      <c r="F164" s="148">
        <f t="shared" si="7"/>
        <v>3996</v>
      </c>
      <c r="G164" s="348"/>
      <c r="H164" s="348">
        <f t="shared" si="6"/>
        <v>2955</v>
      </c>
      <c r="I164" s="377"/>
    </row>
    <row r="165" spans="1:9">
      <c r="A165" s="127">
        <v>304</v>
      </c>
      <c r="B165" s="60"/>
      <c r="C165" s="66">
        <f t="shared" si="8"/>
        <v>50.44</v>
      </c>
      <c r="D165" s="125"/>
      <c r="E165" s="344">
        <v>12410</v>
      </c>
      <c r="F165" s="148">
        <f t="shared" si="7"/>
        <v>3993</v>
      </c>
      <c r="G165" s="348"/>
      <c r="H165" s="348">
        <f t="shared" si="6"/>
        <v>2952</v>
      </c>
      <c r="I165" s="377"/>
    </row>
    <row r="166" spans="1:9">
      <c r="A166" s="127">
        <v>305</v>
      </c>
      <c r="B166" s="60"/>
      <c r="C166" s="66">
        <f t="shared" si="8"/>
        <v>50.49</v>
      </c>
      <c r="D166" s="125"/>
      <c r="E166" s="344">
        <v>12410</v>
      </c>
      <c r="F166" s="148">
        <f t="shared" si="7"/>
        <v>3989</v>
      </c>
      <c r="G166" s="348"/>
      <c r="H166" s="348">
        <f t="shared" si="6"/>
        <v>2949</v>
      </c>
      <c r="I166" s="377"/>
    </row>
    <row r="167" spans="1:9">
      <c r="A167" s="127">
        <v>306</v>
      </c>
      <c r="B167" s="60"/>
      <c r="C167" s="66">
        <f t="shared" si="8"/>
        <v>50.54</v>
      </c>
      <c r="D167" s="125"/>
      <c r="E167" s="344">
        <v>12410</v>
      </c>
      <c r="F167" s="148">
        <f t="shared" si="7"/>
        <v>3985</v>
      </c>
      <c r="G167" s="348"/>
      <c r="H167" s="348">
        <f t="shared" si="6"/>
        <v>2947</v>
      </c>
      <c r="I167" s="377"/>
    </row>
    <row r="168" spans="1:9">
      <c r="A168" s="127">
        <v>307</v>
      </c>
      <c r="B168" s="60"/>
      <c r="C168" s="66">
        <f t="shared" si="8"/>
        <v>50.59</v>
      </c>
      <c r="D168" s="125"/>
      <c r="E168" s="344">
        <v>12410</v>
      </c>
      <c r="F168" s="148">
        <f t="shared" si="7"/>
        <v>3981</v>
      </c>
      <c r="G168" s="348"/>
      <c r="H168" s="348">
        <f t="shared" ref="H168:H231" si="9">ROUND(12*(1/C168*E168),0)</f>
        <v>2944</v>
      </c>
      <c r="I168" s="377"/>
    </row>
    <row r="169" spans="1:9">
      <c r="A169" s="127">
        <v>308</v>
      </c>
      <c r="B169" s="60"/>
      <c r="C169" s="66">
        <f t="shared" si="8"/>
        <v>50.64</v>
      </c>
      <c r="D169" s="125"/>
      <c r="E169" s="344">
        <v>12410</v>
      </c>
      <c r="F169" s="148">
        <f t="shared" si="7"/>
        <v>3977</v>
      </c>
      <c r="G169" s="348"/>
      <c r="H169" s="348">
        <f t="shared" si="9"/>
        <v>2941</v>
      </c>
      <c r="I169" s="377"/>
    </row>
    <row r="170" spans="1:9">
      <c r="A170" s="127">
        <v>309</v>
      </c>
      <c r="B170" s="60"/>
      <c r="C170" s="66">
        <f t="shared" si="8"/>
        <v>50.68</v>
      </c>
      <c r="D170" s="125"/>
      <c r="E170" s="344">
        <v>12410</v>
      </c>
      <c r="F170" s="148">
        <f t="shared" si="7"/>
        <v>3974</v>
      </c>
      <c r="G170" s="348"/>
      <c r="H170" s="348">
        <f t="shared" si="9"/>
        <v>2938</v>
      </c>
      <c r="I170" s="377"/>
    </row>
    <row r="171" spans="1:9">
      <c r="A171" s="127">
        <v>310</v>
      </c>
      <c r="B171" s="60"/>
      <c r="C171" s="66">
        <f t="shared" si="8"/>
        <v>50.73</v>
      </c>
      <c r="D171" s="125"/>
      <c r="E171" s="344">
        <v>12410</v>
      </c>
      <c r="F171" s="148">
        <f t="shared" si="7"/>
        <v>3970</v>
      </c>
      <c r="G171" s="348"/>
      <c r="H171" s="348">
        <f t="shared" si="9"/>
        <v>2936</v>
      </c>
      <c r="I171" s="377"/>
    </row>
    <row r="172" spans="1:9">
      <c r="A172" s="127">
        <v>311</v>
      </c>
      <c r="B172" s="60"/>
      <c r="C172" s="66">
        <f t="shared" si="8"/>
        <v>50.78</v>
      </c>
      <c r="D172" s="125"/>
      <c r="E172" s="344">
        <v>12410</v>
      </c>
      <c r="F172" s="148">
        <f t="shared" si="7"/>
        <v>3966</v>
      </c>
      <c r="G172" s="348"/>
      <c r="H172" s="348">
        <f t="shared" si="9"/>
        <v>2933</v>
      </c>
      <c r="I172" s="377"/>
    </row>
    <row r="173" spans="1:9">
      <c r="A173" s="127">
        <v>312</v>
      </c>
      <c r="B173" s="60"/>
      <c r="C173" s="66">
        <f t="shared" si="8"/>
        <v>50.83</v>
      </c>
      <c r="D173" s="125"/>
      <c r="E173" s="344">
        <v>12410</v>
      </c>
      <c r="F173" s="148">
        <f t="shared" si="7"/>
        <v>3963</v>
      </c>
      <c r="G173" s="348"/>
      <c r="H173" s="348">
        <f t="shared" si="9"/>
        <v>2930</v>
      </c>
      <c r="I173" s="377"/>
    </row>
    <row r="174" spans="1:9">
      <c r="A174" s="127">
        <v>313</v>
      </c>
      <c r="B174" s="60"/>
      <c r="C174" s="66">
        <f t="shared" si="8"/>
        <v>50.88</v>
      </c>
      <c r="D174" s="125"/>
      <c r="E174" s="344">
        <v>12410</v>
      </c>
      <c r="F174" s="148">
        <f t="shared" si="7"/>
        <v>3959</v>
      </c>
      <c r="G174" s="348"/>
      <c r="H174" s="348">
        <f t="shared" si="9"/>
        <v>2927</v>
      </c>
      <c r="I174" s="377"/>
    </row>
    <row r="175" spans="1:9">
      <c r="A175" s="127">
        <v>314</v>
      </c>
      <c r="B175" s="60"/>
      <c r="C175" s="66">
        <f t="shared" si="8"/>
        <v>50.92</v>
      </c>
      <c r="D175" s="125"/>
      <c r="E175" s="344">
        <v>12410</v>
      </c>
      <c r="F175" s="148">
        <f t="shared" si="7"/>
        <v>3956</v>
      </c>
      <c r="G175" s="348"/>
      <c r="H175" s="348">
        <f t="shared" si="9"/>
        <v>2925</v>
      </c>
      <c r="I175" s="377"/>
    </row>
    <row r="176" spans="1:9">
      <c r="A176" s="127">
        <v>315</v>
      </c>
      <c r="B176" s="60"/>
      <c r="C176" s="66">
        <f t="shared" si="8"/>
        <v>50.97</v>
      </c>
      <c r="D176" s="125"/>
      <c r="E176" s="344">
        <v>12410</v>
      </c>
      <c r="F176" s="148">
        <f t="shared" si="7"/>
        <v>3952</v>
      </c>
      <c r="G176" s="348"/>
      <c r="H176" s="348">
        <f t="shared" si="9"/>
        <v>2922</v>
      </c>
      <c r="I176" s="377"/>
    </row>
    <row r="177" spans="1:9">
      <c r="A177" s="127">
        <v>316</v>
      </c>
      <c r="B177" s="60"/>
      <c r="C177" s="66">
        <f t="shared" si="8"/>
        <v>51.02</v>
      </c>
      <c r="D177" s="125"/>
      <c r="E177" s="344">
        <v>12410</v>
      </c>
      <c r="F177" s="148">
        <f t="shared" si="7"/>
        <v>3948</v>
      </c>
      <c r="G177" s="348"/>
      <c r="H177" s="348">
        <f t="shared" si="9"/>
        <v>2919</v>
      </c>
      <c r="I177" s="377"/>
    </row>
    <row r="178" spans="1:9">
      <c r="A178" s="127">
        <v>317</v>
      </c>
      <c r="B178" s="60"/>
      <c r="C178" s="66">
        <f t="shared" si="8"/>
        <v>51.06</v>
      </c>
      <c r="D178" s="125"/>
      <c r="E178" s="344">
        <v>12410</v>
      </c>
      <c r="F178" s="148">
        <f t="shared" si="7"/>
        <v>3945</v>
      </c>
      <c r="G178" s="348"/>
      <c r="H178" s="348">
        <f t="shared" si="9"/>
        <v>2917</v>
      </c>
      <c r="I178" s="377"/>
    </row>
    <row r="179" spans="1:9">
      <c r="A179" s="127">
        <v>318</v>
      </c>
      <c r="B179" s="60"/>
      <c r="C179" s="66">
        <f t="shared" si="8"/>
        <v>51.11</v>
      </c>
      <c r="D179" s="125"/>
      <c r="E179" s="344">
        <v>12410</v>
      </c>
      <c r="F179" s="148">
        <f t="shared" si="7"/>
        <v>3941</v>
      </c>
      <c r="G179" s="348"/>
      <c r="H179" s="348">
        <f t="shared" si="9"/>
        <v>2914</v>
      </c>
      <c r="I179" s="377"/>
    </row>
    <row r="180" spans="1:9">
      <c r="A180" s="127">
        <v>319</v>
      </c>
      <c r="B180" s="60"/>
      <c r="C180" s="66">
        <f t="shared" si="8"/>
        <v>51.16</v>
      </c>
      <c r="D180" s="125"/>
      <c r="E180" s="344">
        <v>12410</v>
      </c>
      <c r="F180" s="148">
        <f t="shared" si="7"/>
        <v>3937</v>
      </c>
      <c r="G180" s="348"/>
      <c r="H180" s="348">
        <f t="shared" si="9"/>
        <v>2911</v>
      </c>
      <c r="I180" s="377"/>
    </row>
    <row r="181" spans="1:9">
      <c r="A181" s="127">
        <v>320</v>
      </c>
      <c r="B181" s="60"/>
      <c r="C181" s="66">
        <f t="shared" si="8"/>
        <v>51.21</v>
      </c>
      <c r="D181" s="125"/>
      <c r="E181" s="344">
        <v>12410</v>
      </c>
      <c r="F181" s="148">
        <f t="shared" si="7"/>
        <v>3933</v>
      </c>
      <c r="G181" s="348"/>
      <c r="H181" s="348">
        <f t="shared" si="9"/>
        <v>2908</v>
      </c>
      <c r="I181" s="377"/>
    </row>
    <row r="182" spans="1:9">
      <c r="A182" s="127">
        <v>321</v>
      </c>
      <c r="B182" s="60"/>
      <c r="C182" s="66">
        <f t="shared" si="8"/>
        <v>51.25</v>
      </c>
      <c r="D182" s="125"/>
      <c r="E182" s="344">
        <v>12410</v>
      </c>
      <c r="F182" s="148">
        <f t="shared" si="7"/>
        <v>3930</v>
      </c>
      <c r="G182" s="348"/>
      <c r="H182" s="348">
        <f t="shared" si="9"/>
        <v>2906</v>
      </c>
      <c r="I182" s="377"/>
    </row>
    <row r="183" spans="1:9">
      <c r="A183" s="127">
        <v>322</v>
      </c>
      <c r="B183" s="60"/>
      <c r="C183" s="66">
        <f t="shared" si="8"/>
        <v>51.3</v>
      </c>
      <c r="D183" s="125"/>
      <c r="E183" s="344">
        <v>12410</v>
      </c>
      <c r="F183" s="148">
        <f t="shared" si="7"/>
        <v>3926</v>
      </c>
      <c r="G183" s="348"/>
      <c r="H183" s="348">
        <f t="shared" si="9"/>
        <v>2903</v>
      </c>
      <c r="I183" s="377"/>
    </row>
    <row r="184" spans="1:9">
      <c r="A184" s="127">
        <v>323</v>
      </c>
      <c r="B184" s="60"/>
      <c r="C184" s="66">
        <f t="shared" si="8"/>
        <v>51.35</v>
      </c>
      <c r="D184" s="125"/>
      <c r="E184" s="344">
        <v>12410</v>
      </c>
      <c r="F184" s="148">
        <f t="shared" si="7"/>
        <v>3922</v>
      </c>
      <c r="G184" s="348"/>
      <c r="H184" s="348">
        <f t="shared" si="9"/>
        <v>2900</v>
      </c>
      <c r="I184" s="377"/>
    </row>
    <row r="185" spans="1:9">
      <c r="A185" s="127">
        <v>324</v>
      </c>
      <c r="B185" s="60"/>
      <c r="C185" s="66">
        <f t="shared" si="8"/>
        <v>51.39</v>
      </c>
      <c r="D185" s="125"/>
      <c r="E185" s="344">
        <v>12410</v>
      </c>
      <c r="F185" s="148">
        <f t="shared" si="7"/>
        <v>3919</v>
      </c>
      <c r="G185" s="348"/>
      <c r="H185" s="348">
        <f t="shared" si="9"/>
        <v>2898</v>
      </c>
      <c r="I185" s="377"/>
    </row>
    <row r="186" spans="1:9">
      <c r="A186" s="127">
        <v>325</v>
      </c>
      <c r="B186" s="60"/>
      <c r="C186" s="66">
        <f t="shared" si="8"/>
        <v>51.44</v>
      </c>
      <c r="D186" s="125"/>
      <c r="E186" s="344">
        <v>12410</v>
      </c>
      <c r="F186" s="148">
        <f t="shared" si="7"/>
        <v>3916</v>
      </c>
      <c r="G186" s="348"/>
      <c r="H186" s="348">
        <f t="shared" si="9"/>
        <v>2895</v>
      </c>
      <c r="I186" s="377"/>
    </row>
    <row r="187" spans="1:9">
      <c r="A187" s="127">
        <v>326</v>
      </c>
      <c r="B187" s="60"/>
      <c r="C187" s="66">
        <f t="shared" si="8"/>
        <v>51.48</v>
      </c>
      <c r="D187" s="125"/>
      <c r="E187" s="344">
        <v>12410</v>
      </c>
      <c r="F187" s="148">
        <f t="shared" si="7"/>
        <v>3912</v>
      </c>
      <c r="G187" s="348"/>
      <c r="H187" s="348">
        <f t="shared" si="9"/>
        <v>2893</v>
      </c>
      <c r="I187" s="377"/>
    </row>
    <row r="188" spans="1:9">
      <c r="A188" s="127">
        <v>327</v>
      </c>
      <c r="B188" s="60"/>
      <c r="C188" s="66">
        <f t="shared" si="8"/>
        <v>51.53</v>
      </c>
      <c r="D188" s="125"/>
      <c r="E188" s="344">
        <v>12410</v>
      </c>
      <c r="F188" s="148">
        <f t="shared" si="7"/>
        <v>3909</v>
      </c>
      <c r="G188" s="348"/>
      <c r="H188" s="348">
        <f t="shared" si="9"/>
        <v>2890</v>
      </c>
      <c r="I188" s="377"/>
    </row>
    <row r="189" spans="1:9">
      <c r="A189" s="127">
        <v>328</v>
      </c>
      <c r="B189" s="60"/>
      <c r="C189" s="66">
        <f t="shared" si="8"/>
        <v>51.58</v>
      </c>
      <c r="D189" s="125"/>
      <c r="E189" s="344">
        <v>12410</v>
      </c>
      <c r="F189" s="148">
        <f t="shared" si="7"/>
        <v>3905</v>
      </c>
      <c r="G189" s="348"/>
      <c r="H189" s="348">
        <f t="shared" si="9"/>
        <v>2887</v>
      </c>
      <c r="I189" s="377"/>
    </row>
    <row r="190" spans="1:9">
      <c r="A190" s="127">
        <v>329</v>
      </c>
      <c r="B190" s="60"/>
      <c r="C190" s="66">
        <f t="shared" si="8"/>
        <v>51.62</v>
      </c>
      <c r="D190" s="125"/>
      <c r="E190" s="344">
        <v>12410</v>
      </c>
      <c r="F190" s="148">
        <f t="shared" si="7"/>
        <v>3902</v>
      </c>
      <c r="G190" s="348"/>
      <c r="H190" s="348">
        <f t="shared" si="9"/>
        <v>2885</v>
      </c>
      <c r="I190" s="377"/>
    </row>
    <row r="191" spans="1:9">
      <c r="A191" s="127">
        <v>330</v>
      </c>
      <c r="B191" s="60"/>
      <c r="C191" s="66">
        <f t="shared" si="8"/>
        <v>51.67</v>
      </c>
      <c r="D191" s="125"/>
      <c r="E191" s="344">
        <v>12410</v>
      </c>
      <c r="F191" s="148">
        <f t="shared" si="7"/>
        <v>3898</v>
      </c>
      <c r="G191" s="348"/>
      <c r="H191" s="348">
        <f t="shared" si="9"/>
        <v>2882</v>
      </c>
      <c r="I191" s="377"/>
    </row>
    <row r="192" spans="1:9">
      <c r="A192" s="127">
        <v>331</v>
      </c>
      <c r="B192" s="60"/>
      <c r="C192" s="66">
        <f t="shared" si="8"/>
        <v>51.72</v>
      </c>
      <c r="D192" s="125"/>
      <c r="E192" s="344">
        <v>12410</v>
      </c>
      <c r="F192" s="148">
        <f t="shared" si="7"/>
        <v>3894</v>
      </c>
      <c r="G192" s="348"/>
      <c r="H192" s="348">
        <f t="shared" si="9"/>
        <v>2879</v>
      </c>
      <c r="I192" s="377"/>
    </row>
    <row r="193" spans="1:9">
      <c r="A193" s="127">
        <v>332</v>
      </c>
      <c r="B193" s="60"/>
      <c r="C193" s="66">
        <f t="shared" si="8"/>
        <v>51.76</v>
      </c>
      <c r="D193" s="125"/>
      <c r="E193" s="344">
        <v>12410</v>
      </c>
      <c r="F193" s="148">
        <f t="shared" si="7"/>
        <v>3891</v>
      </c>
      <c r="G193" s="348"/>
      <c r="H193" s="348">
        <f t="shared" si="9"/>
        <v>2877</v>
      </c>
      <c r="I193" s="377"/>
    </row>
    <row r="194" spans="1:9">
      <c r="A194" s="127">
        <v>333</v>
      </c>
      <c r="B194" s="60"/>
      <c r="C194" s="66">
        <f t="shared" si="8"/>
        <v>51.81</v>
      </c>
      <c r="D194" s="125"/>
      <c r="E194" s="344">
        <v>12410</v>
      </c>
      <c r="F194" s="148">
        <f t="shared" si="7"/>
        <v>3888</v>
      </c>
      <c r="G194" s="348"/>
      <c r="H194" s="348">
        <f t="shared" si="9"/>
        <v>2874</v>
      </c>
      <c r="I194" s="377"/>
    </row>
    <row r="195" spans="1:9">
      <c r="A195" s="127">
        <v>334</v>
      </c>
      <c r="B195" s="60"/>
      <c r="C195" s="66">
        <f t="shared" si="8"/>
        <v>51.85</v>
      </c>
      <c r="D195" s="125"/>
      <c r="E195" s="344">
        <v>12410</v>
      </c>
      <c r="F195" s="148">
        <f t="shared" si="7"/>
        <v>3885</v>
      </c>
      <c r="G195" s="348"/>
      <c r="H195" s="348">
        <f t="shared" si="9"/>
        <v>2872</v>
      </c>
      <c r="I195" s="377"/>
    </row>
    <row r="196" spans="1:9">
      <c r="A196" s="127">
        <v>335</v>
      </c>
      <c r="B196" s="60"/>
      <c r="C196" s="66">
        <f t="shared" si="8"/>
        <v>51.9</v>
      </c>
      <c r="D196" s="125"/>
      <c r="E196" s="344">
        <v>12410</v>
      </c>
      <c r="F196" s="148">
        <f t="shared" si="7"/>
        <v>3881</v>
      </c>
      <c r="G196" s="348"/>
      <c r="H196" s="348">
        <f t="shared" si="9"/>
        <v>2869</v>
      </c>
      <c r="I196" s="377"/>
    </row>
    <row r="197" spans="1:9">
      <c r="A197" s="127">
        <v>336</v>
      </c>
      <c r="B197" s="60"/>
      <c r="C197" s="66">
        <f t="shared" si="8"/>
        <v>51.94</v>
      </c>
      <c r="D197" s="125"/>
      <c r="E197" s="344">
        <v>12410</v>
      </c>
      <c r="F197" s="148">
        <f t="shared" si="7"/>
        <v>3878</v>
      </c>
      <c r="G197" s="348"/>
      <c r="H197" s="348">
        <f t="shared" si="9"/>
        <v>2867</v>
      </c>
      <c r="I197" s="377"/>
    </row>
    <row r="198" spans="1:9">
      <c r="A198" s="127">
        <v>337</v>
      </c>
      <c r="B198" s="60"/>
      <c r="C198" s="66">
        <f t="shared" si="8"/>
        <v>51.99</v>
      </c>
      <c r="D198" s="125"/>
      <c r="E198" s="344">
        <v>12410</v>
      </c>
      <c r="F198" s="148">
        <f t="shared" si="7"/>
        <v>3874</v>
      </c>
      <c r="G198" s="348"/>
      <c r="H198" s="348">
        <f t="shared" si="9"/>
        <v>2864</v>
      </c>
      <c r="I198" s="377"/>
    </row>
    <row r="199" spans="1:9">
      <c r="A199" s="127">
        <v>338</v>
      </c>
      <c r="B199" s="60"/>
      <c r="C199" s="66">
        <f t="shared" si="8"/>
        <v>52.03</v>
      </c>
      <c r="D199" s="125"/>
      <c r="E199" s="344">
        <v>12410</v>
      </c>
      <c r="F199" s="148">
        <f t="shared" si="7"/>
        <v>3871</v>
      </c>
      <c r="G199" s="348"/>
      <c r="H199" s="348">
        <f t="shared" si="9"/>
        <v>2862</v>
      </c>
      <c r="I199" s="377"/>
    </row>
    <row r="200" spans="1:9">
      <c r="A200" s="127">
        <v>339</v>
      </c>
      <c r="B200" s="60"/>
      <c r="C200" s="66">
        <f t="shared" si="8"/>
        <v>52.08</v>
      </c>
      <c r="D200" s="125"/>
      <c r="E200" s="344">
        <v>12410</v>
      </c>
      <c r="F200" s="148">
        <f t="shared" si="7"/>
        <v>3867</v>
      </c>
      <c r="G200" s="348"/>
      <c r="H200" s="348">
        <f t="shared" si="9"/>
        <v>2859</v>
      </c>
      <c r="I200" s="377"/>
    </row>
    <row r="201" spans="1:9">
      <c r="A201" s="127">
        <v>340</v>
      </c>
      <c r="B201" s="60"/>
      <c r="C201" s="66">
        <f t="shared" si="8"/>
        <v>52.12</v>
      </c>
      <c r="D201" s="125"/>
      <c r="E201" s="344">
        <v>12410</v>
      </c>
      <c r="F201" s="148">
        <f t="shared" si="7"/>
        <v>3864</v>
      </c>
      <c r="G201" s="348"/>
      <c r="H201" s="348">
        <f t="shared" si="9"/>
        <v>2857</v>
      </c>
      <c r="I201" s="377"/>
    </row>
    <row r="202" spans="1:9">
      <c r="A202" s="127">
        <v>341</v>
      </c>
      <c r="B202" s="60"/>
      <c r="C202" s="66">
        <f t="shared" si="8"/>
        <v>52.17</v>
      </c>
      <c r="D202" s="125"/>
      <c r="E202" s="344">
        <v>12410</v>
      </c>
      <c r="F202" s="148">
        <f t="shared" si="7"/>
        <v>3861</v>
      </c>
      <c r="G202" s="348"/>
      <c r="H202" s="348">
        <f t="shared" si="9"/>
        <v>2855</v>
      </c>
      <c r="I202" s="377"/>
    </row>
    <row r="203" spans="1:9">
      <c r="A203" s="127">
        <v>342</v>
      </c>
      <c r="B203" s="60"/>
      <c r="C203" s="66">
        <f t="shared" si="8"/>
        <v>52.21</v>
      </c>
      <c r="D203" s="125"/>
      <c r="E203" s="344">
        <v>12410</v>
      </c>
      <c r="F203" s="148">
        <f t="shared" si="7"/>
        <v>3858</v>
      </c>
      <c r="G203" s="348"/>
      <c r="H203" s="348">
        <f t="shared" si="9"/>
        <v>2852</v>
      </c>
      <c r="I203" s="377"/>
    </row>
    <row r="204" spans="1:9">
      <c r="A204" s="127">
        <v>343</v>
      </c>
      <c r="B204" s="60"/>
      <c r="C204" s="66">
        <f t="shared" si="8"/>
        <v>52.26</v>
      </c>
      <c r="D204" s="125"/>
      <c r="E204" s="344">
        <v>12410</v>
      </c>
      <c r="F204" s="148">
        <f t="shared" si="7"/>
        <v>3854</v>
      </c>
      <c r="G204" s="348"/>
      <c r="H204" s="348">
        <f t="shared" si="9"/>
        <v>2850</v>
      </c>
      <c r="I204" s="377"/>
    </row>
    <row r="205" spans="1:9">
      <c r="A205" s="127">
        <v>344</v>
      </c>
      <c r="B205" s="60"/>
      <c r="C205" s="66">
        <f t="shared" si="8"/>
        <v>52.3</v>
      </c>
      <c r="D205" s="125"/>
      <c r="E205" s="344">
        <v>12410</v>
      </c>
      <c r="F205" s="148">
        <f t="shared" si="7"/>
        <v>3851</v>
      </c>
      <c r="G205" s="348"/>
      <c r="H205" s="348">
        <f t="shared" si="9"/>
        <v>2847</v>
      </c>
      <c r="I205" s="377"/>
    </row>
    <row r="206" spans="1:9">
      <c r="A206" s="127">
        <v>345</v>
      </c>
      <c r="B206" s="60"/>
      <c r="C206" s="66">
        <f t="shared" si="8"/>
        <v>52.35</v>
      </c>
      <c r="D206" s="125"/>
      <c r="E206" s="344">
        <v>12410</v>
      </c>
      <c r="F206" s="148">
        <f t="shared" ref="F206:F269" si="10">ROUND(12*1.3525*(1/C206*E206)+I206,0)</f>
        <v>3847</v>
      </c>
      <c r="G206" s="348"/>
      <c r="H206" s="348">
        <f t="shared" si="9"/>
        <v>2845</v>
      </c>
      <c r="I206" s="377"/>
    </row>
    <row r="207" spans="1:9">
      <c r="A207" s="127">
        <v>346</v>
      </c>
      <c r="B207" s="60"/>
      <c r="C207" s="66">
        <f t="shared" ref="C207:C270" si="11">ROUND((-0.0000491*POWER(A207,2)+0.0818939*A207+34)*0.928,2)</f>
        <v>52.39</v>
      </c>
      <c r="D207" s="125"/>
      <c r="E207" s="344">
        <v>12410</v>
      </c>
      <c r="F207" s="148">
        <f t="shared" si="10"/>
        <v>3845</v>
      </c>
      <c r="G207" s="348"/>
      <c r="H207" s="348">
        <f t="shared" si="9"/>
        <v>2843</v>
      </c>
      <c r="I207" s="377"/>
    </row>
    <row r="208" spans="1:9">
      <c r="A208" s="127">
        <v>347</v>
      </c>
      <c r="B208" s="60"/>
      <c r="C208" s="66">
        <f t="shared" si="11"/>
        <v>52.44</v>
      </c>
      <c r="D208" s="125"/>
      <c r="E208" s="344">
        <v>12410</v>
      </c>
      <c r="F208" s="148">
        <f t="shared" si="10"/>
        <v>3841</v>
      </c>
      <c r="G208" s="348"/>
      <c r="H208" s="348">
        <f t="shared" si="9"/>
        <v>2840</v>
      </c>
      <c r="I208" s="377"/>
    </row>
    <row r="209" spans="1:9">
      <c r="A209" s="127">
        <v>348</v>
      </c>
      <c r="B209" s="60"/>
      <c r="C209" s="66">
        <f t="shared" si="11"/>
        <v>52.48</v>
      </c>
      <c r="D209" s="125"/>
      <c r="E209" s="344">
        <v>12410</v>
      </c>
      <c r="F209" s="148">
        <f t="shared" si="10"/>
        <v>3838</v>
      </c>
      <c r="G209" s="348"/>
      <c r="H209" s="348">
        <f t="shared" si="9"/>
        <v>2838</v>
      </c>
      <c r="I209" s="377"/>
    </row>
    <row r="210" spans="1:9">
      <c r="A210" s="127">
        <v>349</v>
      </c>
      <c r="B210" s="60"/>
      <c r="C210" s="66">
        <f t="shared" si="11"/>
        <v>52.53</v>
      </c>
      <c r="D210" s="125"/>
      <c r="E210" s="344">
        <v>12410</v>
      </c>
      <c r="F210" s="148">
        <f t="shared" si="10"/>
        <v>3834</v>
      </c>
      <c r="G210" s="348"/>
      <c r="H210" s="348">
        <f t="shared" si="9"/>
        <v>2835</v>
      </c>
      <c r="I210" s="377"/>
    </row>
    <row r="211" spans="1:9">
      <c r="A211" s="127">
        <v>350</v>
      </c>
      <c r="B211" s="60"/>
      <c r="C211" s="66">
        <f t="shared" si="11"/>
        <v>52.57</v>
      </c>
      <c r="D211" s="125"/>
      <c r="E211" s="344">
        <v>12410</v>
      </c>
      <c r="F211" s="148">
        <f t="shared" si="10"/>
        <v>3831</v>
      </c>
      <c r="G211" s="348"/>
      <c r="H211" s="348">
        <f t="shared" si="9"/>
        <v>2833</v>
      </c>
      <c r="I211" s="377"/>
    </row>
    <row r="212" spans="1:9">
      <c r="A212" s="127">
        <v>351</v>
      </c>
      <c r="B212" s="60"/>
      <c r="C212" s="66">
        <f t="shared" si="11"/>
        <v>52.61</v>
      </c>
      <c r="D212" s="125"/>
      <c r="E212" s="344">
        <v>12410</v>
      </c>
      <c r="F212" s="148">
        <f t="shared" si="10"/>
        <v>3828</v>
      </c>
      <c r="G212" s="348"/>
      <c r="H212" s="348">
        <f t="shared" si="9"/>
        <v>2831</v>
      </c>
      <c r="I212" s="377"/>
    </row>
    <row r="213" spans="1:9">
      <c r="A213" s="127">
        <v>352</v>
      </c>
      <c r="B213" s="60"/>
      <c r="C213" s="66">
        <f t="shared" si="11"/>
        <v>52.66</v>
      </c>
      <c r="D213" s="125"/>
      <c r="E213" s="344">
        <v>12410</v>
      </c>
      <c r="F213" s="148">
        <f t="shared" si="10"/>
        <v>3825</v>
      </c>
      <c r="G213" s="348"/>
      <c r="H213" s="348">
        <f t="shared" si="9"/>
        <v>2828</v>
      </c>
      <c r="I213" s="377"/>
    </row>
    <row r="214" spans="1:9">
      <c r="A214" s="127">
        <v>353</v>
      </c>
      <c r="B214" s="60"/>
      <c r="C214" s="66">
        <f t="shared" si="11"/>
        <v>52.7</v>
      </c>
      <c r="D214" s="125"/>
      <c r="E214" s="344">
        <v>12410</v>
      </c>
      <c r="F214" s="148">
        <f t="shared" si="10"/>
        <v>3822</v>
      </c>
      <c r="G214" s="348"/>
      <c r="H214" s="348">
        <f t="shared" si="9"/>
        <v>2826</v>
      </c>
      <c r="I214" s="377"/>
    </row>
    <row r="215" spans="1:9">
      <c r="A215" s="127">
        <v>354</v>
      </c>
      <c r="B215" s="60"/>
      <c r="C215" s="66">
        <f t="shared" si="11"/>
        <v>52.75</v>
      </c>
      <c r="D215" s="125"/>
      <c r="E215" s="344">
        <v>12410</v>
      </c>
      <c r="F215" s="148">
        <f t="shared" si="10"/>
        <v>3818</v>
      </c>
      <c r="G215" s="348"/>
      <c r="H215" s="348">
        <f t="shared" si="9"/>
        <v>2823</v>
      </c>
      <c r="I215" s="377"/>
    </row>
    <row r="216" spans="1:9">
      <c r="A216" s="127">
        <v>355</v>
      </c>
      <c r="B216" s="60"/>
      <c r="C216" s="66">
        <f t="shared" si="11"/>
        <v>52.79</v>
      </c>
      <c r="D216" s="125"/>
      <c r="E216" s="344">
        <v>12410</v>
      </c>
      <c r="F216" s="148">
        <f t="shared" si="10"/>
        <v>3815</v>
      </c>
      <c r="G216" s="348"/>
      <c r="H216" s="348">
        <f t="shared" si="9"/>
        <v>2821</v>
      </c>
      <c r="I216" s="377"/>
    </row>
    <row r="217" spans="1:9">
      <c r="A217" s="127">
        <v>356</v>
      </c>
      <c r="B217" s="60"/>
      <c r="C217" s="66">
        <f t="shared" si="11"/>
        <v>52.83</v>
      </c>
      <c r="D217" s="125"/>
      <c r="E217" s="344">
        <v>12410</v>
      </c>
      <c r="F217" s="148">
        <f t="shared" si="10"/>
        <v>3812</v>
      </c>
      <c r="G217" s="348"/>
      <c r="H217" s="348">
        <f t="shared" si="9"/>
        <v>2819</v>
      </c>
      <c r="I217" s="377"/>
    </row>
    <row r="218" spans="1:9">
      <c r="A218" s="127">
        <v>357</v>
      </c>
      <c r="B218" s="60"/>
      <c r="C218" s="66">
        <f t="shared" si="11"/>
        <v>52.88</v>
      </c>
      <c r="D218" s="125"/>
      <c r="E218" s="344">
        <v>12410</v>
      </c>
      <c r="F218" s="148">
        <f t="shared" si="10"/>
        <v>3809</v>
      </c>
      <c r="G218" s="348"/>
      <c r="H218" s="348">
        <f t="shared" si="9"/>
        <v>2816</v>
      </c>
      <c r="I218" s="377"/>
    </row>
    <row r="219" spans="1:9">
      <c r="A219" s="127">
        <v>358</v>
      </c>
      <c r="B219" s="60"/>
      <c r="C219" s="66">
        <f t="shared" si="11"/>
        <v>52.92</v>
      </c>
      <c r="D219" s="125"/>
      <c r="E219" s="344">
        <v>12410</v>
      </c>
      <c r="F219" s="148">
        <f t="shared" si="10"/>
        <v>3806</v>
      </c>
      <c r="G219" s="348"/>
      <c r="H219" s="348">
        <f t="shared" si="9"/>
        <v>2814</v>
      </c>
      <c r="I219" s="377"/>
    </row>
    <row r="220" spans="1:9">
      <c r="A220" s="127">
        <v>359</v>
      </c>
      <c r="B220" s="60"/>
      <c r="C220" s="66">
        <f t="shared" si="11"/>
        <v>52.96</v>
      </c>
      <c r="D220" s="125"/>
      <c r="E220" s="344">
        <v>12410</v>
      </c>
      <c r="F220" s="148">
        <f t="shared" si="10"/>
        <v>3803</v>
      </c>
      <c r="G220" s="348"/>
      <c r="H220" s="348">
        <f t="shared" si="9"/>
        <v>2812</v>
      </c>
      <c r="I220" s="377"/>
    </row>
    <row r="221" spans="1:9">
      <c r="A221" s="127">
        <v>360</v>
      </c>
      <c r="B221" s="60"/>
      <c r="C221" s="66">
        <f t="shared" si="11"/>
        <v>53.01</v>
      </c>
      <c r="D221" s="125"/>
      <c r="E221" s="344">
        <v>12410</v>
      </c>
      <c r="F221" s="148">
        <f t="shared" si="10"/>
        <v>3800</v>
      </c>
      <c r="G221" s="348"/>
      <c r="H221" s="348">
        <f t="shared" si="9"/>
        <v>2809</v>
      </c>
      <c r="I221" s="377"/>
    </row>
    <row r="222" spans="1:9">
      <c r="A222" s="127">
        <v>361</v>
      </c>
      <c r="B222" s="60"/>
      <c r="C222" s="66">
        <f t="shared" si="11"/>
        <v>53.05</v>
      </c>
      <c r="D222" s="125"/>
      <c r="E222" s="344">
        <v>12410</v>
      </c>
      <c r="F222" s="148">
        <f t="shared" si="10"/>
        <v>3797</v>
      </c>
      <c r="G222" s="348"/>
      <c r="H222" s="348">
        <f t="shared" si="9"/>
        <v>2807</v>
      </c>
      <c r="I222" s="377"/>
    </row>
    <row r="223" spans="1:9">
      <c r="A223" s="127">
        <v>362</v>
      </c>
      <c r="B223" s="60"/>
      <c r="C223" s="66">
        <f t="shared" si="11"/>
        <v>53.09</v>
      </c>
      <c r="D223" s="125"/>
      <c r="E223" s="344">
        <v>12410</v>
      </c>
      <c r="F223" s="148">
        <f t="shared" si="10"/>
        <v>3794</v>
      </c>
      <c r="G223" s="348"/>
      <c r="H223" s="348">
        <f t="shared" si="9"/>
        <v>2805</v>
      </c>
      <c r="I223" s="377"/>
    </row>
    <row r="224" spans="1:9">
      <c r="A224" s="127">
        <v>363</v>
      </c>
      <c r="B224" s="60"/>
      <c r="C224" s="66">
        <f t="shared" si="11"/>
        <v>53.14</v>
      </c>
      <c r="D224" s="125"/>
      <c r="E224" s="344">
        <v>12410</v>
      </c>
      <c r="F224" s="148">
        <f t="shared" si="10"/>
        <v>3790</v>
      </c>
      <c r="G224" s="348"/>
      <c r="H224" s="348">
        <f t="shared" si="9"/>
        <v>2802</v>
      </c>
      <c r="I224" s="377"/>
    </row>
    <row r="225" spans="1:9">
      <c r="A225" s="127">
        <v>364</v>
      </c>
      <c r="B225" s="60"/>
      <c r="C225" s="66">
        <f t="shared" si="11"/>
        <v>53.18</v>
      </c>
      <c r="D225" s="125"/>
      <c r="E225" s="344">
        <v>12410</v>
      </c>
      <c r="F225" s="148">
        <f t="shared" si="10"/>
        <v>3787</v>
      </c>
      <c r="G225" s="348"/>
      <c r="H225" s="348">
        <f t="shared" si="9"/>
        <v>2800</v>
      </c>
      <c r="I225" s="377"/>
    </row>
    <row r="226" spans="1:9">
      <c r="A226" s="127">
        <v>365</v>
      </c>
      <c r="B226" s="60"/>
      <c r="C226" s="66">
        <f t="shared" si="11"/>
        <v>53.22</v>
      </c>
      <c r="D226" s="125"/>
      <c r="E226" s="344">
        <v>12410</v>
      </c>
      <c r="F226" s="148">
        <f t="shared" si="10"/>
        <v>3785</v>
      </c>
      <c r="G226" s="348"/>
      <c r="H226" s="348">
        <f t="shared" si="9"/>
        <v>2798</v>
      </c>
      <c r="I226" s="377"/>
    </row>
    <row r="227" spans="1:9">
      <c r="A227" s="127">
        <v>366</v>
      </c>
      <c r="B227" s="60"/>
      <c r="C227" s="66">
        <f t="shared" si="11"/>
        <v>53.26</v>
      </c>
      <c r="D227" s="125"/>
      <c r="E227" s="344">
        <v>12410</v>
      </c>
      <c r="F227" s="148">
        <f t="shared" si="10"/>
        <v>3782</v>
      </c>
      <c r="G227" s="348"/>
      <c r="H227" s="348">
        <f t="shared" si="9"/>
        <v>2796</v>
      </c>
      <c r="I227" s="377"/>
    </row>
    <row r="228" spans="1:9">
      <c r="A228" s="127">
        <v>367</v>
      </c>
      <c r="B228" s="60"/>
      <c r="C228" s="66">
        <f t="shared" si="11"/>
        <v>53.31</v>
      </c>
      <c r="D228" s="125"/>
      <c r="E228" s="344">
        <v>12410</v>
      </c>
      <c r="F228" s="148">
        <f t="shared" si="10"/>
        <v>3778</v>
      </c>
      <c r="G228" s="348"/>
      <c r="H228" s="348">
        <f t="shared" si="9"/>
        <v>2793</v>
      </c>
      <c r="I228" s="377"/>
    </row>
    <row r="229" spans="1:9">
      <c r="A229" s="127">
        <v>368</v>
      </c>
      <c r="B229" s="60"/>
      <c r="C229" s="66">
        <f t="shared" si="11"/>
        <v>53.35</v>
      </c>
      <c r="D229" s="125"/>
      <c r="E229" s="344">
        <v>12410</v>
      </c>
      <c r="F229" s="148">
        <f t="shared" si="10"/>
        <v>3775</v>
      </c>
      <c r="G229" s="348"/>
      <c r="H229" s="348">
        <f t="shared" si="9"/>
        <v>2791</v>
      </c>
      <c r="I229" s="377"/>
    </row>
    <row r="230" spans="1:9">
      <c r="A230" s="127">
        <v>369</v>
      </c>
      <c r="B230" s="60"/>
      <c r="C230" s="66">
        <f t="shared" si="11"/>
        <v>53.39</v>
      </c>
      <c r="D230" s="125"/>
      <c r="E230" s="344">
        <v>12410</v>
      </c>
      <c r="F230" s="148">
        <f t="shared" si="10"/>
        <v>3773</v>
      </c>
      <c r="G230" s="348"/>
      <c r="H230" s="348">
        <f t="shared" si="9"/>
        <v>2789</v>
      </c>
      <c r="I230" s="377"/>
    </row>
    <row r="231" spans="1:9">
      <c r="A231" s="127">
        <v>370</v>
      </c>
      <c r="B231" s="60"/>
      <c r="C231" s="66">
        <f t="shared" si="11"/>
        <v>53.43</v>
      </c>
      <c r="D231" s="125"/>
      <c r="E231" s="344">
        <v>12410</v>
      </c>
      <c r="F231" s="148">
        <f t="shared" si="10"/>
        <v>3770</v>
      </c>
      <c r="G231" s="348"/>
      <c r="H231" s="348">
        <f t="shared" si="9"/>
        <v>2787</v>
      </c>
      <c r="I231" s="377"/>
    </row>
    <row r="232" spans="1:9">
      <c r="A232" s="127">
        <v>371</v>
      </c>
      <c r="B232" s="60"/>
      <c r="C232" s="66">
        <f t="shared" si="11"/>
        <v>53.48</v>
      </c>
      <c r="D232" s="125"/>
      <c r="E232" s="344">
        <v>12410</v>
      </c>
      <c r="F232" s="148">
        <f t="shared" si="10"/>
        <v>3766</v>
      </c>
      <c r="G232" s="348"/>
      <c r="H232" s="348">
        <f t="shared" ref="H232:H295" si="12">ROUND(12*(1/C232*E232),0)</f>
        <v>2785</v>
      </c>
      <c r="I232" s="377"/>
    </row>
    <row r="233" spans="1:9">
      <c r="A233" s="127">
        <v>372</v>
      </c>
      <c r="B233" s="60"/>
      <c r="C233" s="66">
        <f t="shared" si="11"/>
        <v>53.52</v>
      </c>
      <c r="D233" s="125"/>
      <c r="E233" s="344">
        <v>12410</v>
      </c>
      <c r="F233" s="148">
        <f t="shared" si="10"/>
        <v>3763</v>
      </c>
      <c r="G233" s="348"/>
      <c r="H233" s="348">
        <f t="shared" si="12"/>
        <v>2783</v>
      </c>
      <c r="I233" s="377"/>
    </row>
    <row r="234" spans="1:9">
      <c r="A234" s="127">
        <v>373</v>
      </c>
      <c r="B234" s="60"/>
      <c r="C234" s="66">
        <f t="shared" si="11"/>
        <v>53.56</v>
      </c>
      <c r="D234" s="125"/>
      <c r="E234" s="344">
        <v>12410</v>
      </c>
      <c r="F234" s="148">
        <f t="shared" si="10"/>
        <v>3761</v>
      </c>
      <c r="G234" s="348"/>
      <c r="H234" s="348">
        <f t="shared" si="12"/>
        <v>2780</v>
      </c>
      <c r="I234" s="377"/>
    </row>
    <row r="235" spans="1:9">
      <c r="A235" s="127">
        <v>374</v>
      </c>
      <c r="B235" s="60"/>
      <c r="C235" s="66">
        <f t="shared" si="11"/>
        <v>53.6</v>
      </c>
      <c r="D235" s="125"/>
      <c r="E235" s="344">
        <v>12410</v>
      </c>
      <c r="F235" s="148">
        <f t="shared" si="10"/>
        <v>3758</v>
      </c>
      <c r="G235" s="348"/>
      <c r="H235" s="348">
        <f t="shared" si="12"/>
        <v>2778</v>
      </c>
      <c r="I235" s="377"/>
    </row>
    <row r="236" spans="1:9">
      <c r="A236" s="127">
        <v>375</v>
      </c>
      <c r="B236" s="60"/>
      <c r="C236" s="66">
        <f t="shared" si="11"/>
        <v>53.64</v>
      </c>
      <c r="D236" s="125"/>
      <c r="E236" s="344">
        <v>12410</v>
      </c>
      <c r="F236" s="148">
        <f t="shared" si="10"/>
        <v>3755</v>
      </c>
      <c r="G236" s="348"/>
      <c r="H236" s="348">
        <f t="shared" si="12"/>
        <v>2776</v>
      </c>
      <c r="I236" s="377"/>
    </row>
    <row r="237" spans="1:9">
      <c r="A237" s="127">
        <v>376</v>
      </c>
      <c r="B237" s="60"/>
      <c r="C237" s="66">
        <f t="shared" si="11"/>
        <v>53.69</v>
      </c>
      <c r="D237" s="125"/>
      <c r="E237" s="344">
        <v>12410</v>
      </c>
      <c r="F237" s="148">
        <f t="shared" si="10"/>
        <v>3751</v>
      </c>
      <c r="G237" s="348"/>
      <c r="H237" s="348">
        <f t="shared" si="12"/>
        <v>2774</v>
      </c>
      <c r="I237" s="377"/>
    </row>
    <row r="238" spans="1:9">
      <c r="A238" s="127">
        <v>377</v>
      </c>
      <c r="B238" s="60"/>
      <c r="C238" s="66">
        <f t="shared" si="11"/>
        <v>53.73</v>
      </c>
      <c r="D238" s="125"/>
      <c r="E238" s="344">
        <v>12410</v>
      </c>
      <c r="F238" s="148">
        <f t="shared" si="10"/>
        <v>3749</v>
      </c>
      <c r="G238" s="348"/>
      <c r="H238" s="348">
        <f t="shared" si="12"/>
        <v>2772</v>
      </c>
      <c r="I238" s="377"/>
    </row>
    <row r="239" spans="1:9">
      <c r="A239" s="127">
        <v>378</v>
      </c>
      <c r="B239" s="60"/>
      <c r="C239" s="66">
        <f t="shared" si="11"/>
        <v>53.77</v>
      </c>
      <c r="D239" s="125"/>
      <c r="E239" s="344">
        <v>12410</v>
      </c>
      <c r="F239" s="148">
        <f t="shared" si="10"/>
        <v>3746</v>
      </c>
      <c r="G239" s="348"/>
      <c r="H239" s="348">
        <f t="shared" si="12"/>
        <v>2770</v>
      </c>
      <c r="I239" s="377"/>
    </row>
    <row r="240" spans="1:9">
      <c r="A240" s="127">
        <v>379</v>
      </c>
      <c r="B240" s="60"/>
      <c r="C240" s="66">
        <f t="shared" si="11"/>
        <v>53.81</v>
      </c>
      <c r="D240" s="125"/>
      <c r="E240" s="344">
        <v>12410</v>
      </c>
      <c r="F240" s="148">
        <f t="shared" si="10"/>
        <v>3743</v>
      </c>
      <c r="G240" s="348"/>
      <c r="H240" s="348">
        <f t="shared" si="12"/>
        <v>2768</v>
      </c>
      <c r="I240" s="377"/>
    </row>
    <row r="241" spans="1:9">
      <c r="A241" s="127">
        <v>380</v>
      </c>
      <c r="B241" s="60"/>
      <c r="C241" s="66">
        <f t="shared" si="11"/>
        <v>53.85</v>
      </c>
      <c r="D241" s="125"/>
      <c r="E241" s="344">
        <v>12410</v>
      </c>
      <c r="F241" s="148">
        <f t="shared" si="10"/>
        <v>3740</v>
      </c>
      <c r="G241" s="348"/>
      <c r="H241" s="348">
        <f t="shared" si="12"/>
        <v>2765</v>
      </c>
      <c r="I241" s="377"/>
    </row>
    <row r="242" spans="1:9">
      <c r="A242" s="127">
        <v>381</v>
      </c>
      <c r="B242" s="60"/>
      <c r="C242" s="66">
        <f t="shared" si="11"/>
        <v>53.89</v>
      </c>
      <c r="D242" s="125"/>
      <c r="E242" s="344">
        <v>12410</v>
      </c>
      <c r="F242" s="148">
        <f t="shared" si="10"/>
        <v>3738</v>
      </c>
      <c r="G242" s="348"/>
      <c r="H242" s="348">
        <f t="shared" si="12"/>
        <v>2763</v>
      </c>
      <c r="I242" s="377"/>
    </row>
    <row r="243" spans="1:9">
      <c r="A243" s="127">
        <v>382</v>
      </c>
      <c r="B243" s="60"/>
      <c r="C243" s="66">
        <f t="shared" si="11"/>
        <v>53.93</v>
      </c>
      <c r="D243" s="125"/>
      <c r="E243" s="344">
        <v>12410</v>
      </c>
      <c r="F243" s="148">
        <f t="shared" si="10"/>
        <v>3735</v>
      </c>
      <c r="G243" s="348"/>
      <c r="H243" s="348">
        <f t="shared" si="12"/>
        <v>2761</v>
      </c>
      <c r="I243" s="377"/>
    </row>
    <row r="244" spans="1:9">
      <c r="A244" s="127">
        <v>383</v>
      </c>
      <c r="B244" s="60"/>
      <c r="C244" s="66">
        <f t="shared" si="11"/>
        <v>53.98</v>
      </c>
      <c r="D244" s="125"/>
      <c r="E244" s="344">
        <v>12410</v>
      </c>
      <c r="F244" s="148">
        <f t="shared" si="10"/>
        <v>3731</v>
      </c>
      <c r="G244" s="348"/>
      <c r="H244" s="348">
        <f t="shared" si="12"/>
        <v>2759</v>
      </c>
      <c r="I244" s="377"/>
    </row>
    <row r="245" spans="1:9">
      <c r="A245" s="127">
        <v>384</v>
      </c>
      <c r="B245" s="60"/>
      <c r="C245" s="66">
        <f t="shared" si="11"/>
        <v>54.02</v>
      </c>
      <c r="D245" s="125"/>
      <c r="E245" s="344">
        <v>12410</v>
      </c>
      <c r="F245" s="148">
        <f t="shared" si="10"/>
        <v>3729</v>
      </c>
      <c r="G245" s="348"/>
      <c r="H245" s="348">
        <f t="shared" si="12"/>
        <v>2757</v>
      </c>
      <c r="I245" s="377"/>
    </row>
    <row r="246" spans="1:9">
      <c r="A246" s="127">
        <v>385</v>
      </c>
      <c r="B246" s="60"/>
      <c r="C246" s="66">
        <f t="shared" si="11"/>
        <v>54.06</v>
      </c>
      <c r="D246" s="125"/>
      <c r="E246" s="344">
        <v>12410</v>
      </c>
      <c r="F246" s="148">
        <f t="shared" si="10"/>
        <v>3726</v>
      </c>
      <c r="G246" s="348"/>
      <c r="H246" s="348">
        <f t="shared" si="12"/>
        <v>2755</v>
      </c>
      <c r="I246" s="377"/>
    </row>
    <row r="247" spans="1:9">
      <c r="A247" s="127">
        <v>386</v>
      </c>
      <c r="B247" s="60"/>
      <c r="C247" s="66">
        <f t="shared" si="11"/>
        <v>54.1</v>
      </c>
      <c r="D247" s="125"/>
      <c r="E247" s="344">
        <v>12410</v>
      </c>
      <c r="F247" s="148">
        <f t="shared" si="10"/>
        <v>3723</v>
      </c>
      <c r="G247" s="348"/>
      <c r="H247" s="348">
        <f t="shared" si="12"/>
        <v>2753</v>
      </c>
      <c r="I247" s="377"/>
    </row>
    <row r="248" spans="1:9">
      <c r="A248" s="127">
        <v>387</v>
      </c>
      <c r="B248" s="60"/>
      <c r="C248" s="66">
        <f t="shared" si="11"/>
        <v>54.14</v>
      </c>
      <c r="D248" s="125"/>
      <c r="E248" s="344">
        <v>12410</v>
      </c>
      <c r="F248" s="148">
        <f t="shared" si="10"/>
        <v>3720</v>
      </c>
      <c r="G248" s="348"/>
      <c r="H248" s="348">
        <f t="shared" si="12"/>
        <v>2751</v>
      </c>
      <c r="I248" s="377"/>
    </row>
    <row r="249" spans="1:9">
      <c r="A249" s="127">
        <v>388</v>
      </c>
      <c r="B249" s="60"/>
      <c r="C249" s="66">
        <f t="shared" si="11"/>
        <v>54.18</v>
      </c>
      <c r="D249" s="125"/>
      <c r="E249" s="344">
        <v>12410</v>
      </c>
      <c r="F249" s="148">
        <f t="shared" si="10"/>
        <v>3718</v>
      </c>
      <c r="G249" s="348"/>
      <c r="H249" s="348">
        <f t="shared" si="12"/>
        <v>2749</v>
      </c>
      <c r="I249" s="377"/>
    </row>
    <row r="250" spans="1:9">
      <c r="A250" s="127">
        <v>389</v>
      </c>
      <c r="B250" s="60"/>
      <c r="C250" s="66">
        <f t="shared" si="11"/>
        <v>54.22</v>
      </c>
      <c r="D250" s="125"/>
      <c r="E250" s="344">
        <v>12410</v>
      </c>
      <c r="F250" s="148">
        <f t="shared" si="10"/>
        <v>3715</v>
      </c>
      <c r="G250" s="348"/>
      <c r="H250" s="348">
        <f t="shared" si="12"/>
        <v>2747</v>
      </c>
      <c r="I250" s="377"/>
    </row>
    <row r="251" spans="1:9">
      <c r="A251" s="127">
        <v>390</v>
      </c>
      <c r="B251" s="60"/>
      <c r="C251" s="66">
        <f t="shared" si="11"/>
        <v>54.26</v>
      </c>
      <c r="D251" s="125"/>
      <c r="E251" s="344">
        <v>12410</v>
      </c>
      <c r="F251" s="148">
        <f t="shared" si="10"/>
        <v>3712</v>
      </c>
      <c r="G251" s="348"/>
      <c r="H251" s="348">
        <f t="shared" si="12"/>
        <v>2745</v>
      </c>
      <c r="I251" s="377"/>
    </row>
    <row r="252" spans="1:9">
      <c r="A252" s="127">
        <v>391</v>
      </c>
      <c r="B252" s="60"/>
      <c r="C252" s="66">
        <f t="shared" si="11"/>
        <v>54.3</v>
      </c>
      <c r="D252" s="125"/>
      <c r="E252" s="344">
        <v>12410</v>
      </c>
      <c r="F252" s="148">
        <f t="shared" si="10"/>
        <v>3709</v>
      </c>
      <c r="G252" s="348"/>
      <c r="H252" s="348">
        <f t="shared" si="12"/>
        <v>2743</v>
      </c>
      <c r="I252" s="377"/>
    </row>
    <row r="253" spans="1:9">
      <c r="A253" s="127">
        <v>392</v>
      </c>
      <c r="B253" s="60"/>
      <c r="C253" s="66">
        <f t="shared" si="11"/>
        <v>54.34</v>
      </c>
      <c r="D253" s="125"/>
      <c r="E253" s="344">
        <v>12410</v>
      </c>
      <c r="F253" s="148">
        <f t="shared" si="10"/>
        <v>3707</v>
      </c>
      <c r="G253" s="348"/>
      <c r="H253" s="348">
        <f t="shared" si="12"/>
        <v>2741</v>
      </c>
      <c r="I253" s="377"/>
    </row>
    <row r="254" spans="1:9">
      <c r="A254" s="127">
        <v>393</v>
      </c>
      <c r="B254" s="60"/>
      <c r="C254" s="66">
        <f t="shared" si="11"/>
        <v>54.38</v>
      </c>
      <c r="D254" s="125"/>
      <c r="E254" s="344">
        <v>12410</v>
      </c>
      <c r="F254" s="148">
        <f t="shared" si="10"/>
        <v>3704</v>
      </c>
      <c r="G254" s="348"/>
      <c r="H254" s="348">
        <f t="shared" si="12"/>
        <v>2739</v>
      </c>
      <c r="I254" s="377"/>
    </row>
    <row r="255" spans="1:9">
      <c r="A255" s="127">
        <v>394</v>
      </c>
      <c r="B255" s="60"/>
      <c r="C255" s="66">
        <f t="shared" si="11"/>
        <v>54.42</v>
      </c>
      <c r="D255" s="125"/>
      <c r="E255" s="344">
        <v>12410</v>
      </c>
      <c r="F255" s="148">
        <f t="shared" si="10"/>
        <v>3701</v>
      </c>
      <c r="G255" s="348"/>
      <c r="H255" s="348">
        <f t="shared" si="12"/>
        <v>2736</v>
      </c>
      <c r="I255" s="377"/>
    </row>
    <row r="256" spans="1:9">
      <c r="A256" s="127">
        <v>395</v>
      </c>
      <c r="B256" s="60"/>
      <c r="C256" s="66">
        <f t="shared" si="11"/>
        <v>54.46</v>
      </c>
      <c r="D256" s="125"/>
      <c r="E256" s="344">
        <v>12410</v>
      </c>
      <c r="F256" s="148">
        <f t="shared" si="10"/>
        <v>3698</v>
      </c>
      <c r="G256" s="348"/>
      <c r="H256" s="348">
        <f t="shared" si="12"/>
        <v>2734</v>
      </c>
      <c r="I256" s="377"/>
    </row>
    <row r="257" spans="1:9">
      <c r="A257" s="127">
        <v>396</v>
      </c>
      <c r="B257" s="60"/>
      <c r="C257" s="66">
        <f t="shared" si="11"/>
        <v>54.5</v>
      </c>
      <c r="D257" s="125"/>
      <c r="E257" s="344">
        <v>12410</v>
      </c>
      <c r="F257" s="148">
        <f t="shared" si="10"/>
        <v>3696</v>
      </c>
      <c r="G257" s="348"/>
      <c r="H257" s="348">
        <f t="shared" si="12"/>
        <v>2732</v>
      </c>
      <c r="I257" s="377"/>
    </row>
    <row r="258" spans="1:9">
      <c r="A258" s="127">
        <v>397</v>
      </c>
      <c r="B258" s="60"/>
      <c r="C258" s="66">
        <f t="shared" si="11"/>
        <v>54.54</v>
      </c>
      <c r="D258" s="125"/>
      <c r="E258" s="344">
        <v>12410</v>
      </c>
      <c r="F258" s="148">
        <f t="shared" si="10"/>
        <v>3693</v>
      </c>
      <c r="G258" s="348"/>
      <c r="H258" s="348">
        <f t="shared" si="12"/>
        <v>2730</v>
      </c>
      <c r="I258" s="377"/>
    </row>
    <row r="259" spans="1:9">
      <c r="A259" s="127">
        <v>398</v>
      </c>
      <c r="B259" s="60"/>
      <c r="C259" s="66">
        <f t="shared" si="11"/>
        <v>54.58</v>
      </c>
      <c r="D259" s="125"/>
      <c r="E259" s="344">
        <v>12410</v>
      </c>
      <c r="F259" s="148">
        <f t="shared" si="10"/>
        <v>3690</v>
      </c>
      <c r="G259" s="348"/>
      <c r="H259" s="348">
        <f t="shared" si="12"/>
        <v>2728</v>
      </c>
      <c r="I259" s="377"/>
    </row>
    <row r="260" spans="1:9">
      <c r="A260" s="127">
        <v>399</v>
      </c>
      <c r="B260" s="60"/>
      <c r="C260" s="66">
        <f t="shared" si="11"/>
        <v>54.62</v>
      </c>
      <c r="D260" s="125"/>
      <c r="E260" s="344">
        <v>12410</v>
      </c>
      <c r="F260" s="148">
        <f t="shared" si="10"/>
        <v>3688</v>
      </c>
      <c r="G260" s="348"/>
      <c r="H260" s="348">
        <f t="shared" si="12"/>
        <v>2726</v>
      </c>
      <c r="I260" s="377"/>
    </row>
    <row r="261" spans="1:9">
      <c r="A261" s="127">
        <v>400</v>
      </c>
      <c r="B261" s="60"/>
      <c r="C261" s="66">
        <f t="shared" si="11"/>
        <v>54.66</v>
      </c>
      <c r="D261" s="125"/>
      <c r="E261" s="344">
        <v>12410</v>
      </c>
      <c r="F261" s="148">
        <f t="shared" si="10"/>
        <v>3685</v>
      </c>
      <c r="G261" s="348"/>
      <c r="H261" s="348">
        <f t="shared" si="12"/>
        <v>2724</v>
      </c>
      <c r="I261" s="377"/>
    </row>
    <row r="262" spans="1:9">
      <c r="A262" s="127">
        <v>401</v>
      </c>
      <c r="B262" s="60"/>
      <c r="C262" s="66">
        <f t="shared" si="11"/>
        <v>54.7</v>
      </c>
      <c r="D262" s="125"/>
      <c r="E262" s="344">
        <v>12410</v>
      </c>
      <c r="F262" s="148">
        <f t="shared" si="10"/>
        <v>3682</v>
      </c>
      <c r="G262" s="348"/>
      <c r="H262" s="348">
        <f t="shared" si="12"/>
        <v>2722</v>
      </c>
      <c r="I262" s="377"/>
    </row>
    <row r="263" spans="1:9">
      <c r="A263" s="127">
        <v>402</v>
      </c>
      <c r="B263" s="60"/>
      <c r="C263" s="66">
        <f t="shared" si="11"/>
        <v>54.74</v>
      </c>
      <c r="D263" s="125"/>
      <c r="E263" s="344">
        <v>12410</v>
      </c>
      <c r="F263" s="148">
        <f t="shared" si="10"/>
        <v>3679</v>
      </c>
      <c r="G263" s="348"/>
      <c r="H263" s="348">
        <f t="shared" si="12"/>
        <v>2720</v>
      </c>
      <c r="I263" s="377"/>
    </row>
    <row r="264" spans="1:9">
      <c r="A264" s="127">
        <v>403</v>
      </c>
      <c r="B264" s="60"/>
      <c r="C264" s="66">
        <f t="shared" si="11"/>
        <v>54.78</v>
      </c>
      <c r="D264" s="125"/>
      <c r="E264" s="344">
        <v>12410</v>
      </c>
      <c r="F264" s="148">
        <f t="shared" si="10"/>
        <v>3677</v>
      </c>
      <c r="G264" s="348"/>
      <c r="H264" s="348">
        <f t="shared" si="12"/>
        <v>2719</v>
      </c>
      <c r="I264" s="377"/>
    </row>
    <row r="265" spans="1:9">
      <c r="A265" s="127">
        <v>404</v>
      </c>
      <c r="B265" s="60"/>
      <c r="C265" s="66">
        <f t="shared" si="11"/>
        <v>54.82</v>
      </c>
      <c r="D265" s="125"/>
      <c r="E265" s="344">
        <v>12410</v>
      </c>
      <c r="F265" s="148">
        <f t="shared" si="10"/>
        <v>3674</v>
      </c>
      <c r="G265" s="348"/>
      <c r="H265" s="348">
        <f t="shared" si="12"/>
        <v>2717</v>
      </c>
      <c r="I265" s="377"/>
    </row>
    <row r="266" spans="1:9">
      <c r="A266" s="127">
        <v>405</v>
      </c>
      <c r="B266" s="60"/>
      <c r="C266" s="66">
        <f t="shared" si="11"/>
        <v>54.86</v>
      </c>
      <c r="D266" s="125"/>
      <c r="E266" s="344">
        <v>12410</v>
      </c>
      <c r="F266" s="148">
        <f t="shared" si="10"/>
        <v>3671</v>
      </c>
      <c r="G266" s="348"/>
      <c r="H266" s="348">
        <f t="shared" si="12"/>
        <v>2715</v>
      </c>
      <c r="I266" s="377"/>
    </row>
    <row r="267" spans="1:9">
      <c r="A267" s="127">
        <v>406</v>
      </c>
      <c r="B267" s="60"/>
      <c r="C267" s="66">
        <f t="shared" si="11"/>
        <v>54.9</v>
      </c>
      <c r="D267" s="125"/>
      <c r="E267" s="344">
        <v>12410</v>
      </c>
      <c r="F267" s="148">
        <f t="shared" si="10"/>
        <v>3669</v>
      </c>
      <c r="G267" s="348"/>
      <c r="H267" s="348">
        <f t="shared" si="12"/>
        <v>2713</v>
      </c>
      <c r="I267" s="377"/>
    </row>
    <row r="268" spans="1:9">
      <c r="A268" s="127">
        <v>407</v>
      </c>
      <c r="B268" s="60"/>
      <c r="C268" s="66">
        <f t="shared" si="11"/>
        <v>54.94</v>
      </c>
      <c r="D268" s="125"/>
      <c r="E268" s="344">
        <v>12410</v>
      </c>
      <c r="F268" s="148">
        <f t="shared" si="10"/>
        <v>3666</v>
      </c>
      <c r="G268" s="348"/>
      <c r="H268" s="348">
        <f t="shared" si="12"/>
        <v>2711</v>
      </c>
      <c r="I268" s="377"/>
    </row>
    <row r="269" spans="1:9">
      <c r="A269" s="127">
        <v>408</v>
      </c>
      <c r="B269" s="60"/>
      <c r="C269" s="66">
        <f t="shared" si="11"/>
        <v>54.97</v>
      </c>
      <c r="D269" s="125"/>
      <c r="E269" s="344">
        <v>12410</v>
      </c>
      <c r="F269" s="148">
        <f t="shared" si="10"/>
        <v>3664</v>
      </c>
      <c r="G269" s="348"/>
      <c r="H269" s="348">
        <f t="shared" si="12"/>
        <v>2709</v>
      </c>
      <c r="I269" s="377"/>
    </row>
    <row r="270" spans="1:9">
      <c r="A270" s="127">
        <v>409</v>
      </c>
      <c r="B270" s="60"/>
      <c r="C270" s="66">
        <f t="shared" si="11"/>
        <v>55.01</v>
      </c>
      <c r="D270" s="125"/>
      <c r="E270" s="344">
        <v>12410</v>
      </c>
      <c r="F270" s="148">
        <f t="shared" ref="F270:F333" si="13">ROUND(12*1.3525*(1/C270*E270)+I270,0)</f>
        <v>3661</v>
      </c>
      <c r="G270" s="348"/>
      <c r="H270" s="348">
        <f t="shared" si="12"/>
        <v>2707</v>
      </c>
      <c r="I270" s="377"/>
    </row>
    <row r="271" spans="1:9">
      <c r="A271" s="127">
        <v>410</v>
      </c>
      <c r="B271" s="60"/>
      <c r="C271" s="66">
        <f t="shared" ref="C271:C334" si="14">ROUND((-0.0000491*POWER(A271,2)+0.0818939*A271+34)*0.928,2)</f>
        <v>55.05</v>
      </c>
      <c r="D271" s="125"/>
      <c r="E271" s="344">
        <v>12410</v>
      </c>
      <c r="F271" s="148">
        <f t="shared" si="13"/>
        <v>3659</v>
      </c>
      <c r="G271" s="348"/>
      <c r="H271" s="348">
        <f t="shared" si="12"/>
        <v>2705</v>
      </c>
      <c r="I271" s="377"/>
    </row>
    <row r="272" spans="1:9">
      <c r="A272" s="127">
        <v>411</v>
      </c>
      <c r="B272" s="60"/>
      <c r="C272" s="66">
        <f t="shared" si="14"/>
        <v>55.09</v>
      </c>
      <c r="D272" s="125"/>
      <c r="E272" s="344">
        <v>12410</v>
      </c>
      <c r="F272" s="148">
        <f t="shared" si="13"/>
        <v>3656</v>
      </c>
      <c r="G272" s="348"/>
      <c r="H272" s="348">
        <f t="shared" si="12"/>
        <v>2703</v>
      </c>
      <c r="I272" s="377"/>
    </row>
    <row r="273" spans="1:9">
      <c r="A273" s="127">
        <v>412</v>
      </c>
      <c r="B273" s="60"/>
      <c r="C273" s="66">
        <f t="shared" si="14"/>
        <v>55.13</v>
      </c>
      <c r="D273" s="125"/>
      <c r="E273" s="344">
        <v>12410</v>
      </c>
      <c r="F273" s="148">
        <f t="shared" si="13"/>
        <v>3653</v>
      </c>
      <c r="G273" s="348"/>
      <c r="H273" s="348">
        <f t="shared" si="12"/>
        <v>2701</v>
      </c>
      <c r="I273" s="377"/>
    </row>
    <row r="274" spans="1:9">
      <c r="A274" s="127">
        <v>413</v>
      </c>
      <c r="B274" s="60"/>
      <c r="C274" s="66">
        <f t="shared" si="14"/>
        <v>55.17</v>
      </c>
      <c r="D274" s="125"/>
      <c r="E274" s="344">
        <v>12410</v>
      </c>
      <c r="F274" s="148">
        <f t="shared" si="13"/>
        <v>3651</v>
      </c>
      <c r="G274" s="348"/>
      <c r="H274" s="348">
        <f t="shared" si="12"/>
        <v>2699</v>
      </c>
      <c r="I274" s="377"/>
    </row>
    <row r="275" spans="1:9">
      <c r="A275" s="127">
        <v>414</v>
      </c>
      <c r="B275" s="60"/>
      <c r="C275" s="66">
        <f t="shared" si="14"/>
        <v>55.21</v>
      </c>
      <c r="D275" s="125"/>
      <c r="E275" s="344">
        <v>12410</v>
      </c>
      <c r="F275" s="148">
        <f t="shared" si="13"/>
        <v>3648</v>
      </c>
      <c r="G275" s="348"/>
      <c r="H275" s="348">
        <f t="shared" si="12"/>
        <v>2697</v>
      </c>
      <c r="I275" s="377"/>
    </row>
    <row r="276" spans="1:9">
      <c r="A276" s="127">
        <v>415</v>
      </c>
      <c r="B276" s="60"/>
      <c r="C276" s="66">
        <f t="shared" si="14"/>
        <v>55.24</v>
      </c>
      <c r="D276" s="125"/>
      <c r="E276" s="344">
        <v>12410</v>
      </c>
      <c r="F276" s="148">
        <f t="shared" si="13"/>
        <v>3646</v>
      </c>
      <c r="G276" s="348"/>
      <c r="H276" s="348">
        <f t="shared" si="12"/>
        <v>2696</v>
      </c>
      <c r="I276" s="377"/>
    </row>
    <row r="277" spans="1:9">
      <c r="A277" s="127">
        <v>416</v>
      </c>
      <c r="B277" s="60"/>
      <c r="C277" s="66">
        <f t="shared" si="14"/>
        <v>55.28</v>
      </c>
      <c r="D277" s="125"/>
      <c r="E277" s="344">
        <v>12410</v>
      </c>
      <c r="F277" s="148">
        <f t="shared" si="13"/>
        <v>3644</v>
      </c>
      <c r="G277" s="348"/>
      <c r="H277" s="348">
        <f t="shared" si="12"/>
        <v>2694</v>
      </c>
      <c r="I277" s="377"/>
    </row>
    <row r="278" spans="1:9">
      <c r="A278" s="127">
        <v>417</v>
      </c>
      <c r="B278" s="60"/>
      <c r="C278" s="66">
        <f t="shared" si="14"/>
        <v>55.32</v>
      </c>
      <c r="D278" s="125"/>
      <c r="E278" s="344">
        <v>12410</v>
      </c>
      <c r="F278" s="148">
        <f t="shared" si="13"/>
        <v>3641</v>
      </c>
      <c r="G278" s="348"/>
      <c r="H278" s="348">
        <f t="shared" si="12"/>
        <v>2692</v>
      </c>
      <c r="I278" s="377"/>
    </row>
    <row r="279" spans="1:9">
      <c r="A279" s="127">
        <v>418</v>
      </c>
      <c r="B279" s="60"/>
      <c r="C279" s="66">
        <f t="shared" si="14"/>
        <v>55.36</v>
      </c>
      <c r="D279" s="125"/>
      <c r="E279" s="344">
        <v>12410</v>
      </c>
      <c r="F279" s="148">
        <f t="shared" si="13"/>
        <v>3638</v>
      </c>
      <c r="G279" s="348"/>
      <c r="H279" s="348">
        <f t="shared" si="12"/>
        <v>2690</v>
      </c>
      <c r="I279" s="377"/>
    </row>
    <row r="280" spans="1:9">
      <c r="A280" s="127">
        <v>419</v>
      </c>
      <c r="B280" s="60"/>
      <c r="C280" s="66">
        <f t="shared" si="14"/>
        <v>55.4</v>
      </c>
      <c r="D280" s="125"/>
      <c r="E280" s="344">
        <v>12410</v>
      </c>
      <c r="F280" s="148">
        <f t="shared" si="13"/>
        <v>3636</v>
      </c>
      <c r="G280" s="348"/>
      <c r="H280" s="348">
        <f t="shared" si="12"/>
        <v>2688</v>
      </c>
      <c r="I280" s="377"/>
    </row>
    <row r="281" spans="1:9">
      <c r="A281" s="127">
        <v>420</v>
      </c>
      <c r="B281" s="60"/>
      <c r="C281" s="66">
        <f t="shared" si="14"/>
        <v>55.43</v>
      </c>
      <c r="D281" s="125"/>
      <c r="E281" s="344">
        <v>12410</v>
      </c>
      <c r="F281" s="148">
        <f t="shared" si="13"/>
        <v>3634</v>
      </c>
      <c r="G281" s="348"/>
      <c r="H281" s="348">
        <f t="shared" si="12"/>
        <v>2687</v>
      </c>
      <c r="I281" s="377"/>
    </row>
    <row r="282" spans="1:9">
      <c r="A282" s="127">
        <v>421</v>
      </c>
      <c r="B282" s="60"/>
      <c r="C282" s="66">
        <f t="shared" si="14"/>
        <v>55.47</v>
      </c>
      <c r="D282" s="125"/>
      <c r="E282" s="344">
        <v>12410</v>
      </c>
      <c r="F282" s="148">
        <f t="shared" si="13"/>
        <v>3631</v>
      </c>
      <c r="G282" s="348"/>
      <c r="H282" s="348">
        <f t="shared" si="12"/>
        <v>2685</v>
      </c>
      <c r="I282" s="377"/>
    </row>
    <row r="283" spans="1:9">
      <c r="A283" s="127">
        <v>422</v>
      </c>
      <c r="B283" s="60"/>
      <c r="C283" s="66">
        <f t="shared" si="14"/>
        <v>55.51</v>
      </c>
      <c r="D283" s="125"/>
      <c r="E283" s="344">
        <v>12410</v>
      </c>
      <c r="F283" s="148">
        <f t="shared" si="13"/>
        <v>3628</v>
      </c>
      <c r="G283" s="348"/>
      <c r="H283" s="348">
        <f t="shared" si="12"/>
        <v>2683</v>
      </c>
      <c r="I283" s="377"/>
    </row>
    <row r="284" spans="1:9">
      <c r="A284" s="127">
        <v>423</v>
      </c>
      <c r="B284" s="60"/>
      <c r="C284" s="66">
        <f t="shared" si="14"/>
        <v>55.55</v>
      </c>
      <c r="D284" s="125"/>
      <c r="E284" s="344">
        <v>12410</v>
      </c>
      <c r="F284" s="148">
        <f t="shared" si="13"/>
        <v>3626</v>
      </c>
      <c r="G284" s="348"/>
      <c r="H284" s="348">
        <f t="shared" si="12"/>
        <v>2681</v>
      </c>
      <c r="I284" s="377"/>
    </row>
    <row r="285" spans="1:9">
      <c r="A285" s="127">
        <v>424</v>
      </c>
      <c r="B285" s="60"/>
      <c r="C285" s="66">
        <f t="shared" si="14"/>
        <v>55.58</v>
      </c>
      <c r="D285" s="125"/>
      <c r="E285" s="344">
        <v>12410</v>
      </c>
      <c r="F285" s="148">
        <f t="shared" si="13"/>
        <v>3624</v>
      </c>
      <c r="G285" s="348"/>
      <c r="H285" s="348">
        <f t="shared" si="12"/>
        <v>2679</v>
      </c>
      <c r="I285" s="377"/>
    </row>
    <row r="286" spans="1:9">
      <c r="A286" s="127">
        <v>425</v>
      </c>
      <c r="B286" s="60"/>
      <c r="C286" s="66">
        <f t="shared" si="14"/>
        <v>55.62</v>
      </c>
      <c r="D286" s="125"/>
      <c r="E286" s="344">
        <v>12410</v>
      </c>
      <c r="F286" s="148">
        <f t="shared" si="13"/>
        <v>3621</v>
      </c>
      <c r="G286" s="348"/>
      <c r="H286" s="348">
        <f t="shared" si="12"/>
        <v>2677</v>
      </c>
      <c r="I286" s="377"/>
    </row>
    <row r="287" spans="1:9">
      <c r="A287" s="127">
        <v>426</v>
      </c>
      <c r="B287" s="60"/>
      <c r="C287" s="66">
        <f t="shared" si="14"/>
        <v>55.66</v>
      </c>
      <c r="D287" s="125"/>
      <c r="E287" s="344">
        <v>12410</v>
      </c>
      <c r="F287" s="148">
        <f t="shared" si="13"/>
        <v>3619</v>
      </c>
      <c r="G287" s="348"/>
      <c r="H287" s="348">
        <f t="shared" si="12"/>
        <v>2676</v>
      </c>
      <c r="I287" s="377"/>
    </row>
    <row r="288" spans="1:9">
      <c r="A288" s="127">
        <v>427</v>
      </c>
      <c r="B288" s="60"/>
      <c r="C288" s="66">
        <f t="shared" si="14"/>
        <v>55.7</v>
      </c>
      <c r="D288" s="125"/>
      <c r="E288" s="344">
        <v>12410</v>
      </c>
      <c r="F288" s="148">
        <f t="shared" si="13"/>
        <v>3616</v>
      </c>
      <c r="G288" s="348"/>
      <c r="H288" s="348">
        <f t="shared" si="12"/>
        <v>2674</v>
      </c>
      <c r="I288" s="377"/>
    </row>
    <row r="289" spans="1:9">
      <c r="A289" s="127">
        <v>428</v>
      </c>
      <c r="B289" s="60"/>
      <c r="C289" s="66">
        <f t="shared" si="14"/>
        <v>55.73</v>
      </c>
      <c r="D289" s="125"/>
      <c r="E289" s="344">
        <v>12410</v>
      </c>
      <c r="F289" s="148">
        <f t="shared" si="13"/>
        <v>3614</v>
      </c>
      <c r="G289" s="348"/>
      <c r="H289" s="348">
        <f t="shared" si="12"/>
        <v>2672</v>
      </c>
      <c r="I289" s="377"/>
    </row>
    <row r="290" spans="1:9">
      <c r="A290" s="127">
        <v>429</v>
      </c>
      <c r="B290" s="60"/>
      <c r="C290" s="66">
        <f t="shared" si="14"/>
        <v>55.77</v>
      </c>
      <c r="D290" s="125"/>
      <c r="E290" s="344">
        <v>12410</v>
      </c>
      <c r="F290" s="148">
        <f t="shared" si="13"/>
        <v>3612</v>
      </c>
      <c r="G290" s="348"/>
      <c r="H290" s="348">
        <f t="shared" si="12"/>
        <v>2670</v>
      </c>
      <c r="I290" s="377"/>
    </row>
    <row r="291" spans="1:9">
      <c r="A291" s="127">
        <v>430</v>
      </c>
      <c r="B291" s="60"/>
      <c r="C291" s="66">
        <f t="shared" si="14"/>
        <v>55.81</v>
      </c>
      <c r="D291" s="125"/>
      <c r="E291" s="344">
        <v>12410</v>
      </c>
      <c r="F291" s="148">
        <f t="shared" si="13"/>
        <v>3609</v>
      </c>
      <c r="G291" s="348"/>
      <c r="H291" s="348">
        <f t="shared" si="12"/>
        <v>2668</v>
      </c>
      <c r="I291" s="377"/>
    </row>
    <row r="292" spans="1:9">
      <c r="A292" s="127">
        <v>431</v>
      </c>
      <c r="B292" s="60"/>
      <c r="C292" s="66">
        <f t="shared" si="14"/>
        <v>55.84</v>
      </c>
      <c r="D292" s="125"/>
      <c r="E292" s="344">
        <v>12410</v>
      </c>
      <c r="F292" s="148">
        <f t="shared" si="13"/>
        <v>3607</v>
      </c>
      <c r="G292" s="348"/>
      <c r="H292" s="348">
        <f t="shared" si="12"/>
        <v>2667</v>
      </c>
      <c r="I292" s="377"/>
    </row>
    <row r="293" spans="1:9">
      <c r="A293" s="127">
        <v>432</v>
      </c>
      <c r="B293" s="60"/>
      <c r="C293" s="66">
        <f t="shared" si="14"/>
        <v>55.88</v>
      </c>
      <c r="D293" s="125"/>
      <c r="E293" s="344">
        <v>12410</v>
      </c>
      <c r="F293" s="148">
        <f t="shared" si="13"/>
        <v>3604</v>
      </c>
      <c r="G293" s="348"/>
      <c r="H293" s="348">
        <f t="shared" si="12"/>
        <v>2665</v>
      </c>
      <c r="I293" s="377"/>
    </row>
    <row r="294" spans="1:9">
      <c r="A294" s="127">
        <v>433</v>
      </c>
      <c r="B294" s="60"/>
      <c r="C294" s="66">
        <f t="shared" si="14"/>
        <v>55.92</v>
      </c>
      <c r="D294" s="125"/>
      <c r="E294" s="344">
        <v>12410</v>
      </c>
      <c r="F294" s="148">
        <f t="shared" si="13"/>
        <v>3602</v>
      </c>
      <c r="G294" s="348"/>
      <c r="H294" s="348">
        <f t="shared" si="12"/>
        <v>2663</v>
      </c>
      <c r="I294" s="377"/>
    </row>
    <row r="295" spans="1:9">
      <c r="A295" s="127">
        <v>434</v>
      </c>
      <c r="B295" s="60"/>
      <c r="C295" s="66">
        <f t="shared" si="14"/>
        <v>55.95</v>
      </c>
      <c r="D295" s="125"/>
      <c r="E295" s="344">
        <v>12410</v>
      </c>
      <c r="F295" s="148">
        <f t="shared" si="13"/>
        <v>3600</v>
      </c>
      <c r="G295" s="348"/>
      <c r="H295" s="348">
        <f t="shared" si="12"/>
        <v>2662</v>
      </c>
      <c r="I295" s="377"/>
    </row>
    <row r="296" spans="1:9">
      <c r="A296" s="127">
        <v>435</v>
      </c>
      <c r="B296" s="60"/>
      <c r="C296" s="66">
        <f t="shared" si="14"/>
        <v>55.99</v>
      </c>
      <c r="D296" s="125"/>
      <c r="E296" s="344">
        <v>12410</v>
      </c>
      <c r="F296" s="148">
        <f t="shared" si="13"/>
        <v>3597</v>
      </c>
      <c r="G296" s="348"/>
      <c r="H296" s="348">
        <f t="shared" ref="H296:H359" si="15">ROUND(12*(1/C296*E296),0)</f>
        <v>2660</v>
      </c>
      <c r="I296" s="377"/>
    </row>
    <row r="297" spans="1:9">
      <c r="A297" s="127">
        <v>436</v>
      </c>
      <c r="B297" s="60"/>
      <c r="C297" s="66">
        <f t="shared" si="14"/>
        <v>56.03</v>
      </c>
      <c r="D297" s="125"/>
      <c r="E297" s="344">
        <v>12410</v>
      </c>
      <c r="F297" s="148">
        <f t="shared" si="13"/>
        <v>3595</v>
      </c>
      <c r="G297" s="348"/>
      <c r="H297" s="348">
        <f t="shared" si="15"/>
        <v>2658</v>
      </c>
      <c r="I297" s="377"/>
    </row>
    <row r="298" spans="1:9">
      <c r="A298" s="127">
        <v>437</v>
      </c>
      <c r="B298" s="60"/>
      <c r="C298" s="66">
        <f t="shared" si="14"/>
        <v>56.06</v>
      </c>
      <c r="D298" s="125"/>
      <c r="E298" s="344">
        <v>12410</v>
      </c>
      <c r="F298" s="148">
        <f t="shared" si="13"/>
        <v>3593</v>
      </c>
      <c r="G298" s="348"/>
      <c r="H298" s="348">
        <f t="shared" si="15"/>
        <v>2656</v>
      </c>
      <c r="I298" s="377"/>
    </row>
    <row r="299" spans="1:9">
      <c r="A299" s="127">
        <v>438</v>
      </c>
      <c r="B299" s="60"/>
      <c r="C299" s="66">
        <f t="shared" si="14"/>
        <v>56.1</v>
      </c>
      <c r="D299" s="125"/>
      <c r="E299" s="344">
        <v>12410</v>
      </c>
      <c r="F299" s="148">
        <f t="shared" si="13"/>
        <v>3590</v>
      </c>
      <c r="G299" s="348"/>
      <c r="H299" s="348">
        <f t="shared" si="15"/>
        <v>2655</v>
      </c>
      <c r="I299" s="377"/>
    </row>
    <row r="300" spans="1:9">
      <c r="A300" s="127">
        <v>439</v>
      </c>
      <c r="B300" s="60"/>
      <c r="C300" s="66">
        <f t="shared" si="14"/>
        <v>56.13</v>
      </c>
      <c r="D300" s="125"/>
      <c r="E300" s="344">
        <v>12410</v>
      </c>
      <c r="F300" s="148">
        <f t="shared" si="13"/>
        <v>3588</v>
      </c>
      <c r="G300" s="348"/>
      <c r="H300" s="348">
        <f t="shared" si="15"/>
        <v>2653</v>
      </c>
      <c r="I300" s="377"/>
    </row>
    <row r="301" spans="1:9">
      <c r="A301" s="127">
        <v>440</v>
      </c>
      <c r="B301" s="60"/>
      <c r="C301" s="66">
        <f t="shared" si="14"/>
        <v>56.17</v>
      </c>
      <c r="D301" s="125"/>
      <c r="E301" s="344">
        <v>12410</v>
      </c>
      <c r="F301" s="148">
        <f t="shared" si="13"/>
        <v>3586</v>
      </c>
      <c r="G301" s="348"/>
      <c r="H301" s="348">
        <f t="shared" si="15"/>
        <v>2651</v>
      </c>
      <c r="I301" s="377"/>
    </row>
    <row r="302" spans="1:9">
      <c r="A302" s="127">
        <v>441</v>
      </c>
      <c r="B302" s="60"/>
      <c r="C302" s="66">
        <f t="shared" si="14"/>
        <v>56.21</v>
      </c>
      <c r="D302" s="125"/>
      <c r="E302" s="344">
        <v>12410</v>
      </c>
      <c r="F302" s="148">
        <f t="shared" si="13"/>
        <v>3583</v>
      </c>
      <c r="G302" s="348"/>
      <c r="H302" s="348">
        <f t="shared" si="15"/>
        <v>2649</v>
      </c>
      <c r="I302" s="377"/>
    </row>
    <row r="303" spans="1:9">
      <c r="A303" s="127">
        <v>442</v>
      </c>
      <c r="B303" s="60"/>
      <c r="C303" s="66">
        <f t="shared" si="14"/>
        <v>56.24</v>
      </c>
      <c r="D303" s="125"/>
      <c r="E303" s="344">
        <v>12410</v>
      </c>
      <c r="F303" s="148">
        <f t="shared" si="13"/>
        <v>3581</v>
      </c>
      <c r="G303" s="348"/>
      <c r="H303" s="348">
        <f t="shared" si="15"/>
        <v>2648</v>
      </c>
      <c r="I303" s="377"/>
    </row>
    <row r="304" spans="1:9">
      <c r="A304" s="127">
        <v>443</v>
      </c>
      <c r="B304" s="60"/>
      <c r="C304" s="66">
        <f t="shared" si="14"/>
        <v>56.28</v>
      </c>
      <c r="D304" s="125"/>
      <c r="E304" s="344">
        <v>12410</v>
      </c>
      <c r="F304" s="148">
        <f t="shared" si="13"/>
        <v>3579</v>
      </c>
      <c r="G304" s="348"/>
      <c r="H304" s="348">
        <f t="shared" si="15"/>
        <v>2646</v>
      </c>
      <c r="I304" s="377"/>
    </row>
    <row r="305" spans="1:9">
      <c r="A305" s="127">
        <v>444</v>
      </c>
      <c r="B305" s="60"/>
      <c r="C305" s="66">
        <f t="shared" si="14"/>
        <v>56.31</v>
      </c>
      <c r="D305" s="125"/>
      <c r="E305" s="344">
        <v>12410</v>
      </c>
      <c r="F305" s="148">
        <f t="shared" si="13"/>
        <v>3577</v>
      </c>
      <c r="G305" s="348"/>
      <c r="H305" s="348">
        <f t="shared" si="15"/>
        <v>2645</v>
      </c>
      <c r="I305" s="377"/>
    </row>
    <row r="306" spans="1:9">
      <c r="A306" s="127">
        <v>445</v>
      </c>
      <c r="B306" s="60"/>
      <c r="C306" s="66">
        <f t="shared" si="14"/>
        <v>56.35</v>
      </c>
      <c r="D306" s="125"/>
      <c r="E306" s="344">
        <v>12410</v>
      </c>
      <c r="F306" s="148">
        <f t="shared" si="13"/>
        <v>3574</v>
      </c>
      <c r="G306" s="348"/>
      <c r="H306" s="348">
        <f t="shared" si="15"/>
        <v>2643</v>
      </c>
      <c r="I306" s="377"/>
    </row>
    <row r="307" spans="1:9">
      <c r="A307" s="127">
        <v>446</v>
      </c>
      <c r="B307" s="60"/>
      <c r="C307" s="66">
        <f t="shared" si="14"/>
        <v>56.38</v>
      </c>
      <c r="D307" s="125"/>
      <c r="E307" s="344">
        <v>12410</v>
      </c>
      <c r="F307" s="148">
        <f t="shared" si="13"/>
        <v>3572</v>
      </c>
      <c r="G307" s="348"/>
      <c r="H307" s="348">
        <f t="shared" si="15"/>
        <v>2641</v>
      </c>
      <c r="I307" s="377"/>
    </row>
    <row r="308" spans="1:9">
      <c r="A308" s="127">
        <v>447</v>
      </c>
      <c r="B308" s="60"/>
      <c r="C308" s="66">
        <f t="shared" si="14"/>
        <v>56.42</v>
      </c>
      <c r="D308" s="125"/>
      <c r="E308" s="344">
        <v>12410</v>
      </c>
      <c r="F308" s="148">
        <f t="shared" si="13"/>
        <v>3570</v>
      </c>
      <c r="G308" s="348"/>
      <c r="H308" s="348">
        <f t="shared" si="15"/>
        <v>2639</v>
      </c>
      <c r="I308" s="377"/>
    </row>
    <row r="309" spans="1:9">
      <c r="A309" s="127">
        <v>448</v>
      </c>
      <c r="B309" s="60"/>
      <c r="C309" s="66">
        <f t="shared" si="14"/>
        <v>56.45</v>
      </c>
      <c r="D309" s="125"/>
      <c r="E309" s="344">
        <v>12410</v>
      </c>
      <c r="F309" s="148">
        <f t="shared" si="13"/>
        <v>3568</v>
      </c>
      <c r="G309" s="348"/>
      <c r="H309" s="348">
        <f t="shared" si="15"/>
        <v>2638</v>
      </c>
      <c r="I309" s="377"/>
    </row>
    <row r="310" spans="1:9">
      <c r="A310" s="127">
        <v>449</v>
      </c>
      <c r="B310" s="60"/>
      <c r="C310" s="66">
        <f t="shared" si="14"/>
        <v>56.49</v>
      </c>
      <c r="D310" s="125"/>
      <c r="E310" s="344">
        <v>12410</v>
      </c>
      <c r="F310" s="148">
        <f t="shared" si="13"/>
        <v>3565</v>
      </c>
      <c r="G310" s="348"/>
      <c r="H310" s="348">
        <f t="shared" si="15"/>
        <v>2636</v>
      </c>
      <c r="I310" s="377"/>
    </row>
    <row r="311" spans="1:9">
      <c r="A311" s="127">
        <v>450</v>
      </c>
      <c r="B311" s="60"/>
      <c r="C311" s="66">
        <f t="shared" si="14"/>
        <v>56.52</v>
      </c>
      <c r="D311" s="125"/>
      <c r="E311" s="344">
        <v>12410</v>
      </c>
      <c r="F311" s="148">
        <f t="shared" si="13"/>
        <v>3564</v>
      </c>
      <c r="G311" s="348"/>
      <c r="H311" s="348">
        <f t="shared" si="15"/>
        <v>2635</v>
      </c>
      <c r="I311" s="377"/>
    </row>
    <row r="312" spans="1:9">
      <c r="A312" s="127">
        <v>451</v>
      </c>
      <c r="B312" s="60"/>
      <c r="C312" s="66">
        <f t="shared" si="14"/>
        <v>56.56</v>
      </c>
      <c r="D312" s="125"/>
      <c r="E312" s="344">
        <v>12410</v>
      </c>
      <c r="F312" s="148">
        <f t="shared" si="13"/>
        <v>3561</v>
      </c>
      <c r="G312" s="348"/>
      <c r="H312" s="348">
        <f t="shared" si="15"/>
        <v>2633</v>
      </c>
      <c r="I312" s="377"/>
    </row>
    <row r="313" spans="1:9">
      <c r="A313" s="127">
        <v>452</v>
      </c>
      <c r="B313" s="60"/>
      <c r="C313" s="66">
        <f t="shared" si="14"/>
        <v>56.59</v>
      </c>
      <c r="D313" s="125"/>
      <c r="E313" s="344">
        <v>12410</v>
      </c>
      <c r="F313" s="148">
        <f t="shared" si="13"/>
        <v>3559</v>
      </c>
      <c r="G313" s="348"/>
      <c r="H313" s="348">
        <f t="shared" si="15"/>
        <v>2632</v>
      </c>
      <c r="I313" s="377"/>
    </row>
    <row r="314" spans="1:9">
      <c r="A314" s="127">
        <v>453</v>
      </c>
      <c r="B314" s="60"/>
      <c r="C314" s="66">
        <f t="shared" si="14"/>
        <v>56.63</v>
      </c>
      <c r="D314" s="125"/>
      <c r="E314" s="344">
        <v>12410</v>
      </c>
      <c r="F314" s="148">
        <f t="shared" si="13"/>
        <v>3557</v>
      </c>
      <c r="G314" s="348"/>
      <c r="H314" s="348">
        <f t="shared" si="15"/>
        <v>2630</v>
      </c>
      <c r="I314" s="377"/>
    </row>
    <row r="315" spans="1:9">
      <c r="A315" s="127">
        <v>454</v>
      </c>
      <c r="B315" s="60"/>
      <c r="C315" s="66">
        <f t="shared" si="14"/>
        <v>56.66</v>
      </c>
      <c r="D315" s="125"/>
      <c r="E315" s="344">
        <v>12410</v>
      </c>
      <c r="F315" s="148">
        <f t="shared" si="13"/>
        <v>3555</v>
      </c>
      <c r="G315" s="348"/>
      <c r="H315" s="348">
        <f t="shared" si="15"/>
        <v>2628</v>
      </c>
      <c r="I315" s="377"/>
    </row>
    <row r="316" spans="1:9">
      <c r="A316" s="127">
        <v>455</v>
      </c>
      <c r="B316" s="60"/>
      <c r="C316" s="66">
        <f t="shared" si="14"/>
        <v>56.7</v>
      </c>
      <c r="D316" s="125"/>
      <c r="E316" s="344">
        <v>12410</v>
      </c>
      <c r="F316" s="148">
        <f t="shared" si="13"/>
        <v>3552</v>
      </c>
      <c r="G316" s="348"/>
      <c r="H316" s="348">
        <f t="shared" si="15"/>
        <v>2626</v>
      </c>
      <c r="I316" s="377"/>
    </row>
    <row r="317" spans="1:9">
      <c r="A317" s="127">
        <v>456</v>
      </c>
      <c r="B317" s="60"/>
      <c r="C317" s="66">
        <f t="shared" si="14"/>
        <v>56.73</v>
      </c>
      <c r="D317" s="125"/>
      <c r="E317" s="344">
        <v>12410</v>
      </c>
      <c r="F317" s="148">
        <f t="shared" si="13"/>
        <v>3550</v>
      </c>
      <c r="G317" s="348"/>
      <c r="H317" s="348">
        <f t="shared" si="15"/>
        <v>2625</v>
      </c>
      <c r="I317" s="377"/>
    </row>
    <row r="318" spans="1:9">
      <c r="A318" s="127">
        <v>457</v>
      </c>
      <c r="B318" s="60"/>
      <c r="C318" s="66">
        <f t="shared" si="14"/>
        <v>56.77</v>
      </c>
      <c r="D318" s="125"/>
      <c r="E318" s="344">
        <v>12410</v>
      </c>
      <c r="F318" s="148">
        <f t="shared" si="13"/>
        <v>3548</v>
      </c>
      <c r="G318" s="348"/>
      <c r="H318" s="348">
        <f t="shared" si="15"/>
        <v>2623</v>
      </c>
      <c r="I318" s="377"/>
    </row>
    <row r="319" spans="1:9">
      <c r="A319" s="127">
        <v>458</v>
      </c>
      <c r="B319" s="60"/>
      <c r="C319" s="66">
        <f t="shared" si="14"/>
        <v>56.8</v>
      </c>
      <c r="D319" s="125"/>
      <c r="E319" s="344">
        <v>12410</v>
      </c>
      <c r="F319" s="148">
        <f t="shared" si="13"/>
        <v>3546</v>
      </c>
      <c r="G319" s="348"/>
      <c r="H319" s="348">
        <f t="shared" si="15"/>
        <v>2622</v>
      </c>
      <c r="I319" s="377"/>
    </row>
    <row r="320" spans="1:9">
      <c r="A320" s="127">
        <v>459</v>
      </c>
      <c r="B320" s="60"/>
      <c r="C320" s="66">
        <f t="shared" si="14"/>
        <v>56.84</v>
      </c>
      <c r="D320" s="125"/>
      <c r="E320" s="344">
        <v>12410</v>
      </c>
      <c r="F320" s="148">
        <f t="shared" si="13"/>
        <v>3544</v>
      </c>
      <c r="G320" s="348"/>
      <c r="H320" s="348">
        <f t="shared" si="15"/>
        <v>2620</v>
      </c>
      <c r="I320" s="377"/>
    </row>
    <row r="321" spans="1:9">
      <c r="A321" s="127">
        <v>460</v>
      </c>
      <c r="B321" s="60"/>
      <c r="C321" s="66">
        <f t="shared" si="14"/>
        <v>56.87</v>
      </c>
      <c r="D321" s="125"/>
      <c r="E321" s="344">
        <v>12410</v>
      </c>
      <c r="F321" s="148">
        <f t="shared" si="13"/>
        <v>3542</v>
      </c>
      <c r="G321" s="348"/>
      <c r="H321" s="348">
        <f t="shared" si="15"/>
        <v>2619</v>
      </c>
      <c r="I321" s="377"/>
    </row>
    <row r="322" spans="1:9">
      <c r="A322" s="127">
        <v>461</v>
      </c>
      <c r="B322" s="60"/>
      <c r="C322" s="66">
        <f t="shared" si="14"/>
        <v>56.9</v>
      </c>
      <c r="D322" s="125"/>
      <c r="E322" s="344">
        <v>12410</v>
      </c>
      <c r="F322" s="148">
        <f t="shared" si="13"/>
        <v>3540</v>
      </c>
      <c r="G322" s="348"/>
      <c r="H322" s="348">
        <f t="shared" si="15"/>
        <v>2617</v>
      </c>
      <c r="I322" s="377"/>
    </row>
    <row r="323" spans="1:9">
      <c r="A323" s="127">
        <v>462</v>
      </c>
      <c r="B323" s="60"/>
      <c r="C323" s="66">
        <f t="shared" si="14"/>
        <v>56.94</v>
      </c>
      <c r="D323" s="125"/>
      <c r="E323" s="344">
        <v>12410</v>
      </c>
      <c r="F323" s="148">
        <f t="shared" si="13"/>
        <v>3537</v>
      </c>
      <c r="G323" s="348"/>
      <c r="H323" s="348">
        <f t="shared" si="15"/>
        <v>2615</v>
      </c>
      <c r="I323" s="377"/>
    </row>
    <row r="324" spans="1:9">
      <c r="A324" s="127">
        <v>463</v>
      </c>
      <c r="B324" s="60"/>
      <c r="C324" s="66">
        <f t="shared" si="14"/>
        <v>56.97</v>
      </c>
      <c r="D324" s="125"/>
      <c r="E324" s="344">
        <v>12410</v>
      </c>
      <c r="F324" s="148">
        <f t="shared" si="13"/>
        <v>3535</v>
      </c>
      <c r="G324" s="348"/>
      <c r="H324" s="348">
        <f t="shared" si="15"/>
        <v>2614</v>
      </c>
      <c r="I324" s="377"/>
    </row>
    <row r="325" spans="1:9">
      <c r="A325" s="127">
        <v>464</v>
      </c>
      <c r="B325" s="60"/>
      <c r="C325" s="66">
        <f t="shared" si="14"/>
        <v>57</v>
      </c>
      <c r="D325" s="125"/>
      <c r="E325" s="344">
        <v>12410</v>
      </c>
      <c r="F325" s="148">
        <f t="shared" si="13"/>
        <v>3534</v>
      </c>
      <c r="G325" s="348"/>
      <c r="H325" s="348">
        <f t="shared" si="15"/>
        <v>2613</v>
      </c>
      <c r="I325" s="377"/>
    </row>
    <row r="326" spans="1:9">
      <c r="A326" s="127">
        <v>465</v>
      </c>
      <c r="B326" s="60"/>
      <c r="C326" s="66">
        <f t="shared" si="14"/>
        <v>57.04</v>
      </c>
      <c r="D326" s="125"/>
      <c r="E326" s="344">
        <v>12410</v>
      </c>
      <c r="F326" s="148">
        <f t="shared" si="13"/>
        <v>3531</v>
      </c>
      <c r="G326" s="348"/>
      <c r="H326" s="348">
        <f t="shared" si="15"/>
        <v>2611</v>
      </c>
      <c r="I326" s="377"/>
    </row>
    <row r="327" spans="1:9">
      <c r="A327" s="127">
        <v>466</v>
      </c>
      <c r="B327" s="60"/>
      <c r="C327" s="66">
        <f t="shared" si="14"/>
        <v>57.07</v>
      </c>
      <c r="D327" s="125"/>
      <c r="E327" s="344">
        <v>12410</v>
      </c>
      <c r="F327" s="148">
        <f t="shared" si="13"/>
        <v>3529</v>
      </c>
      <c r="G327" s="348"/>
      <c r="H327" s="348">
        <f t="shared" si="15"/>
        <v>2609</v>
      </c>
      <c r="I327" s="377"/>
    </row>
    <row r="328" spans="1:9">
      <c r="A328" s="127">
        <v>467</v>
      </c>
      <c r="B328" s="60"/>
      <c r="C328" s="66">
        <f t="shared" si="14"/>
        <v>57.11</v>
      </c>
      <c r="D328" s="125"/>
      <c r="E328" s="344">
        <v>12410</v>
      </c>
      <c r="F328" s="148">
        <f t="shared" si="13"/>
        <v>3527</v>
      </c>
      <c r="G328" s="348"/>
      <c r="H328" s="348">
        <f t="shared" si="15"/>
        <v>2608</v>
      </c>
      <c r="I328" s="377"/>
    </row>
    <row r="329" spans="1:9">
      <c r="A329" s="127">
        <v>468</v>
      </c>
      <c r="B329" s="60"/>
      <c r="C329" s="66">
        <f t="shared" si="14"/>
        <v>57.14</v>
      </c>
      <c r="D329" s="125"/>
      <c r="E329" s="344">
        <v>12410</v>
      </c>
      <c r="F329" s="148">
        <f t="shared" si="13"/>
        <v>3525</v>
      </c>
      <c r="G329" s="348"/>
      <c r="H329" s="348">
        <f t="shared" si="15"/>
        <v>2606</v>
      </c>
      <c r="I329" s="377"/>
    </row>
    <row r="330" spans="1:9">
      <c r="A330" s="127">
        <v>469</v>
      </c>
      <c r="B330" s="60"/>
      <c r="C330" s="66">
        <f t="shared" si="14"/>
        <v>57.17</v>
      </c>
      <c r="D330" s="125"/>
      <c r="E330" s="344">
        <v>12410</v>
      </c>
      <c r="F330" s="148">
        <f t="shared" si="13"/>
        <v>3523</v>
      </c>
      <c r="G330" s="348"/>
      <c r="H330" s="348">
        <f t="shared" si="15"/>
        <v>2605</v>
      </c>
      <c r="I330" s="377"/>
    </row>
    <row r="331" spans="1:9">
      <c r="A331" s="127">
        <v>470</v>
      </c>
      <c r="B331" s="60"/>
      <c r="C331" s="66">
        <f t="shared" si="14"/>
        <v>57.21</v>
      </c>
      <c r="D331" s="125"/>
      <c r="E331" s="344">
        <v>12410</v>
      </c>
      <c r="F331" s="148">
        <f t="shared" si="13"/>
        <v>3521</v>
      </c>
      <c r="G331" s="348"/>
      <c r="H331" s="348">
        <f t="shared" si="15"/>
        <v>2603</v>
      </c>
      <c r="I331" s="377"/>
    </row>
    <row r="332" spans="1:9">
      <c r="A332" s="127">
        <v>471</v>
      </c>
      <c r="B332" s="60"/>
      <c r="C332" s="66">
        <f t="shared" si="14"/>
        <v>57.24</v>
      </c>
      <c r="D332" s="125"/>
      <c r="E332" s="344">
        <v>12410</v>
      </c>
      <c r="F332" s="148">
        <f t="shared" si="13"/>
        <v>3519</v>
      </c>
      <c r="G332" s="348"/>
      <c r="H332" s="348">
        <f t="shared" si="15"/>
        <v>2602</v>
      </c>
      <c r="I332" s="377"/>
    </row>
    <row r="333" spans="1:9">
      <c r="A333" s="127">
        <v>472</v>
      </c>
      <c r="B333" s="60"/>
      <c r="C333" s="66">
        <f t="shared" si="14"/>
        <v>57.27</v>
      </c>
      <c r="D333" s="125"/>
      <c r="E333" s="344">
        <v>12410</v>
      </c>
      <c r="F333" s="148">
        <f t="shared" si="13"/>
        <v>3517</v>
      </c>
      <c r="G333" s="348"/>
      <c r="H333" s="348">
        <f t="shared" si="15"/>
        <v>2600</v>
      </c>
      <c r="I333" s="377"/>
    </row>
    <row r="334" spans="1:9">
      <c r="A334" s="127">
        <v>473</v>
      </c>
      <c r="B334" s="60"/>
      <c r="C334" s="66">
        <f t="shared" si="14"/>
        <v>57.3</v>
      </c>
      <c r="D334" s="125"/>
      <c r="E334" s="344">
        <v>12410</v>
      </c>
      <c r="F334" s="148">
        <f t="shared" ref="F334:F397" si="16">ROUND(12*1.3525*(1/C334*E334)+I334,0)</f>
        <v>3515</v>
      </c>
      <c r="G334" s="348"/>
      <c r="H334" s="348">
        <f t="shared" si="15"/>
        <v>2599</v>
      </c>
      <c r="I334" s="377"/>
    </row>
    <row r="335" spans="1:9">
      <c r="A335" s="127">
        <v>474</v>
      </c>
      <c r="B335" s="60"/>
      <c r="C335" s="66">
        <f t="shared" ref="C335:C398" si="17">ROUND((-0.0000491*POWER(A335,2)+0.0818939*A335+34)*0.928,2)</f>
        <v>57.34</v>
      </c>
      <c r="D335" s="125"/>
      <c r="E335" s="344">
        <v>12410</v>
      </c>
      <c r="F335" s="148">
        <f t="shared" si="16"/>
        <v>3513</v>
      </c>
      <c r="G335" s="348"/>
      <c r="H335" s="348">
        <f t="shared" si="15"/>
        <v>2597</v>
      </c>
      <c r="I335" s="377"/>
    </row>
    <row r="336" spans="1:9">
      <c r="A336" s="127">
        <v>475</v>
      </c>
      <c r="B336" s="60"/>
      <c r="C336" s="66">
        <f t="shared" si="17"/>
        <v>57.37</v>
      </c>
      <c r="D336" s="125"/>
      <c r="E336" s="344">
        <v>12410</v>
      </c>
      <c r="F336" s="148">
        <f t="shared" si="16"/>
        <v>3511</v>
      </c>
      <c r="G336" s="348"/>
      <c r="H336" s="348">
        <f t="shared" si="15"/>
        <v>2596</v>
      </c>
      <c r="I336" s="377"/>
    </row>
    <row r="337" spans="1:9">
      <c r="A337" s="127">
        <v>476</v>
      </c>
      <c r="B337" s="60"/>
      <c r="C337" s="66">
        <f t="shared" si="17"/>
        <v>57.4</v>
      </c>
      <c r="D337" s="125"/>
      <c r="E337" s="344">
        <v>12410</v>
      </c>
      <c r="F337" s="148">
        <f t="shared" si="16"/>
        <v>3509</v>
      </c>
      <c r="G337" s="348"/>
      <c r="H337" s="348">
        <f t="shared" si="15"/>
        <v>2594</v>
      </c>
      <c r="I337" s="377"/>
    </row>
    <row r="338" spans="1:9">
      <c r="A338" s="127">
        <v>477</v>
      </c>
      <c r="B338" s="60"/>
      <c r="C338" s="66">
        <f t="shared" si="17"/>
        <v>57.44</v>
      </c>
      <c r="D338" s="125"/>
      <c r="E338" s="344">
        <v>12410</v>
      </c>
      <c r="F338" s="148">
        <f t="shared" si="16"/>
        <v>3507</v>
      </c>
      <c r="G338" s="348"/>
      <c r="H338" s="348">
        <f t="shared" si="15"/>
        <v>2593</v>
      </c>
      <c r="I338" s="377"/>
    </row>
    <row r="339" spans="1:9">
      <c r="A339" s="127">
        <v>478</v>
      </c>
      <c r="B339" s="60"/>
      <c r="C339" s="66">
        <f t="shared" si="17"/>
        <v>57.47</v>
      </c>
      <c r="D339" s="125"/>
      <c r="E339" s="344">
        <v>12410</v>
      </c>
      <c r="F339" s="148">
        <f t="shared" si="16"/>
        <v>3505</v>
      </c>
      <c r="G339" s="348"/>
      <c r="H339" s="348">
        <f t="shared" si="15"/>
        <v>2591</v>
      </c>
      <c r="I339" s="377"/>
    </row>
    <row r="340" spans="1:9">
      <c r="A340" s="127">
        <v>479</v>
      </c>
      <c r="B340" s="60"/>
      <c r="C340" s="66">
        <f t="shared" si="17"/>
        <v>57.5</v>
      </c>
      <c r="D340" s="125"/>
      <c r="E340" s="344">
        <v>12410</v>
      </c>
      <c r="F340" s="148">
        <f t="shared" si="16"/>
        <v>3503</v>
      </c>
      <c r="G340" s="348"/>
      <c r="H340" s="348">
        <f t="shared" si="15"/>
        <v>2590</v>
      </c>
      <c r="I340" s="377"/>
    </row>
    <row r="341" spans="1:9">
      <c r="A341" s="127">
        <v>480</v>
      </c>
      <c r="B341" s="60"/>
      <c r="C341" s="66">
        <f t="shared" si="17"/>
        <v>57.53</v>
      </c>
      <c r="D341" s="125"/>
      <c r="E341" s="344">
        <v>12410</v>
      </c>
      <c r="F341" s="148">
        <f t="shared" si="16"/>
        <v>3501</v>
      </c>
      <c r="G341" s="348"/>
      <c r="H341" s="348">
        <f t="shared" si="15"/>
        <v>2589</v>
      </c>
      <c r="I341" s="377"/>
    </row>
    <row r="342" spans="1:9">
      <c r="A342" s="127">
        <v>481</v>
      </c>
      <c r="B342" s="60"/>
      <c r="C342" s="66">
        <f t="shared" si="17"/>
        <v>57.56</v>
      </c>
      <c r="D342" s="125"/>
      <c r="E342" s="344">
        <v>12410</v>
      </c>
      <c r="F342" s="148">
        <f t="shared" si="16"/>
        <v>3499</v>
      </c>
      <c r="G342" s="348"/>
      <c r="H342" s="348">
        <f t="shared" si="15"/>
        <v>2587</v>
      </c>
      <c r="I342" s="377"/>
    </row>
    <row r="343" spans="1:9">
      <c r="A343" s="127">
        <v>482</v>
      </c>
      <c r="B343" s="60"/>
      <c r="C343" s="66">
        <f t="shared" si="17"/>
        <v>57.6</v>
      </c>
      <c r="D343" s="125"/>
      <c r="E343" s="344">
        <v>12410</v>
      </c>
      <c r="F343" s="148">
        <f t="shared" si="16"/>
        <v>3497</v>
      </c>
      <c r="G343" s="348"/>
      <c r="H343" s="348">
        <f t="shared" si="15"/>
        <v>2585</v>
      </c>
      <c r="I343" s="377"/>
    </row>
    <row r="344" spans="1:9">
      <c r="A344" s="127">
        <v>483</v>
      </c>
      <c r="B344" s="60"/>
      <c r="C344" s="66">
        <f t="shared" si="17"/>
        <v>57.63</v>
      </c>
      <c r="D344" s="125"/>
      <c r="E344" s="344">
        <v>12410</v>
      </c>
      <c r="F344" s="148">
        <f t="shared" si="16"/>
        <v>3495</v>
      </c>
      <c r="G344" s="348"/>
      <c r="H344" s="348">
        <f t="shared" si="15"/>
        <v>2584</v>
      </c>
      <c r="I344" s="377"/>
    </row>
    <row r="345" spans="1:9">
      <c r="A345" s="127">
        <v>484</v>
      </c>
      <c r="B345" s="60"/>
      <c r="C345" s="66">
        <f t="shared" si="17"/>
        <v>57.66</v>
      </c>
      <c r="D345" s="125"/>
      <c r="E345" s="344">
        <v>12410</v>
      </c>
      <c r="F345" s="148">
        <f t="shared" si="16"/>
        <v>3493</v>
      </c>
      <c r="G345" s="348"/>
      <c r="H345" s="348">
        <f t="shared" si="15"/>
        <v>2583</v>
      </c>
      <c r="I345" s="377"/>
    </row>
    <row r="346" spans="1:9">
      <c r="A346" s="127">
        <v>485</v>
      </c>
      <c r="B346" s="60"/>
      <c r="C346" s="66">
        <f t="shared" si="17"/>
        <v>57.69</v>
      </c>
      <c r="D346" s="125"/>
      <c r="E346" s="344">
        <v>12410</v>
      </c>
      <c r="F346" s="148">
        <f t="shared" si="16"/>
        <v>3491</v>
      </c>
      <c r="G346" s="348"/>
      <c r="H346" s="348">
        <f t="shared" si="15"/>
        <v>2581</v>
      </c>
      <c r="I346" s="377"/>
    </row>
    <row r="347" spans="1:9">
      <c r="A347" s="127">
        <v>486</v>
      </c>
      <c r="B347" s="60"/>
      <c r="C347" s="66">
        <f t="shared" si="17"/>
        <v>57.72</v>
      </c>
      <c r="D347" s="125"/>
      <c r="E347" s="344">
        <v>12410</v>
      </c>
      <c r="F347" s="148">
        <f t="shared" si="16"/>
        <v>3490</v>
      </c>
      <c r="G347" s="348"/>
      <c r="H347" s="348">
        <f t="shared" si="15"/>
        <v>2580</v>
      </c>
      <c r="I347" s="377"/>
    </row>
    <row r="348" spans="1:9">
      <c r="A348" s="127">
        <v>487</v>
      </c>
      <c r="B348" s="60"/>
      <c r="C348" s="66">
        <f t="shared" si="17"/>
        <v>57.76</v>
      </c>
      <c r="D348" s="125"/>
      <c r="E348" s="344">
        <v>12410</v>
      </c>
      <c r="F348" s="148">
        <f t="shared" si="16"/>
        <v>3487</v>
      </c>
      <c r="G348" s="348"/>
      <c r="H348" s="348">
        <f t="shared" si="15"/>
        <v>2578</v>
      </c>
      <c r="I348" s="377"/>
    </row>
    <row r="349" spans="1:9">
      <c r="A349" s="127">
        <v>488</v>
      </c>
      <c r="B349" s="60"/>
      <c r="C349" s="66">
        <f t="shared" si="17"/>
        <v>57.79</v>
      </c>
      <c r="D349" s="125"/>
      <c r="E349" s="344">
        <v>12410</v>
      </c>
      <c r="F349" s="148">
        <f t="shared" si="16"/>
        <v>3485</v>
      </c>
      <c r="G349" s="348"/>
      <c r="H349" s="348">
        <f t="shared" si="15"/>
        <v>2577</v>
      </c>
      <c r="I349" s="377"/>
    </row>
    <row r="350" spans="1:9">
      <c r="A350" s="127">
        <v>489</v>
      </c>
      <c r="B350" s="60"/>
      <c r="C350" s="66">
        <f t="shared" si="17"/>
        <v>57.82</v>
      </c>
      <c r="D350" s="125"/>
      <c r="E350" s="344">
        <v>12410</v>
      </c>
      <c r="F350" s="148">
        <f t="shared" si="16"/>
        <v>3483</v>
      </c>
      <c r="G350" s="348"/>
      <c r="H350" s="348">
        <f t="shared" si="15"/>
        <v>2576</v>
      </c>
      <c r="I350" s="377"/>
    </row>
    <row r="351" spans="1:9">
      <c r="A351" s="127">
        <v>490</v>
      </c>
      <c r="B351" s="60"/>
      <c r="C351" s="66">
        <f t="shared" si="17"/>
        <v>57.85</v>
      </c>
      <c r="D351" s="125"/>
      <c r="E351" s="344">
        <v>12410</v>
      </c>
      <c r="F351" s="148">
        <f t="shared" si="16"/>
        <v>3482</v>
      </c>
      <c r="G351" s="348"/>
      <c r="H351" s="348">
        <f t="shared" si="15"/>
        <v>2574</v>
      </c>
      <c r="I351" s="377"/>
    </row>
    <row r="352" spans="1:9">
      <c r="A352" s="127">
        <v>491</v>
      </c>
      <c r="B352" s="60"/>
      <c r="C352" s="66">
        <f t="shared" si="17"/>
        <v>57.88</v>
      </c>
      <c r="D352" s="125"/>
      <c r="E352" s="344">
        <v>12410</v>
      </c>
      <c r="F352" s="148">
        <f t="shared" si="16"/>
        <v>3480</v>
      </c>
      <c r="G352" s="348"/>
      <c r="H352" s="348">
        <f t="shared" si="15"/>
        <v>2573</v>
      </c>
      <c r="I352" s="377"/>
    </row>
    <row r="353" spans="1:9">
      <c r="A353" s="127">
        <v>492</v>
      </c>
      <c r="B353" s="60"/>
      <c r="C353" s="66">
        <f t="shared" si="17"/>
        <v>57.91</v>
      </c>
      <c r="D353" s="125"/>
      <c r="E353" s="344">
        <v>12410</v>
      </c>
      <c r="F353" s="148">
        <f t="shared" si="16"/>
        <v>3478</v>
      </c>
      <c r="G353" s="348"/>
      <c r="H353" s="348">
        <f t="shared" si="15"/>
        <v>2572</v>
      </c>
      <c r="I353" s="377"/>
    </row>
    <row r="354" spans="1:9">
      <c r="A354" s="127">
        <v>493</v>
      </c>
      <c r="B354" s="60"/>
      <c r="C354" s="66">
        <f t="shared" si="17"/>
        <v>57.94</v>
      </c>
      <c r="D354" s="125"/>
      <c r="E354" s="344">
        <v>12410</v>
      </c>
      <c r="F354" s="148">
        <f t="shared" si="16"/>
        <v>3476</v>
      </c>
      <c r="G354" s="348"/>
      <c r="H354" s="348">
        <f t="shared" si="15"/>
        <v>2570</v>
      </c>
      <c r="I354" s="377"/>
    </row>
    <row r="355" spans="1:9">
      <c r="A355" s="127">
        <v>494</v>
      </c>
      <c r="B355" s="60"/>
      <c r="C355" s="66">
        <f t="shared" si="17"/>
        <v>57.98</v>
      </c>
      <c r="D355" s="125"/>
      <c r="E355" s="344">
        <v>12410</v>
      </c>
      <c r="F355" s="148">
        <f t="shared" si="16"/>
        <v>3474</v>
      </c>
      <c r="G355" s="348"/>
      <c r="H355" s="348">
        <f t="shared" si="15"/>
        <v>2568</v>
      </c>
      <c r="I355" s="377"/>
    </row>
    <row r="356" spans="1:9">
      <c r="A356" s="127">
        <v>495</v>
      </c>
      <c r="B356" s="60"/>
      <c r="C356" s="66">
        <f t="shared" si="17"/>
        <v>58.01</v>
      </c>
      <c r="D356" s="125"/>
      <c r="E356" s="344">
        <v>12410</v>
      </c>
      <c r="F356" s="148">
        <f t="shared" si="16"/>
        <v>3472</v>
      </c>
      <c r="G356" s="348"/>
      <c r="H356" s="348">
        <f t="shared" si="15"/>
        <v>2567</v>
      </c>
      <c r="I356" s="377"/>
    </row>
    <row r="357" spans="1:9">
      <c r="A357" s="127">
        <v>496</v>
      </c>
      <c r="B357" s="60"/>
      <c r="C357" s="66">
        <f t="shared" si="17"/>
        <v>58.04</v>
      </c>
      <c r="D357" s="125"/>
      <c r="E357" s="344">
        <v>12410</v>
      </c>
      <c r="F357" s="148">
        <f t="shared" si="16"/>
        <v>3470</v>
      </c>
      <c r="G357" s="348"/>
      <c r="H357" s="348">
        <f t="shared" si="15"/>
        <v>2566</v>
      </c>
      <c r="I357" s="377"/>
    </row>
    <row r="358" spans="1:9">
      <c r="A358" s="127">
        <v>497</v>
      </c>
      <c r="B358" s="60"/>
      <c r="C358" s="66">
        <f t="shared" si="17"/>
        <v>58.07</v>
      </c>
      <c r="D358" s="125"/>
      <c r="E358" s="344">
        <v>12410</v>
      </c>
      <c r="F358" s="148">
        <f t="shared" si="16"/>
        <v>3468</v>
      </c>
      <c r="G358" s="348"/>
      <c r="H358" s="348">
        <f t="shared" si="15"/>
        <v>2564</v>
      </c>
      <c r="I358" s="377"/>
    </row>
    <row r="359" spans="1:9">
      <c r="A359" s="127">
        <v>498</v>
      </c>
      <c r="B359" s="60"/>
      <c r="C359" s="66">
        <f t="shared" si="17"/>
        <v>58.1</v>
      </c>
      <c r="D359" s="125"/>
      <c r="E359" s="344">
        <v>12410</v>
      </c>
      <c r="F359" s="148">
        <f t="shared" si="16"/>
        <v>3467</v>
      </c>
      <c r="G359" s="348"/>
      <c r="H359" s="348">
        <f t="shared" si="15"/>
        <v>2563</v>
      </c>
      <c r="I359" s="377"/>
    </row>
    <row r="360" spans="1:9">
      <c r="A360" s="127">
        <v>499</v>
      </c>
      <c r="B360" s="60"/>
      <c r="C360" s="66">
        <f t="shared" si="17"/>
        <v>58.13</v>
      </c>
      <c r="D360" s="125"/>
      <c r="E360" s="344">
        <v>12410</v>
      </c>
      <c r="F360" s="148">
        <f t="shared" si="16"/>
        <v>3465</v>
      </c>
      <c r="G360" s="348"/>
      <c r="H360" s="348">
        <f t="shared" ref="H360:H389" si="18">ROUND(12*(1/C360*E360),0)</f>
        <v>2562</v>
      </c>
      <c r="I360" s="377"/>
    </row>
    <row r="361" spans="1:9">
      <c r="A361" s="127">
        <v>500</v>
      </c>
      <c r="B361" s="60"/>
      <c r="C361" s="66">
        <f t="shared" si="17"/>
        <v>58.16</v>
      </c>
      <c r="D361" s="125"/>
      <c r="E361" s="344">
        <v>12410</v>
      </c>
      <c r="F361" s="148">
        <f t="shared" si="16"/>
        <v>3463</v>
      </c>
      <c r="G361" s="348"/>
      <c r="H361" s="348">
        <f t="shared" si="18"/>
        <v>2561</v>
      </c>
      <c r="I361" s="377"/>
    </row>
    <row r="362" spans="1:9">
      <c r="A362" s="127">
        <v>501</v>
      </c>
      <c r="B362" s="60"/>
      <c r="C362" s="66">
        <f t="shared" si="17"/>
        <v>58.19</v>
      </c>
      <c r="D362" s="125"/>
      <c r="E362" s="344">
        <v>12410</v>
      </c>
      <c r="F362" s="148">
        <f t="shared" si="16"/>
        <v>3461</v>
      </c>
      <c r="G362" s="348"/>
      <c r="H362" s="348">
        <f t="shared" si="18"/>
        <v>2559</v>
      </c>
      <c r="I362" s="377"/>
    </row>
    <row r="363" spans="1:9">
      <c r="A363" s="127">
        <v>502</v>
      </c>
      <c r="B363" s="60"/>
      <c r="C363" s="66">
        <f t="shared" si="17"/>
        <v>58.22</v>
      </c>
      <c r="D363" s="125"/>
      <c r="E363" s="344">
        <v>12410</v>
      </c>
      <c r="F363" s="148">
        <f t="shared" si="16"/>
        <v>3460</v>
      </c>
      <c r="G363" s="348"/>
      <c r="H363" s="348">
        <f t="shared" si="18"/>
        <v>2558</v>
      </c>
      <c r="I363" s="377"/>
    </row>
    <row r="364" spans="1:9">
      <c r="A364" s="127">
        <v>503</v>
      </c>
      <c r="B364" s="60"/>
      <c r="C364" s="66">
        <f t="shared" si="17"/>
        <v>58.25</v>
      </c>
      <c r="D364" s="125"/>
      <c r="E364" s="344">
        <v>12410</v>
      </c>
      <c r="F364" s="148">
        <f t="shared" si="16"/>
        <v>3458</v>
      </c>
      <c r="G364" s="348"/>
      <c r="H364" s="348">
        <f t="shared" si="18"/>
        <v>2557</v>
      </c>
      <c r="I364" s="377"/>
    </row>
    <row r="365" spans="1:9">
      <c r="A365" s="127">
        <v>504</v>
      </c>
      <c r="B365" s="60"/>
      <c r="C365" s="66">
        <f t="shared" si="17"/>
        <v>58.28</v>
      </c>
      <c r="D365" s="125"/>
      <c r="E365" s="344">
        <v>12410</v>
      </c>
      <c r="F365" s="148">
        <f t="shared" si="16"/>
        <v>3456</v>
      </c>
      <c r="G365" s="348"/>
      <c r="H365" s="348">
        <f t="shared" si="18"/>
        <v>2555</v>
      </c>
      <c r="I365" s="377"/>
    </row>
    <row r="366" spans="1:9">
      <c r="A366" s="127">
        <v>505</v>
      </c>
      <c r="B366" s="60"/>
      <c r="C366" s="66">
        <f t="shared" si="17"/>
        <v>58.31</v>
      </c>
      <c r="D366" s="125"/>
      <c r="E366" s="344">
        <v>12410</v>
      </c>
      <c r="F366" s="148">
        <f t="shared" si="16"/>
        <v>3454</v>
      </c>
      <c r="G366" s="348"/>
      <c r="H366" s="348">
        <f t="shared" si="18"/>
        <v>2554</v>
      </c>
      <c r="I366" s="377"/>
    </row>
    <row r="367" spans="1:9">
      <c r="A367" s="127">
        <v>506</v>
      </c>
      <c r="B367" s="60"/>
      <c r="C367" s="66">
        <f t="shared" si="17"/>
        <v>58.34</v>
      </c>
      <c r="D367" s="125"/>
      <c r="E367" s="344">
        <v>12410</v>
      </c>
      <c r="F367" s="148">
        <f t="shared" si="16"/>
        <v>3452</v>
      </c>
      <c r="G367" s="348"/>
      <c r="H367" s="348">
        <f t="shared" si="18"/>
        <v>2553</v>
      </c>
      <c r="I367" s="377"/>
    </row>
    <row r="368" spans="1:9">
      <c r="A368" s="127">
        <v>507</v>
      </c>
      <c r="B368" s="60"/>
      <c r="C368" s="66">
        <f t="shared" si="17"/>
        <v>58.37</v>
      </c>
      <c r="D368" s="125"/>
      <c r="E368" s="344">
        <v>12410</v>
      </c>
      <c r="F368" s="148">
        <f t="shared" si="16"/>
        <v>3451</v>
      </c>
      <c r="G368" s="348"/>
      <c r="H368" s="348">
        <f t="shared" si="18"/>
        <v>2551</v>
      </c>
      <c r="I368" s="377"/>
    </row>
    <row r="369" spans="1:9">
      <c r="A369" s="127">
        <v>508</v>
      </c>
      <c r="B369" s="60"/>
      <c r="C369" s="66">
        <f t="shared" si="17"/>
        <v>58.4</v>
      </c>
      <c r="D369" s="125"/>
      <c r="E369" s="344">
        <v>12410</v>
      </c>
      <c r="F369" s="148">
        <f t="shared" si="16"/>
        <v>3449</v>
      </c>
      <c r="G369" s="348"/>
      <c r="H369" s="348">
        <f t="shared" si="18"/>
        <v>2550</v>
      </c>
      <c r="I369" s="377"/>
    </row>
    <row r="370" spans="1:9">
      <c r="A370" s="127">
        <v>509</v>
      </c>
      <c r="B370" s="60"/>
      <c r="C370" s="66">
        <f t="shared" si="17"/>
        <v>58.43</v>
      </c>
      <c r="D370" s="125"/>
      <c r="E370" s="344">
        <v>12410</v>
      </c>
      <c r="F370" s="148">
        <f t="shared" si="16"/>
        <v>3447</v>
      </c>
      <c r="G370" s="348"/>
      <c r="H370" s="348">
        <f t="shared" si="18"/>
        <v>2549</v>
      </c>
      <c r="I370" s="377"/>
    </row>
    <row r="371" spans="1:9">
      <c r="A371" s="127">
        <v>510</v>
      </c>
      <c r="B371" s="60"/>
      <c r="C371" s="66">
        <f t="shared" si="17"/>
        <v>58.46</v>
      </c>
      <c r="D371" s="125"/>
      <c r="E371" s="344">
        <v>12410</v>
      </c>
      <c r="F371" s="148">
        <f t="shared" si="16"/>
        <v>3445</v>
      </c>
      <c r="G371" s="348"/>
      <c r="H371" s="348">
        <f t="shared" si="18"/>
        <v>2547</v>
      </c>
      <c r="I371" s="377"/>
    </row>
    <row r="372" spans="1:9">
      <c r="A372" s="127">
        <v>511</v>
      </c>
      <c r="B372" s="60"/>
      <c r="C372" s="66">
        <f t="shared" si="17"/>
        <v>58.49</v>
      </c>
      <c r="D372" s="125"/>
      <c r="E372" s="344">
        <v>12410</v>
      </c>
      <c r="F372" s="148">
        <f t="shared" si="16"/>
        <v>3444</v>
      </c>
      <c r="G372" s="348"/>
      <c r="H372" s="348">
        <f t="shared" si="18"/>
        <v>2546</v>
      </c>
      <c r="I372" s="377"/>
    </row>
    <row r="373" spans="1:9">
      <c r="A373" s="127">
        <v>512</v>
      </c>
      <c r="B373" s="60"/>
      <c r="C373" s="66">
        <f t="shared" si="17"/>
        <v>58.52</v>
      </c>
      <c r="D373" s="125"/>
      <c r="E373" s="344">
        <v>12410</v>
      </c>
      <c r="F373" s="148">
        <f t="shared" si="16"/>
        <v>3442</v>
      </c>
      <c r="G373" s="348"/>
      <c r="H373" s="348">
        <f t="shared" si="18"/>
        <v>2545</v>
      </c>
      <c r="I373" s="377"/>
    </row>
    <row r="374" spans="1:9">
      <c r="A374" s="127">
        <v>513</v>
      </c>
      <c r="B374" s="60"/>
      <c r="C374" s="66">
        <f t="shared" si="17"/>
        <v>58.55</v>
      </c>
      <c r="D374" s="125"/>
      <c r="E374" s="344">
        <v>12410</v>
      </c>
      <c r="F374" s="148">
        <f t="shared" si="16"/>
        <v>3440</v>
      </c>
      <c r="G374" s="348"/>
      <c r="H374" s="348">
        <f t="shared" si="18"/>
        <v>2543</v>
      </c>
      <c r="I374" s="377"/>
    </row>
    <row r="375" spans="1:9">
      <c r="A375" s="127">
        <v>514</v>
      </c>
      <c r="B375" s="60"/>
      <c r="C375" s="66">
        <f t="shared" si="17"/>
        <v>58.58</v>
      </c>
      <c r="D375" s="125"/>
      <c r="E375" s="344">
        <v>12410</v>
      </c>
      <c r="F375" s="148">
        <f t="shared" si="16"/>
        <v>3438</v>
      </c>
      <c r="G375" s="348"/>
      <c r="H375" s="348">
        <f t="shared" si="18"/>
        <v>2542</v>
      </c>
      <c r="I375" s="377"/>
    </row>
    <row r="376" spans="1:9">
      <c r="A376" s="127">
        <v>515</v>
      </c>
      <c r="B376" s="60"/>
      <c r="C376" s="66">
        <f t="shared" si="17"/>
        <v>58.61</v>
      </c>
      <c r="D376" s="125"/>
      <c r="E376" s="344">
        <v>12410</v>
      </c>
      <c r="F376" s="148">
        <f t="shared" si="16"/>
        <v>3437</v>
      </c>
      <c r="G376" s="348"/>
      <c r="H376" s="348">
        <f t="shared" si="18"/>
        <v>2541</v>
      </c>
      <c r="I376" s="377"/>
    </row>
    <row r="377" spans="1:9">
      <c r="A377" s="127">
        <v>516</v>
      </c>
      <c r="B377" s="60"/>
      <c r="C377" s="66">
        <f t="shared" si="17"/>
        <v>58.63</v>
      </c>
      <c r="D377" s="125"/>
      <c r="E377" s="344">
        <v>12410</v>
      </c>
      <c r="F377" s="148">
        <f t="shared" si="16"/>
        <v>3435</v>
      </c>
      <c r="G377" s="348"/>
      <c r="H377" s="348">
        <f t="shared" si="18"/>
        <v>2540</v>
      </c>
      <c r="I377" s="377"/>
    </row>
    <row r="378" spans="1:9">
      <c r="A378" s="127">
        <v>517</v>
      </c>
      <c r="B378" s="60"/>
      <c r="C378" s="66">
        <f t="shared" si="17"/>
        <v>58.66</v>
      </c>
      <c r="D378" s="125"/>
      <c r="E378" s="344">
        <v>12410</v>
      </c>
      <c r="F378" s="148">
        <f t="shared" si="16"/>
        <v>3434</v>
      </c>
      <c r="G378" s="348"/>
      <c r="H378" s="348">
        <f t="shared" si="18"/>
        <v>2539</v>
      </c>
      <c r="I378" s="377"/>
    </row>
    <row r="379" spans="1:9">
      <c r="A379" s="127">
        <v>518</v>
      </c>
      <c r="B379" s="60"/>
      <c r="C379" s="66">
        <f t="shared" si="17"/>
        <v>58.69</v>
      </c>
      <c r="D379" s="125"/>
      <c r="E379" s="344">
        <v>12410</v>
      </c>
      <c r="F379" s="148">
        <f t="shared" si="16"/>
        <v>3432</v>
      </c>
      <c r="G379" s="348"/>
      <c r="H379" s="348">
        <f t="shared" si="18"/>
        <v>2537</v>
      </c>
      <c r="I379" s="377"/>
    </row>
    <row r="380" spans="1:9">
      <c r="A380" s="127">
        <v>519</v>
      </c>
      <c r="B380" s="60"/>
      <c r="C380" s="66">
        <f t="shared" si="17"/>
        <v>58.72</v>
      </c>
      <c r="D380" s="125"/>
      <c r="E380" s="344">
        <v>12410</v>
      </c>
      <c r="F380" s="148">
        <f t="shared" si="16"/>
        <v>3430</v>
      </c>
      <c r="G380" s="348"/>
      <c r="H380" s="348">
        <f t="shared" si="18"/>
        <v>2536</v>
      </c>
      <c r="I380" s="377"/>
    </row>
    <row r="381" spans="1:9">
      <c r="A381" s="127">
        <v>520</v>
      </c>
      <c r="B381" s="60"/>
      <c r="C381" s="66">
        <f t="shared" si="17"/>
        <v>58.75</v>
      </c>
      <c r="D381" s="125"/>
      <c r="E381" s="344">
        <v>12410</v>
      </c>
      <c r="F381" s="148">
        <f t="shared" si="16"/>
        <v>3428</v>
      </c>
      <c r="G381" s="348"/>
      <c r="H381" s="348">
        <f t="shared" si="18"/>
        <v>2535</v>
      </c>
      <c r="I381" s="377"/>
    </row>
    <row r="382" spans="1:9">
      <c r="A382" s="127">
        <v>521</v>
      </c>
      <c r="B382" s="60"/>
      <c r="C382" s="66">
        <f t="shared" si="17"/>
        <v>58.78</v>
      </c>
      <c r="D382" s="125"/>
      <c r="E382" s="344">
        <v>12410</v>
      </c>
      <c r="F382" s="148">
        <f t="shared" si="16"/>
        <v>3427</v>
      </c>
      <c r="G382" s="348"/>
      <c r="H382" s="348">
        <f t="shared" si="18"/>
        <v>2534</v>
      </c>
      <c r="I382" s="377"/>
    </row>
    <row r="383" spans="1:9">
      <c r="A383" s="127">
        <v>522</v>
      </c>
      <c r="B383" s="60"/>
      <c r="C383" s="66">
        <f t="shared" si="17"/>
        <v>58.81</v>
      </c>
      <c r="D383" s="125"/>
      <c r="E383" s="344">
        <v>12410</v>
      </c>
      <c r="F383" s="148">
        <f t="shared" si="16"/>
        <v>3425</v>
      </c>
      <c r="G383" s="348"/>
      <c r="H383" s="348">
        <f t="shared" si="18"/>
        <v>2532</v>
      </c>
      <c r="I383" s="377"/>
    </row>
    <row r="384" spans="1:9">
      <c r="A384" s="127">
        <v>523</v>
      </c>
      <c r="B384" s="60"/>
      <c r="C384" s="66">
        <f t="shared" si="17"/>
        <v>58.84</v>
      </c>
      <c r="D384" s="125"/>
      <c r="E384" s="344">
        <v>12410</v>
      </c>
      <c r="F384" s="148">
        <f t="shared" si="16"/>
        <v>3423</v>
      </c>
      <c r="G384" s="348"/>
      <c r="H384" s="348">
        <f t="shared" si="18"/>
        <v>2531</v>
      </c>
      <c r="I384" s="377"/>
    </row>
    <row r="385" spans="1:9">
      <c r="A385" s="127">
        <v>524</v>
      </c>
      <c r="B385" s="60"/>
      <c r="C385" s="66">
        <f t="shared" si="17"/>
        <v>58.86</v>
      </c>
      <c r="D385" s="125"/>
      <c r="E385" s="344">
        <v>12410</v>
      </c>
      <c r="F385" s="148">
        <f t="shared" si="16"/>
        <v>3422</v>
      </c>
      <c r="G385" s="348"/>
      <c r="H385" s="348">
        <f t="shared" si="18"/>
        <v>2530</v>
      </c>
      <c r="I385" s="377"/>
    </row>
    <row r="386" spans="1:9">
      <c r="A386" s="127">
        <v>525</v>
      </c>
      <c r="B386" s="60"/>
      <c r="C386" s="66">
        <f t="shared" si="17"/>
        <v>58.89</v>
      </c>
      <c r="D386" s="125"/>
      <c r="E386" s="344">
        <v>12410</v>
      </c>
      <c r="F386" s="148">
        <f t="shared" si="16"/>
        <v>3420</v>
      </c>
      <c r="G386" s="348"/>
      <c r="H386" s="348">
        <f t="shared" si="18"/>
        <v>2529</v>
      </c>
      <c r="I386" s="377"/>
    </row>
    <row r="387" spans="1:9">
      <c r="A387" s="127">
        <v>526</v>
      </c>
      <c r="B387" s="60"/>
      <c r="C387" s="66">
        <f t="shared" si="17"/>
        <v>58.92</v>
      </c>
      <c r="D387" s="125"/>
      <c r="E387" s="344">
        <v>12410</v>
      </c>
      <c r="F387" s="148">
        <f t="shared" si="16"/>
        <v>3418</v>
      </c>
      <c r="G387" s="348"/>
      <c r="H387" s="348">
        <f t="shared" si="18"/>
        <v>2527</v>
      </c>
      <c r="I387" s="377"/>
    </row>
    <row r="388" spans="1:9">
      <c r="A388" s="127">
        <v>527</v>
      </c>
      <c r="B388" s="60"/>
      <c r="C388" s="66">
        <f t="shared" si="17"/>
        <v>58.95</v>
      </c>
      <c r="D388" s="125"/>
      <c r="E388" s="344">
        <v>12410</v>
      </c>
      <c r="F388" s="148">
        <f t="shared" si="16"/>
        <v>3417</v>
      </c>
      <c r="G388" s="348"/>
      <c r="H388" s="348">
        <f t="shared" si="18"/>
        <v>2526</v>
      </c>
      <c r="I388" s="377"/>
    </row>
    <row r="389" spans="1:9">
      <c r="A389" s="127">
        <v>528</v>
      </c>
      <c r="B389" s="60"/>
      <c r="C389" s="66">
        <f t="shared" si="17"/>
        <v>58.98</v>
      </c>
      <c r="D389" s="125"/>
      <c r="E389" s="344">
        <v>12410</v>
      </c>
      <c r="F389" s="148">
        <f t="shared" si="16"/>
        <v>3415</v>
      </c>
      <c r="G389" s="348"/>
      <c r="H389" s="348">
        <f t="shared" si="18"/>
        <v>2525</v>
      </c>
      <c r="I389" s="377"/>
    </row>
    <row r="390" spans="1:9">
      <c r="A390" s="127">
        <v>529</v>
      </c>
      <c r="B390" s="60"/>
      <c r="C390" s="66">
        <f t="shared" si="17"/>
        <v>59</v>
      </c>
      <c r="D390" s="125"/>
      <c r="E390" s="344">
        <v>12410</v>
      </c>
      <c r="F390" s="148">
        <f t="shared" si="16"/>
        <v>3414</v>
      </c>
      <c r="G390" s="348"/>
      <c r="H390" s="348">
        <f t="shared" ref="H390:H453" si="19">ROUND(12*(1/C390*E390),0)</f>
        <v>2524</v>
      </c>
      <c r="I390" s="377"/>
    </row>
    <row r="391" spans="1:9">
      <c r="A391" s="127">
        <v>530</v>
      </c>
      <c r="B391" s="60"/>
      <c r="C391" s="66">
        <f t="shared" si="17"/>
        <v>59.03</v>
      </c>
      <c r="D391" s="125"/>
      <c r="E391" s="344">
        <v>12410</v>
      </c>
      <c r="F391" s="148">
        <f t="shared" si="16"/>
        <v>3412</v>
      </c>
      <c r="G391" s="348"/>
      <c r="H391" s="348">
        <f t="shared" si="19"/>
        <v>2523</v>
      </c>
      <c r="I391" s="377"/>
    </row>
    <row r="392" spans="1:9">
      <c r="A392" s="127">
        <v>531</v>
      </c>
      <c r="B392" s="60"/>
      <c r="C392" s="66">
        <f t="shared" si="17"/>
        <v>59.06</v>
      </c>
      <c r="D392" s="125"/>
      <c r="E392" s="344">
        <v>12410</v>
      </c>
      <c r="F392" s="148">
        <f t="shared" si="16"/>
        <v>3410</v>
      </c>
      <c r="G392" s="348"/>
      <c r="H392" s="348">
        <f t="shared" si="19"/>
        <v>2522</v>
      </c>
      <c r="I392" s="377"/>
    </row>
    <row r="393" spans="1:9">
      <c r="A393" s="127">
        <v>532</v>
      </c>
      <c r="B393" s="60"/>
      <c r="C393" s="66">
        <f t="shared" si="17"/>
        <v>59.09</v>
      </c>
      <c r="D393" s="125"/>
      <c r="E393" s="344">
        <v>12410</v>
      </c>
      <c r="F393" s="148">
        <f t="shared" si="16"/>
        <v>3409</v>
      </c>
      <c r="G393" s="348"/>
      <c r="H393" s="348">
        <f t="shared" si="19"/>
        <v>2520</v>
      </c>
      <c r="I393" s="377"/>
    </row>
    <row r="394" spans="1:9">
      <c r="A394" s="127">
        <v>533</v>
      </c>
      <c r="B394" s="60"/>
      <c r="C394" s="66">
        <f t="shared" si="17"/>
        <v>59.11</v>
      </c>
      <c r="D394" s="125"/>
      <c r="E394" s="344">
        <v>12410</v>
      </c>
      <c r="F394" s="148">
        <f t="shared" si="16"/>
        <v>3407</v>
      </c>
      <c r="G394" s="348"/>
      <c r="H394" s="348">
        <f t="shared" si="19"/>
        <v>2519</v>
      </c>
      <c r="I394" s="377"/>
    </row>
    <row r="395" spans="1:9">
      <c r="A395" s="127">
        <v>534</v>
      </c>
      <c r="B395" s="60"/>
      <c r="C395" s="66">
        <f t="shared" si="17"/>
        <v>59.14</v>
      </c>
      <c r="D395" s="125"/>
      <c r="E395" s="344">
        <v>12410</v>
      </c>
      <c r="F395" s="148">
        <f t="shared" si="16"/>
        <v>3406</v>
      </c>
      <c r="G395" s="348"/>
      <c r="H395" s="348">
        <f t="shared" si="19"/>
        <v>2518</v>
      </c>
      <c r="I395" s="377"/>
    </row>
    <row r="396" spans="1:9">
      <c r="A396" s="127">
        <v>535</v>
      </c>
      <c r="B396" s="60"/>
      <c r="C396" s="66">
        <f t="shared" si="17"/>
        <v>59.17</v>
      </c>
      <c r="D396" s="125"/>
      <c r="E396" s="344">
        <v>12410</v>
      </c>
      <c r="F396" s="148">
        <f t="shared" si="16"/>
        <v>3404</v>
      </c>
      <c r="G396" s="348"/>
      <c r="H396" s="348">
        <f t="shared" si="19"/>
        <v>2517</v>
      </c>
      <c r="I396" s="377"/>
    </row>
    <row r="397" spans="1:9">
      <c r="A397" s="127">
        <v>536</v>
      </c>
      <c r="B397" s="60"/>
      <c r="C397" s="66">
        <f t="shared" si="17"/>
        <v>59.2</v>
      </c>
      <c r="D397" s="125"/>
      <c r="E397" s="344">
        <v>12410</v>
      </c>
      <c r="F397" s="148">
        <f t="shared" si="16"/>
        <v>3402</v>
      </c>
      <c r="G397" s="348"/>
      <c r="H397" s="348">
        <f t="shared" si="19"/>
        <v>2516</v>
      </c>
      <c r="I397" s="377"/>
    </row>
    <row r="398" spans="1:9">
      <c r="A398" s="127">
        <v>537</v>
      </c>
      <c r="B398" s="60"/>
      <c r="C398" s="66">
        <f t="shared" si="17"/>
        <v>59.22</v>
      </c>
      <c r="D398" s="125"/>
      <c r="E398" s="344">
        <v>12410</v>
      </c>
      <c r="F398" s="148">
        <f t="shared" ref="F398:F461" si="20">ROUND(12*1.3525*(1/C398*E398)+I398,0)</f>
        <v>3401</v>
      </c>
      <c r="G398" s="348"/>
      <c r="H398" s="348">
        <f t="shared" si="19"/>
        <v>2515</v>
      </c>
      <c r="I398" s="377"/>
    </row>
    <row r="399" spans="1:9">
      <c r="A399" s="127">
        <v>538</v>
      </c>
      <c r="B399" s="60"/>
      <c r="C399" s="66">
        <f t="shared" ref="C399:C462" si="21">ROUND((-0.0000491*POWER(A399,2)+0.0818939*A399+34)*0.928,2)</f>
        <v>59.25</v>
      </c>
      <c r="D399" s="125"/>
      <c r="E399" s="344">
        <v>12410</v>
      </c>
      <c r="F399" s="148">
        <f t="shared" si="20"/>
        <v>3399</v>
      </c>
      <c r="G399" s="348"/>
      <c r="H399" s="348">
        <f t="shared" si="19"/>
        <v>2513</v>
      </c>
      <c r="I399" s="377"/>
    </row>
    <row r="400" spans="1:9">
      <c r="A400" s="127">
        <v>539</v>
      </c>
      <c r="B400" s="60"/>
      <c r="C400" s="66">
        <f t="shared" si="21"/>
        <v>59.28</v>
      </c>
      <c r="D400" s="125"/>
      <c r="E400" s="344">
        <v>12410</v>
      </c>
      <c r="F400" s="148">
        <f t="shared" si="20"/>
        <v>3398</v>
      </c>
      <c r="G400" s="348"/>
      <c r="H400" s="348">
        <f t="shared" si="19"/>
        <v>2512</v>
      </c>
      <c r="I400" s="377"/>
    </row>
    <row r="401" spans="1:9">
      <c r="A401" s="127">
        <v>540</v>
      </c>
      <c r="B401" s="60"/>
      <c r="C401" s="66">
        <f t="shared" si="21"/>
        <v>59.3</v>
      </c>
      <c r="D401" s="125"/>
      <c r="E401" s="344">
        <v>12410</v>
      </c>
      <c r="F401" s="148">
        <f t="shared" si="20"/>
        <v>3397</v>
      </c>
      <c r="G401" s="348"/>
      <c r="H401" s="348">
        <f t="shared" si="19"/>
        <v>2511</v>
      </c>
      <c r="I401" s="377"/>
    </row>
    <row r="402" spans="1:9">
      <c r="A402" s="127">
        <v>541</v>
      </c>
      <c r="B402" s="60"/>
      <c r="C402" s="66">
        <f t="shared" si="21"/>
        <v>59.33</v>
      </c>
      <c r="D402" s="125"/>
      <c r="E402" s="344">
        <v>12410</v>
      </c>
      <c r="F402" s="148">
        <f t="shared" si="20"/>
        <v>3395</v>
      </c>
      <c r="G402" s="348"/>
      <c r="H402" s="348">
        <f t="shared" si="19"/>
        <v>2510</v>
      </c>
      <c r="I402" s="377"/>
    </row>
    <row r="403" spans="1:9">
      <c r="A403" s="127">
        <v>542</v>
      </c>
      <c r="B403" s="60"/>
      <c r="C403" s="66">
        <f t="shared" si="21"/>
        <v>59.36</v>
      </c>
      <c r="D403" s="125"/>
      <c r="E403" s="344">
        <v>12410</v>
      </c>
      <c r="F403" s="148">
        <f t="shared" si="20"/>
        <v>3393</v>
      </c>
      <c r="G403" s="348"/>
      <c r="H403" s="348">
        <f t="shared" si="19"/>
        <v>2509</v>
      </c>
      <c r="I403" s="377"/>
    </row>
    <row r="404" spans="1:9">
      <c r="A404" s="127">
        <v>543</v>
      </c>
      <c r="B404" s="60"/>
      <c r="C404" s="66">
        <f t="shared" si="21"/>
        <v>59.38</v>
      </c>
      <c r="D404" s="125"/>
      <c r="E404" s="344">
        <v>12410</v>
      </c>
      <c r="F404" s="148">
        <f t="shared" si="20"/>
        <v>3392</v>
      </c>
      <c r="G404" s="348"/>
      <c r="H404" s="348">
        <f t="shared" si="19"/>
        <v>2508</v>
      </c>
      <c r="I404" s="377"/>
    </row>
    <row r="405" spans="1:9">
      <c r="A405" s="127">
        <v>544</v>
      </c>
      <c r="B405" s="60"/>
      <c r="C405" s="66">
        <f t="shared" si="21"/>
        <v>59.41</v>
      </c>
      <c r="D405" s="125"/>
      <c r="E405" s="344">
        <v>12410</v>
      </c>
      <c r="F405" s="148">
        <f t="shared" si="20"/>
        <v>3390</v>
      </c>
      <c r="G405" s="348"/>
      <c r="H405" s="348">
        <f t="shared" si="19"/>
        <v>2507</v>
      </c>
      <c r="I405" s="377"/>
    </row>
    <row r="406" spans="1:9">
      <c r="A406" s="127">
        <v>545</v>
      </c>
      <c r="B406" s="60"/>
      <c r="C406" s="66">
        <f t="shared" si="21"/>
        <v>59.44</v>
      </c>
      <c r="D406" s="125"/>
      <c r="E406" s="344">
        <v>12410</v>
      </c>
      <c r="F406" s="148">
        <f t="shared" si="20"/>
        <v>3389</v>
      </c>
      <c r="G406" s="348"/>
      <c r="H406" s="348">
        <f t="shared" si="19"/>
        <v>2505</v>
      </c>
      <c r="I406" s="377"/>
    </row>
    <row r="407" spans="1:9">
      <c r="A407" s="127">
        <v>546</v>
      </c>
      <c r="B407" s="60"/>
      <c r="C407" s="66">
        <f t="shared" si="21"/>
        <v>59.46</v>
      </c>
      <c r="D407" s="125"/>
      <c r="E407" s="344">
        <v>12410</v>
      </c>
      <c r="F407" s="148">
        <f t="shared" si="20"/>
        <v>3387</v>
      </c>
      <c r="G407" s="348"/>
      <c r="H407" s="348">
        <f t="shared" si="19"/>
        <v>2505</v>
      </c>
      <c r="I407" s="377"/>
    </row>
    <row r="408" spans="1:9">
      <c r="A408" s="127">
        <v>547</v>
      </c>
      <c r="B408" s="60"/>
      <c r="C408" s="66">
        <f t="shared" si="21"/>
        <v>59.49</v>
      </c>
      <c r="D408" s="125"/>
      <c r="E408" s="344">
        <v>12410</v>
      </c>
      <c r="F408" s="148">
        <f t="shared" si="20"/>
        <v>3386</v>
      </c>
      <c r="G408" s="348"/>
      <c r="H408" s="348">
        <f t="shared" si="19"/>
        <v>2503</v>
      </c>
      <c r="I408" s="377"/>
    </row>
    <row r="409" spans="1:9">
      <c r="A409" s="127">
        <v>548</v>
      </c>
      <c r="B409" s="60"/>
      <c r="C409" s="66">
        <f t="shared" si="21"/>
        <v>59.52</v>
      </c>
      <c r="D409" s="125"/>
      <c r="E409" s="344">
        <v>12410</v>
      </c>
      <c r="F409" s="148">
        <f t="shared" si="20"/>
        <v>3384</v>
      </c>
      <c r="G409" s="348"/>
      <c r="H409" s="348">
        <f t="shared" si="19"/>
        <v>2502</v>
      </c>
      <c r="I409" s="377"/>
    </row>
    <row r="410" spans="1:9">
      <c r="A410" s="127">
        <v>549</v>
      </c>
      <c r="B410" s="60"/>
      <c r="C410" s="66">
        <f t="shared" si="21"/>
        <v>59.54</v>
      </c>
      <c r="D410" s="125"/>
      <c r="E410" s="344">
        <v>12410</v>
      </c>
      <c r="F410" s="148">
        <f t="shared" si="20"/>
        <v>3383</v>
      </c>
      <c r="G410" s="348"/>
      <c r="H410" s="348">
        <f t="shared" si="19"/>
        <v>2501</v>
      </c>
      <c r="I410" s="377"/>
    </row>
    <row r="411" spans="1:9">
      <c r="A411" s="127">
        <v>550</v>
      </c>
      <c r="B411" s="60"/>
      <c r="C411" s="66">
        <f t="shared" si="21"/>
        <v>59.57</v>
      </c>
      <c r="D411" s="125"/>
      <c r="E411" s="344">
        <v>12410</v>
      </c>
      <c r="F411" s="148">
        <f t="shared" si="20"/>
        <v>3381</v>
      </c>
      <c r="G411" s="348"/>
      <c r="H411" s="348">
        <f t="shared" si="19"/>
        <v>2500</v>
      </c>
      <c r="I411" s="377"/>
    </row>
    <row r="412" spans="1:9">
      <c r="A412" s="127">
        <v>551</v>
      </c>
      <c r="B412" s="60"/>
      <c r="C412" s="66">
        <f t="shared" si="21"/>
        <v>59.59</v>
      </c>
      <c r="D412" s="125"/>
      <c r="E412" s="344">
        <v>12410</v>
      </c>
      <c r="F412" s="148">
        <f t="shared" si="20"/>
        <v>3380</v>
      </c>
      <c r="G412" s="348"/>
      <c r="H412" s="348">
        <f t="shared" si="19"/>
        <v>2499</v>
      </c>
      <c r="I412" s="377"/>
    </row>
    <row r="413" spans="1:9">
      <c r="A413" s="127">
        <v>552</v>
      </c>
      <c r="B413" s="60"/>
      <c r="C413" s="66">
        <f t="shared" si="21"/>
        <v>59.62</v>
      </c>
      <c r="D413" s="125"/>
      <c r="E413" s="344">
        <v>12410</v>
      </c>
      <c r="F413" s="148">
        <f t="shared" si="20"/>
        <v>3378</v>
      </c>
      <c r="G413" s="348"/>
      <c r="H413" s="348">
        <f t="shared" si="19"/>
        <v>2498</v>
      </c>
      <c r="I413" s="377"/>
    </row>
    <row r="414" spans="1:9">
      <c r="A414" s="127">
        <v>553</v>
      </c>
      <c r="B414" s="60"/>
      <c r="C414" s="66">
        <f t="shared" si="21"/>
        <v>59.64</v>
      </c>
      <c r="D414" s="125"/>
      <c r="E414" s="344">
        <v>12410</v>
      </c>
      <c r="F414" s="148">
        <f t="shared" si="20"/>
        <v>3377</v>
      </c>
      <c r="G414" s="348"/>
      <c r="H414" s="348">
        <f t="shared" si="19"/>
        <v>2497</v>
      </c>
      <c r="I414" s="377"/>
    </row>
    <row r="415" spans="1:9">
      <c r="A415" s="127">
        <v>554</v>
      </c>
      <c r="B415" s="60"/>
      <c r="C415" s="66">
        <f t="shared" si="21"/>
        <v>59.67</v>
      </c>
      <c r="D415" s="125"/>
      <c r="E415" s="344">
        <v>12410</v>
      </c>
      <c r="F415" s="148">
        <f t="shared" si="20"/>
        <v>3375</v>
      </c>
      <c r="G415" s="348"/>
      <c r="H415" s="348">
        <f t="shared" si="19"/>
        <v>2496</v>
      </c>
      <c r="I415" s="377"/>
    </row>
    <row r="416" spans="1:9">
      <c r="A416" s="127">
        <v>555</v>
      </c>
      <c r="B416" s="60"/>
      <c r="C416" s="66">
        <f t="shared" si="21"/>
        <v>59.7</v>
      </c>
      <c r="D416" s="125"/>
      <c r="E416" s="344">
        <v>12410</v>
      </c>
      <c r="F416" s="148">
        <f t="shared" si="20"/>
        <v>3374</v>
      </c>
      <c r="G416" s="348"/>
      <c r="H416" s="348">
        <f t="shared" si="19"/>
        <v>2494</v>
      </c>
      <c r="I416" s="377"/>
    </row>
    <row r="417" spans="1:9">
      <c r="A417" s="127">
        <v>556</v>
      </c>
      <c r="B417" s="60"/>
      <c r="C417" s="66">
        <f t="shared" si="21"/>
        <v>59.72</v>
      </c>
      <c r="D417" s="125"/>
      <c r="E417" s="344">
        <v>12410</v>
      </c>
      <c r="F417" s="148">
        <f t="shared" si="20"/>
        <v>3373</v>
      </c>
      <c r="G417" s="348"/>
      <c r="H417" s="348">
        <f t="shared" si="19"/>
        <v>2494</v>
      </c>
      <c r="I417" s="377"/>
    </row>
    <row r="418" spans="1:9">
      <c r="A418" s="127">
        <v>557</v>
      </c>
      <c r="B418" s="60"/>
      <c r="C418" s="66">
        <f t="shared" si="21"/>
        <v>59.75</v>
      </c>
      <c r="D418" s="125"/>
      <c r="E418" s="344">
        <v>12410</v>
      </c>
      <c r="F418" s="148">
        <f t="shared" si="20"/>
        <v>3371</v>
      </c>
      <c r="G418" s="348"/>
      <c r="H418" s="348">
        <f t="shared" si="19"/>
        <v>2492</v>
      </c>
      <c r="I418" s="377"/>
    </row>
    <row r="419" spans="1:9">
      <c r="A419" s="127">
        <v>558</v>
      </c>
      <c r="B419" s="60"/>
      <c r="C419" s="66">
        <f t="shared" si="21"/>
        <v>59.77</v>
      </c>
      <c r="D419" s="125"/>
      <c r="E419" s="344">
        <v>12410</v>
      </c>
      <c r="F419" s="148">
        <f t="shared" si="20"/>
        <v>3370</v>
      </c>
      <c r="G419" s="348"/>
      <c r="H419" s="348">
        <f t="shared" si="19"/>
        <v>2492</v>
      </c>
      <c r="I419" s="377"/>
    </row>
    <row r="420" spans="1:9">
      <c r="A420" s="127">
        <v>559</v>
      </c>
      <c r="B420" s="60"/>
      <c r="C420" s="66">
        <f t="shared" si="21"/>
        <v>59.8</v>
      </c>
      <c r="D420" s="125"/>
      <c r="E420" s="344">
        <v>12410</v>
      </c>
      <c r="F420" s="148">
        <f t="shared" si="20"/>
        <v>3368</v>
      </c>
      <c r="G420" s="348"/>
      <c r="H420" s="348">
        <f t="shared" si="19"/>
        <v>2490</v>
      </c>
      <c r="I420" s="377"/>
    </row>
    <row r="421" spans="1:9">
      <c r="A421" s="127">
        <v>560</v>
      </c>
      <c r="B421" s="60"/>
      <c r="C421" s="66">
        <f t="shared" si="21"/>
        <v>59.82</v>
      </c>
      <c r="D421" s="125"/>
      <c r="E421" s="344">
        <v>12410</v>
      </c>
      <c r="F421" s="148">
        <f t="shared" si="20"/>
        <v>3367</v>
      </c>
      <c r="G421" s="348"/>
      <c r="H421" s="348">
        <f t="shared" si="19"/>
        <v>2489</v>
      </c>
      <c r="I421" s="377"/>
    </row>
    <row r="422" spans="1:9">
      <c r="A422" s="127">
        <v>561</v>
      </c>
      <c r="B422" s="60"/>
      <c r="C422" s="66">
        <f t="shared" si="21"/>
        <v>59.85</v>
      </c>
      <c r="D422" s="125"/>
      <c r="E422" s="344">
        <v>12410</v>
      </c>
      <c r="F422" s="148">
        <f t="shared" si="20"/>
        <v>3365</v>
      </c>
      <c r="G422" s="348"/>
      <c r="H422" s="348">
        <f t="shared" si="19"/>
        <v>2488</v>
      </c>
      <c r="I422" s="377"/>
    </row>
    <row r="423" spans="1:9">
      <c r="A423" s="127">
        <v>562</v>
      </c>
      <c r="B423" s="60"/>
      <c r="C423" s="66">
        <f t="shared" si="21"/>
        <v>59.87</v>
      </c>
      <c r="D423" s="125"/>
      <c r="E423" s="344">
        <v>12410</v>
      </c>
      <c r="F423" s="148">
        <f t="shared" si="20"/>
        <v>3364</v>
      </c>
      <c r="G423" s="348"/>
      <c r="H423" s="348">
        <f t="shared" si="19"/>
        <v>2487</v>
      </c>
      <c r="I423" s="377"/>
    </row>
    <row r="424" spans="1:9">
      <c r="A424" s="127">
        <v>563</v>
      </c>
      <c r="B424" s="60"/>
      <c r="C424" s="66">
        <f t="shared" si="21"/>
        <v>59.9</v>
      </c>
      <c r="D424" s="125"/>
      <c r="E424" s="344">
        <v>12410</v>
      </c>
      <c r="F424" s="148">
        <f t="shared" si="20"/>
        <v>3363</v>
      </c>
      <c r="G424" s="348"/>
      <c r="H424" s="348">
        <f t="shared" si="19"/>
        <v>2486</v>
      </c>
      <c r="I424" s="377"/>
    </row>
    <row r="425" spans="1:9">
      <c r="A425" s="127">
        <v>564</v>
      </c>
      <c r="B425" s="60"/>
      <c r="C425" s="66">
        <f t="shared" si="21"/>
        <v>59.92</v>
      </c>
      <c r="D425" s="125"/>
      <c r="E425" s="344">
        <v>12410</v>
      </c>
      <c r="F425" s="148">
        <f t="shared" si="20"/>
        <v>3361</v>
      </c>
      <c r="G425" s="348"/>
      <c r="H425" s="348">
        <f t="shared" si="19"/>
        <v>2485</v>
      </c>
      <c r="I425" s="377"/>
    </row>
    <row r="426" spans="1:9">
      <c r="A426" s="127">
        <v>565</v>
      </c>
      <c r="B426" s="60"/>
      <c r="C426" s="66">
        <f t="shared" si="21"/>
        <v>59.95</v>
      </c>
      <c r="D426" s="125"/>
      <c r="E426" s="344">
        <v>12410</v>
      </c>
      <c r="F426" s="148">
        <f t="shared" si="20"/>
        <v>3360</v>
      </c>
      <c r="G426" s="348"/>
      <c r="H426" s="348">
        <f t="shared" si="19"/>
        <v>2484</v>
      </c>
      <c r="I426" s="377"/>
    </row>
    <row r="427" spans="1:9">
      <c r="A427" s="127">
        <v>566</v>
      </c>
      <c r="B427" s="60"/>
      <c r="C427" s="66">
        <f t="shared" si="21"/>
        <v>59.97</v>
      </c>
      <c r="D427" s="125"/>
      <c r="E427" s="344">
        <v>12410</v>
      </c>
      <c r="F427" s="148">
        <f t="shared" si="20"/>
        <v>3359</v>
      </c>
      <c r="G427" s="348"/>
      <c r="H427" s="348">
        <f t="shared" si="19"/>
        <v>2483</v>
      </c>
      <c r="I427" s="377"/>
    </row>
    <row r="428" spans="1:9">
      <c r="A428" s="127">
        <v>567</v>
      </c>
      <c r="B428" s="60"/>
      <c r="C428" s="66">
        <f t="shared" si="21"/>
        <v>59.99</v>
      </c>
      <c r="D428" s="125"/>
      <c r="E428" s="344">
        <v>12410</v>
      </c>
      <c r="F428" s="148">
        <f t="shared" si="20"/>
        <v>3357</v>
      </c>
      <c r="G428" s="348"/>
      <c r="H428" s="348">
        <f t="shared" si="19"/>
        <v>2482</v>
      </c>
      <c r="I428" s="377"/>
    </row>
    <row r="429" spans="1:9">
      <c r="A429" s="127">
        <v>568</v>
      </c>
      <c r="B429" s="60"/>
      <c r="C429" s="66">
        <f t="shared" si="21"/>
        <v>60.02</v>
      </c>
      <c r="D429" s="125"/>
      <c r="E429" s="344">
        <v>12410</v>
      </c>
      <c r="F429" s="148">
        <f t="shared" si="20"/>
        <v>3356</v>
      </c>
      <c r="G429" s="348"/>
      <c r="H429" s="348">
        <f t="shared" si="19"/>
        <v>2481</v>
      </c>
      <c r="I429" s="377"/>
    </row>
    <row r="430" spans="1:9">
      <c r="A430" s="127">
        <v>569</v>
      </c>
      <c r="B430" s="60"/>
      <c r="C430" s="66">
        <f t="shared" si="21"/>
        <v>60.04</v>
      </c>
      <c r="D430" s="125"/>
      <c r="E430" s="344">
        <v>12410</v>
      </c>
      <c r="F430" s="148">
        <f t="shared" si="20"/>
        <v>3355</v>
      </c>
      <c r="G430" s="348"/>
      <c r="H430" s="348">
        <f t="shared" si="19"/>
        <v>2480</v>
      </c>
      <c r="I430" s="377"/>
    </row>
    <row r="431" spans="1:9">
      <c r="A431" s="127">
        <v>570</v>
      </c>
      <c r="B431" s="60"/>
      <c r="C431" s="66">
        <f t="shared" si="21"/>
        <v>60.07</v>
      </c>
      <c r="D431" s="125"/>
      <c r="E431" s="344">
        <v>12410</v>
      </c>
      <c r="F431" s="148">
        <f t="shared" si="20"/>
        <v>3353</v>
      </c>
      <c r="G431" s="348"/>
      <c r="H431" s="348">
        <f t="shared" si="19"/>
        <v>2479</v>
      </c>
      <c r="I431" s="377"/>
    </row>
    <row r="432" spans="1:9">
      <c r="A432" s="127">
        <v>571</v>
      </c>
      <c r="B432" s="60"/>
      <c r="C432" s="66">
        <f t="shared" si="21"/>
        <v>60.09</v>
      </c>
      <c r="D432" s="125"/>
      <c r="E432" s="344">
        <v>12410</v>
      </c>
      <c r="F432" s="148">
        <f t="shared" si="20"/>
        <v>3352</v>
      </c>
      <c r="G432" s="348"/>
      <c r="H432" s="348">
        <f t="shared" si="19"/>
        <v>2478</v>
      </c>
      <c r="I432" s="377"/>
    </row>
    <row r="433" spans="1:9">
      <c r="A433" s="127">
        <v>572</v>
      </c>
      <c r="B433" s="60"/>
      <c r="C433" s="66">
        <f t="shared" si="21"/>
        <v>60.11</v>
      </c>
      <c r="D433" s="125"/>
      <c r="E433" s="344">
        <v>12410</v>
      </c>
      <c r="F433" s="148">
        <f t="shared" si="20"/>
        <v>3351</v>
      </c>
      <c r="G433" s="348"/>
      <c r="H433" s="348">
        <f t="shared" si="19"/>
        <v>2477</v>
      </c>
      <c r="I433" s="377"/>
    </row>
    <row r="434" spans="1:9">
      <c r="A434" s="127">
        <v>573</v>
      </c>
      <c r="B434" s="60"/>
      <c r="C434" s="66">
        <f t="shared" si="21"/>
        <v>60.14</v>
      </c>
      <c r="D434" s="125"/>
      <c r="E434" s="344">
        <v>12410</v>
      </c>
      <c r="F434" s="148">
        <f t="shared" si="20"/>
        <v>3349</v>
      </c>
      <c r="G434" s="348"/>
      <c r="H434" s="348">
        <f t="shared" si="19"/>
        <v>2476</v>
      </c>
      <c r="I434" s="377"/>
    </row>
    <row r="435" spans="1:9">
      <c r="A435" s="127">
        <v>574</v>
      </c>
      <c r="B435" s="60"/>
      <c r="C435" s="66">
        <f t="shared" si="21"/>
        <v>60.16</v>
      </c>
      <c r="D435" s="125"/>
      <c r="E435" s="344">
        <v>12410</v>
      </c>
      <c r="F435" s="148">
        <f t="shared" si="20"/>
        <v>3348</v>
      </c>
      <c r="G435" s="348"/>
      <c r="H435" s="348">
        <f t="shared" si="19"/>
        <v>2475</v>
      </c>
      <c r="I435" s="377"/>
    </row>
    <row r="436" spans="1:9">
      <c r="A436" s="127">
        <v>575</v>
      </c>
      <c r="B436" s="60"/>
      <c r="C436" s="66">
        <f t="shared" si="21"/>
        <v>60.19</v>
      </c>
      <c r="D436" s="125"/>
      <c r="E436" s="344">
        <v>12410</v>
      </c>
      <c r="F436" s="148">
        <f t="shared" si="20"/>
        <v>3346</v>
      </c>
      <c r="G436" s="348"/>
      <c r="H436" s="348">
        <f t="shared" si="19"/>
        <v>2474</v>
      </c>
      <c r="I436" s="377"/>
    </row>
    <row r="437" spans="1:9">
      <c r="A437" s="127">
        <v>576</v>
      </c>
      <c r="B437" s="60"/>
      <c r="C437" s="66">
        <f t="shared" si="21"/>
        <v>60.21</v>
      </c>
      <c r="D437" s="125"/>
      <c r="E437" s="344">
        <v>12410</v>
      </c>
      <c r="F437" s="148">
        <f t="shared" si="20"/>
        <v>3345</v>
      </c>
      <c r="G437" s="348"/>
      <c r="H437" s="348">
        <f t="shared" si="19"/>
        <v>2473</v>
      </c>
      <c r="I437" s="377"/>
    </row>
    <row r="438" spans="1:9">
      <c r="A438" s="127">
        <v>577</v>
      </c>
      <c r="B438" s="60"/>
      <c r="C438" s="66">
        <f t="shared" si="21"/>
        <v>60.23</v>
      </c>
      <c r="D438" s="125"/>
      <c r="E438" s="344">
        <v>12410</v>
      </c>
      <c r="F438" s="148">
        <f t="shared" si="20"/>
        <v>3344</v>
      </c>
      <c r="G438" s="348"/>
      <c r="H438" s="348">
        <f t="shared" si="19"/>
        <v>2473</v>
      </c>
      <c r="I438" s="377"/>
    </row>
    <row r="439" spans="1:9">
      <c r="A439" s="127">
        <v>578</v>
      </c>
      <c r="B439" s="60"/>
      <c r="C439" s="66">
        <f t="shared" si="21"/>
        <v>60.26</v>
      </c>
      <c r="D439" s="125"/>
      <c r="E439" s="344">
        <v>12410</v>
      </c>
      <c r="F439" s="148">
        <f t="shared" si="20"/>
        <v>3342</v>
      </c>
      <c r="G439" s="348"/>
      <c r="H439" s="348">
        <f t="shared" si="19"/>
        <v>2471</v>
      </c>
      <c r="I439" s="377"/>
    </row>
    <row r="440" spans="1:9">
      <c r="A440" s="127">
        <v>579</v>
      </c>
      <c r="B440" s="60"/>
      <c r="C440" s="66">
        <f t="shared" si="21"/>
        <v>60.28</v>
      </c>
      <c r="D440" s="125"/>
      <c r="E440" s="344">
        <v>12410</v>
      </c>
      <c r="F440" s="148">
        <f t="shared" si="20"/>
        <v>3341</v>
      </c>
      <c r="G440" s="348"/>
      <c r="H440" s="348">
        <f t="shared" si="19"/>
        <v>2470</v>
      </c>
      <c r="I440" s="377"/>
    </row>
    <row r="441" spans="1:9">
      <c r="A441" s="127">
        <v>580</v>
      </c>
      <c r="B441" s="60"/>
      <c r="C441" s="66">
        <f t="shared" si="21"/>
        <v>60.3</v>
      </c>
      <c r="D441" s="125"/>
      <c r="E441" s="344">
        <v>12410</v>
      </c>
      <c r="F441" s="148">
        <f t="shared" si="20"/>
        <v>3340</v>
      </c>
      <c r="G441" s="348"/>
      <c r="H441" s="348">
        <f t="shared" si="19"/>
        <v>2470</v>
      </c>
      <c r="I441" s="377"/>
    </row>
    <row r="442" spans="1:9">
      <c r="A442" s="127">
        <v>581</v>
      </c>
      <c r="B442" s="60"/>
      <c r="C442" s="66">
        <f t="shared" si="21"/>
        <v>60.33</v>
      </c>
      <c r="D442" s="125"/>
      <c r="E442" s="344">
        <v>12410</v>
      </c>
      <c r="F442" s="148">
        <f t="shared" si="20"/>
        <v>3339</v>
      </c>
      <c r="G442" s="348"/>
      <c r="H442" s="348">
        <f t="shared" si="19"/>
        <v>2468</v>
      </c>
      <c r="I442" s="377"/>
    </row>
    <row r="443" spans="1:9">
      <c r="A443" s="127">
        <v>582</v>
      </c>
      <c r="B443" s="60"/>
      <c r="C443" s="66">
        <f t="shared" si="21"/>
        <v>60.35</v>
      </c>
      <c r="D443" s="125"/>
      <c r="E443" s="344">
        <v>12410</v>
      </c>
      <c r="F443" s="148">
        <f t="shared" si="20"/>
        <v>3337</v>
      </c>
      <c r="G443" s="348"/>
      <c r="H443" s="348">
        <f t="shared" si="19"/>
        <v>2468</v>
      </c>
      <c r="I443" s="377"/>
    </row>
    <row r="444" spans="1:9">
      <c r="A444" s="127">
        <v>583</v>
      </c>
      <c r="B444" s="60"/>
      <c r="C444" s="66">
        <f t="shared" si="21"/>
        <v>60.37</v>
      </c>
      <c r="D444" s="125"/>
      <c r="E444" s="344">
        <v>12410</v>
      </c>
      <c r="F444" s="148">
        <f t="shared" si="20"/>
        <v>3336</v>
      </c>
      <c r="G444" s="348"/>
      <c r="H444" s="348">
        <f t="shared" si="19"/>
        <v>2467</v>
      </c>
      <c r="I444" s="377"/>
    </row>
    <row r="445" spans="1:9">
      <c r="A445" s="127">
        <v>584</v>
      </c>
      <c r="B445" s="60"/>
      <c r="C445" s="66">
        <f t="shared" si="21"/>
        <v>60.39</v>
      </c>
      <c r="D445" s="125"/>
      <c r="E445" s="344">
        <v>12410</v>
      </c>
      <c r="F445" s="148">
        <f t="shared" si="20"/>
        <v>3335</v>
      </c>
      <c r="G445" s="348"/>
      <c r="H445" s="348">
        <f t="shared" si="19"/>
        <v>2466</v>
      </c>
      <c r="I445" s="377"/>
    </row>
    <row r="446" spans="1:9">
      <c r="A446" s="127">
        <v>585</v>
      </c>
      <c r="B446" s="60"/>
      <c r="C446" s="66">
        <f t="shared" si="21"/>
        <v>60.42</v>
      </c>
      <c r="D446" s="125"/>
      <c r="E446" s="344">
        <v>12410</v>
      </c>
      <c r="F446" s="148">
        <f t="shared" si="20"/>
        <v>3334</v>
      </c>
      <c r="G446" s="348"/>
      <c r="H446" s="348">
        <f t="shared" si="19"/>
        <v>2465</v>
      </c>
      <c r="I446" s="377"/>
    </row>
    <row r="447" spans="1:9">
      <c r="A447" s="127">
        <v>586</v>
      </c>
      <c r="B447" s="60"/>
      <c r="C447" s="66">
        <f t="shared" si="21"/>
        <v>60.44</v>
      </c>
      <c r="D447" s="125"/>
      <c r="E447" s="344">
        <v>12410</v>
      </c>
      <c r="F447" s="148">
        <f t="shared" si="20"/>
        <v>3332</v>
      </c>
      <c r="G447" s="348"/>
      <c r="H447" s="348">
        <f t="shared" si="19"/>
        <v>2464</v>
      </c>
      <c r="I447" s="377"/>
    </row>
    <row r="448" spans="1:9">
      <c r="A448" s="127">
        <v>587</v>
      </c>
      <c r="B448" s="60"/>
      <c r="C448" s="66">
        <f t="shared" si="21"/>
        <v>60.46</v>
      </c>
      <c r="D448" s="125"/>
      <c r="E448" s="344">
        <v>12410</v>
      </c>
      <c r="F448" s="148">
        <f t="shared" si="20"/>
        <v>3331</v>
      </c>
      <c r="G448" s="348"/>
      <c r="H448" s="348">
        <f t="shared" si="19"/>
        <v>2463</v>
      </c>
      <c r="I448" s="377"/>
    </row>
    <row r="449" spans="1:9">
      <c r="A449" s="127">
        <v>588</v>
      </c>
      <c r="B449" s="60"/>
      <c r="C449" s="66">
        <f t="shared" si="21"/>
        <v>60.48</v>
      </c>
      <c r="D449" s="125"/>
      <c r="E449" s="344">
        <v>12410</v>
      </c>
      <c r="F449" s="148">
        <f t="shared" si="20"/>
        <v>3330</v>
      </c>
      <c r="G449" s="348"/>
      <c r="H449" s="348">
        <f t="shared" si="19"/>
        <v>2462</v>
      </c>
      <c r="I449" s="377"/>
    </row>
    <row r="450" spans="1:9">
      <c r="A450" s="127">
        <v>589</v>
      </c>
      <c r="B450" s="60"/>
      <c r="C450" s="66">
        <f t="shared" si="21"/>
        <v>60.51</v>
      </c>
      <c r="D450" s="125"/>
      <c r="E450" s="344">
        <v>12410</v>
      </c>
      <c r="F450" s="148">
        <f t="shared" si="20"/>
        <v>3329</v>
      </c>
      <c r="G450" s="348"/>
      <c r="H450" s="348">
        <f t="shared" si="19"/>
        <v>2461</v>
      </c>
      <c r="I450" s="377"/>
    </row>
    <row r="451" spans="1:9">
      <c r="A451" s="127">
        <v>590</v>
      </c>
      <c r="B451" s="60"/>
      <c r="C451" s="66">
        <f t="shared" si="21"/>
        <v>60.53</v>
      </c>
      <c r="D451" s="125"/>
      <c r="E451" s="344">
        <v>12410</v>
      </c>
      <c r="F451" s="148">
        <f t="shared" si="20"/>
        <v>3328</v>
      </c>
      <c r="G451" s="348"/>
      <c r="H451" s="348">
        <f t="shared" si="19"/>
        <v>2460</v>
      </c>
      <c r="I451" s="377"/>
    </row>
    <row r="452" spans="1:9">
      <c r="A452" s="127">
        <v>591</v>
      </c>
      <c r="B452" s="60"/>
      <c r="C452" s="66">
        <f t="shared" si="21"/>
        <v>60.55</v>
      </c>
      <c r="D452" s="125"/>
      <c r="E452" s="344">
        <v>12410</v>
      </c>
      <c r="F452" s="148">
        <f t="shared" si="20"/>
        <v>3326</v>
      </c>
      <c r="G452" s="348"/>
      <c r="H452" s="348">
        <f t="shared" si="19"/>
        <v>2459</v>
      </c>
      <c r="I452" s="377"/>
    </row>
    <row r="453" spans="1:9">
      <c r="A453" s="127">
        <v>592</v>
      </c>
      <c r="B453" s="60"/>
      <c r="C453" s="66">
        <f t="shared" si="21"/>
        <v>60.57</v>
      </c>
      <c r="D453" s="125"/>
      <c r="E453" s="344">
        <v>12410</v>
      </c>
      <c r="F453" s="148">
        <f t="shared" si="20"/>
        <v>3325</v>
      </c>
      <c r="G453" s="348"/>
      <c r="H453" s="348">
        <f t="shared" si="19"/>
        <v>2459</v>
      </c>
      <c r="I453" s="377"/>
    </row>
    <row r="454" spans="1:9">
      <c r="A454" s="127">
        <v>593</v>
      </c>
      <c r="B454" s="60"/>
      <c r="C454" s="66">
        <f t="shared" si="21"/>
        <v>60.6</v>
      </c>
      <c r="D454" s="125"/>
      <c r="E454" s="344">
        <v>12410</v>
      </c>
      <c r="F454" s="148">
        <f t="shared" si="20"/>
        <v>3324</v>
      </c>
      <c r="G454" s="348"/>
      <c r="H454" s="348">
        <f t="shared" ref="H454:H517" si="22">ROUND(12*(1/C454*E454),0)</f>
        <v>2457</v>
      </c>
      <c r="I454" s="377"/>
    </row>
    <row r="455" spans="1:9">
      <c r="A455" s="127">
        <v>594</v>
      </c>
      <c r="B455" s="60"/>
      <c r="C455" s="66">
        <f t="shared" si="21"/>
        <v>60.62</v>
      </c>
      <c r="D455" s="125"/>
      <c r="E455" s="344">
        <v>12410</v>
      </c>
      <c r="F455" s="148">
        <f t="shared" si="20"/>
        <v>3323</v>
      </c>
      <c r="G455" s="348"/>
      <c r="H455" s="348">
        <f t="shared" si="22"/>
        <v>2457</v>
      </c>
      <c r="I455" s="377"/>
    </row>
    <row r="456" spans="1:9">
      <c r="A456" s="127">
        <v>595</v>
      </c>
      <c r="B456" s="60"/>
      <c r="C456" s="66">
        <f t="shared" si="21"/>
        <v>60.64</v>
      </c>
      <c r="D456" s="125"/>
      <c r="E456" s="344">
        <v>12410</v>
      </c>
      <c r="F456" s="148">
        <f t="shared" si="20"/>
        <v>3321</v>
      </c>
      <c r="G456" s="348"/>
      <c r="H456" s="348">
        <f t="shared" si="22"/>
        <v>2456</v>
      </c>
      <c r="I456" s="377"/>
    </row>
    <row r="457" spans="1:9">
      <c r="A457" s="127">
        <v>596</v>
      </c>
      <c r="B457" s="60"/>
      <c r="C457" s="66">
        <f t="shared" si="21"/>
        <v>60.66</v>
      </c>
      <c r="D457" s="125"/>
      <c r="E457" s="344">
        <v>12410</v>
      </c>
      <c r="F457" s="148">
        <f t="shared" si="20"/>
        <v>3320</v>
      </c>
      <c r="G457" s="348"/>
      <c r="H457" s="348">
        <f t="shared" si="22"/>
        <v>2455</v>
      </c>
      <c r="I457" s="377"/>
    </row>
    <row r="458" spans="1:9">
      <c r="A458" s="127">
        <v>597</v>
      </c>
      <c r="B458" s="60"/>
      <c r="C458" s="66">
        <f t="shared" si="21"/>
        <v>60.68</v>
      </c>
      <c r="D458" s="125"/>
      <c r="E458" s="344">
        <v>12410</v>
      </c>
      <c r="F458" s="148">
        <f t="shared" si="20"/>
        <v>3319</v>
      </c>
      <c r="G458" s="348"/>
      <c r="H458" s="348">
        <f t="shared" si="22"/>
        <v>2454</v>
      </c>
      <c r="I458" s="377"/>
    </row>
    <row r="459" spans="1:9">
      <c r="A459" s="127">
        <v>598</v>
      </c>
      <c r="B459" s="60"/>
      <c r="C459" s="66">
        <f t="shared" si="21"/>
        <v>60.7</v>
      </c>
      <c r="D459" s="125"/>
      <c r="E459" s="344">
        <v>12410</v>
      </c>
      <c r="F459" s="148">
        <f t="shared" si="20"/>
        <v>3318</v>
      </c>
      <c r="G459" s="348"/>
      <c r="H459" s="348">
        <f t="shared" si="22"/>
        <v>2453</v>
      </c>
      <c r="I459" s="377"/>
    </row>
    <row r="460" spans="1:9">
      <c r="A460" s="127">
        <v>599</v>
      </c>
      <c r="B460" s="60"/>
      <c r="C460" s="66">
        <f t="shared" si="21"/>
        <v>60.73</v>
      </c>
      <c r="D460" s="125"/>
      <c r="E460" s="344">
        <v>12410</v>
      </c>
      <c r="F460" s="148">
        <f t="shared" si="20"/>
        <v>3317</v>
      </c>
      <c r="G460" s="348"/>
      <c r="H460" s="348">
        <f t="shared" si="22"/>
        <v>2452</v>
      </c>
      <c r="I460" s="377"/>
    </row>
    <row r="461" spans="1:9">
      <c r="A461" s="127">
        <v>600</v>
      </c>
      <c r="B461" s="60"/>
      <c r="C461" s="66">
        <f t="shared" si="21"/>
        <v>60.75</v>
      </c>
      <c r="D461" s="125"/>
      <c r="E461" s="344">
        <v>12410</v>
      </c>
      <c r="F461" s="148">
        <f t="shared" si="20"/>
        <v>3315</v>
      </c>
      <c r="G461" s="348"/>
      <c r="H461" s="348">
        <f t="shared" si="22"/>
        <v>2451</v>
      </c>
      <c r="I461" s="377"/>
    </row>
    <row r="462" spans="1:9">
      <c r="A462" s="127">
        <v>601</v>
      </c>
      <c r="B462" s="60"/>
      <c r="C462" s="66">
        <f t="shared" si="21"/>
        <v>60.77</v>
      </c>
      <c r="D462" s="125"/>
      <c r="E462" s="344">
        <v>12410</v>
      </c>
      <c r="F462" s="148">
        <f t="shared" ref="F462:F525" si="23">ROUND(12*1.3525*(1/C462*E462)+I462,0)</f>
        <v>3314</v>
      </c>
      <c r="G462" s="348"/>
      <c r="H462" s="348">
        <f t="shared" si="22"/>
        <v>2451</v>
      </c>
      <c r="I462" s="377"/>
    </row>
    <row r="463" spans="1:9">
      <c r="A463" s="127">
        <v>602</v>
      </c>
      <c r="B463" s="60"/>
      <c r="C463" s="66">
        <f t="shared" ref="C463:C526" si="24">ROUND((-0.0000491*POWER(A463,2)+0.0818939*A463+34)*0.928,2)</f>
        <v>60.79</v>
      </c>
      <c r="D463" s="125"/>
      <c r="E463" s="344">
        <v>12410</v>
      </c>
      <c r="F463" s="148">
        <f t="shared" si="23"/>
        <v>3313</v>
      </c>
      <c r="G463" s="348"/>
      <c r="H463" s="348">
        <f t="shared" si="22"/>
        <v>2450</v>
      </c>
      <c r="I463" s="377"/>
    </row>
    <row r="464" spans="1:9">
      <c r="A464" s="127">
        <v>603</v>
      </c>
      <c r="B464" s="60"/>
      <c r="C464" s="66">
        <f t="shared" si="24"/>
        <v>60.81</v>
      </c>
      <c r="D464" s="125"/>
      <c r="E464" s="344">
        <v>12410</v>
      </c>
      <c r="F464" s="148">
        <f t="shared" si="23"/>
        <v>3312</v>
      </c>
      <c r="G464" s="348"/>
      <c r="H464" s="348">
        <f t="shared" si="22"/>
        <v>2449</v>
      </c>
      <c r="I464" s="377"/>
    </row>
    <row r="465" spans="1:9">
      <c r="A465" s="127">
        <v>604</v>
      </c>
      <c r="B465" s="60"/>
      <c r="C465" s="66">
        <f t="shared" si="24"/>
        <v>60.83</v>
      </c>
      <c r="D465" s="125"/>
      <c r="E465" s="344">
        <v>12410</v>
      </c>
      <c r="F465" s="148">
        <f t="shared" si="23"/>
        <v>3311</v>
      </c>
      <c r="G465" s="348"/>
      <c r="H465" s="348">
        <f t="shared" si="22"/>
        <v>2448</v>
      </c>
      <c r="I465" s="377"/>
    </row>
    <row r="466" spans="1:9">
      <c r="A466" s="127">
        <v>605</v>
      </c>
      <c r="B466" s="60"/>
      <c r="C466" s="66">
        <f t="shared" si="24"/>
        <v>60.85</v>
      </c>
      <c r="D466" s="125"/>
      <c r="E466" s="344">
        <v>12410</v>
      </c>
      <c r="F466" s="148">
        <f t="shared" si="23"/>
        <v>3310</v>
      </c>
      <c r="G466" s="348"/>
      <c r="H466" s="348">
        <f t="shared" si="22"/>
        <v>2447</v>
      </c>
      <c r="I466" s="377"/>
    </row>
    <row r="467" spans="1:9">
      <c r="A467" s="127">
        <v>606</v>
      </c>
      <c r="B467" s="60"/>
      <c r="C467" s="66">
        <f t="shared" si="24"/>
        <v>60.87</v>
      </c>
      <c r="D467" s="125"/>
      <c r="E467" s="344">
        <v>12410</v>
      </c>
      <c r="F467" s="148">
        <f t="shared" si="23"/>
        <v>3309</v>
      </c>
      <c r="G467" s="348"/>
      <c r="H467" s="348">
        <f t="shared" si="22"/>
        <v>2447</v>
      </c>
      <c r="I467" s="377"/>
    </row>
    <row r="468" spans="1:9">
      <c r="A468" s="127">
        <v>607</v>
      </c>
      <c r="B468" s="60"/>
      <c r="C468" s="66">
        <f t="shared" si="24"/>
        <v>60.89</v>
      </c>
      <c r="D468" s="125"/>
      <c r="E468" s="344">
        <v>12410</v>
      </c>
      <c r="F468" s="148">
        <f t="shared" si="23"/>
        <v>3308</v>
      </c>
      <c r="G468" s="348"/>
      <c r="H468" s="348">
        <f t="shared" si="22"/>
        <v>2446</v>
      </c>
      <c r="I468" s="377"/>
    </row>
    <row r="469" spans="1:9">
      <c r="A469" s="127">
        <v>608</v>
      </c>
      <c r="B469" s="60"/>
      <c r="C469" s="66">
        <f t="shared" si="24"/>
        <v>60.91</v>
      </c>
      <c r="D469" s="125"/>
      <c r="E469" s="344">
        <v>12410</v>
      </c>
      <c r="F469" s="148">
        <f t="shared" si="23"/>
        <v>3307</v>
      </c>
      <c r="G469" s="348"/>
      <c r="H469" s="348">
        <f t="shared" si="22"/>
        <v>2445</v>
      </c>
      <c r="I469" s="377"/>
    </row>
    <row r="470" spans="1:9">
      <c r="A470" s="127">
        <v>609</v>
      </c>
      <c r="B470" s="60"/>
      <c r="C470" s="66">
        <f t="shared" si="24"/>
        <v>60.94</v>
      </c>
      <c r="D470" s="125"/>
      <c r="E470" s="344">
        <v>12410</v>
      </c>
      <c r="F470" s="148">
        <f t="shared" si="23"/>
        <v>3305</v>
      </c>
      <c r="G470" s="348"/>
      <c r="H470" s="348">
        <f t="shared" si="22"/>
        <v>2444</v>
      </c>
      <c r="I470" s="377"/>
    </row>
    <row r="471" spans="1:9">
      <c r="A471" s="127">
        <v>610</v>
      </c>
      <c r="B471" s="60"/>
      <c r="C471" s="66">
        <f t="shared" si="24"/>
        <v>60.96</v>
      </c>
      <c r="D471" s="125"/>
      <c r="E471" s="344">
        <v>12410</v>
      </c>
      <c r="F471" s="148">
        <f t="shared" si="23"/>
        <v>3304</v>
      </c>
      <c r="G471" s="348"/>
      <c r="H471" s="348">
        <f t="shared" si="22"/>
        <v>2443</v>
      </c>
      <c r="I471" s="377"/>
    </row>
    <row r="472" spans="1:9">
      <c r="A472" s="127">
        <v>611</v>
      </c>
      <c r="B472" s="60"/>
      <c r="C472" s="66">
        <f t="shared" si="24"/>
        <v>60.98</v>
      </c>
      <c r="D472" s="125"/>
      <c r="E472" s="344">
        <v>12410</v>
      </c>
      <c r="F472" s="148">
        <f t="shared" si="23"/>
        <v>3303</v>
      </c>
      <c r="G472" s="348"/>
      <c r="H472" s="348">
        <f t="shared" si="22"/>
        <v>2442</v>
      </c>
      <c r="I472" s="377"/>
    </row>
    <row r="473" spans="1:9">
      <c r="A473" s="127">
        <v>612</v>
      </c>
      <c r="B473" s="60"/>
      <c r="C473" s="66">
        <f t="shared" si="24"/>
        <v>61</v>
      </c>
      <c r="D473" s="125"/>
      <c r="E473" s="344">
        <v>12410</v>
      </c>
      <c r="F473" s="148">
        <f t="shared" si="23"/>
        <v>3302</v>
      </c>
      <c r="G473" s="348"/>
      <c r="H473" s="348">
        <f t="shared" si="22"/>
        <v>2441</v>
      </c>
      <c r="I473" s="377"/>
    </row>
    <row r="474" spans="1:9">
      <c r="A474" s="127">
        <v>613</v>
      </c>
      <c r="B474" s="60"/>
      <c r="C474" s="66">
        <f t="shared" si="24"/>
        <v>61.02</v>
      </c>
      <c r="D474" s="125"/>
      <c r="E474" s="344">
        <v>12410</v>
      </c>
      <c r="F474" s="148">
        <f t="shared" si="23"/>
        <v>3301</v>
      </c>
      <c r="G474" s="348"/>
      <c r="H474" s="348">
        <f t="shared" si="22"/>
        <v>2441</v>
      </c>
      <c r="I474" s="377"/>
    </row>
    <row r="475" spans="1:9">
      <c r="A475" s="127">
        <v>614</v>
      </c>
      <c r="B475" s="60"/>
      <c r="C475" s="66">
        <f t="shared" si="24"/>
        <v>61.04</v>
      </c>
      <c r="D475" s="125"/>
      <c r="E475" s="344">
        <v>12410</v>
      </c>
      <c r="F475" s="148">
        <f t="shared" si="23"/>
        <v>3300</v>
      </c>
      <c r="G475" s="348"/>
      <c r="H475" s="348">
        <f t="shared" si="22"/>
        <v>2440</v>
      </c>
      <c r="I475" s="377"/>
    </row>
    <row r="476" spans="1:9">
      <c r="A476" s="127">
        <v>615</v>
      </c>
      <c r="B476" s="60"/>
      <c r="C476" s="66">
        <f t="shared" si="24"/>
        <v>61.06</v>
      </c>
      <c r="D476" s="125"/>
      <c r="E476" s="344">
        <v>12410</v>
      </c>
      <c r="F476" s="148">
        <f t="shared" si="23"/>
        <v>3299</v>
      </c>
      <c r="G476" s="348"/>
      <c r="H476" s="348">
        <f t="shared" si="22"/>
        <v>2439</v>
      </c>
      <c r="I476" s="377"/>
    </row>
    <row r="477" spans="1:9">
      <c r="A477" s="127">
        <v>616</v>
      </c>
      <c r="B477" s="60"/>
      <c r="C477" s="66">
        <f t="shared" si="24"/>
        <v>61.08</v>
      </c>
      <c r="D477" s="125"/>
      <c r="E477" s="344">
        <v>12410</v>
      </c>
      <c r="F477" s="148">
        <f t="shared" si="23"/>
        <v>3298</v>
      </c>
      <c r="G477" s="348"/>
      <c r="H477" s="348">
        <f t="shared" si="22"/>
        <v>2438</v>
      </c>
      <c r="I477" s="377"/>
    </row>
    <row r="478" spans="1:9">
      <c r="A478" s="127">
        <v>617</v>
      </c>
      <c r="B478" s="60"/>
      <c r="C478" s="66">
        <f t="shared" si="24"/>
        <v>61.1</v>
      </c>
      <c r="D478" s="125"/>
      <c r="E478" s="344">
        <v>12410</v>
      </c>
      <c r="F478" s="148">
        <f t="shared" si="23"/>
        <v>3296</v>
      </c>
      <c r="G478" s="348"/>
      <c r="H478" s="348">
        <f t="shared" si="22"/>
        <v>2437</v>
      </c>
      <c r="I478" s="377"/>
    </row>
    <row r="479" spans="1:9">
      <c r="A479" s="127">
        <v>618</v>
      </c>
      <c r="B479" s="60"/>
      <c r="C479" s="66">
        <f t="shared" si="24"/>
        <v>61.12</v>
      </c>
      <c r="D479" s="125"/>
      <c r="E479" s="344">
        <v>12410</v>
      </c>
      <c r="F479" s="148">
        <f t="shared" si="23"/>
        <v>3295</v>
      </c>
      <c r="G479" s="348"/>
      <c r="H479" s="348">
        <f t="shared" si="22"/>
        <v>2437</v>
      </c>
      <c r="I479" s="377"/>
    </row>
    <row r="480" spans="1:9">
      <c r="A480" s="127">
        <v>619</v>
      </c>
      <c r="B480" s="60"/>
      <c r="C480" s="66">
        <f t="shared" si="24"/>
        <v>61.14</v>
      </c>
      <c r="D480" s="125"/>
      <c r="E480" s="344">
        <v>12410</v>
      </c>
      <c r="F480" s="148">
        <f t="shared" si="23"/>
        <v>3294</v>
      </c>
      <c r="G480" s="348"/>
      <c r="H480" s="348">
        <f t="shared" si="22"/>
        <v>2436</v>
      </c>
      <c r="I480" s="377"/>
    </row>
    <row r="481" spans="1:9">
      <c r="A481" s="127">
        <v>620</v>
      </c>
      <c r="B481" s="60"/>
      <c r="C481" s="66">
        <f t="shared" si="24"/>
        <v>61.16</v>
      </c>
      <c r="D481" s="125"/>
      <c r="E481" s="344">
        <v>12410</v>
      </c>
      <c r="F481" s="148">
        <f t="shared" si="23"/>
        <v>3293</v>
      </c>
      <c r="G481" s="348"/>
      <c r="H481" s="348">
        <f t="shared" si="22"/>
        <v>2435</v>
      </c>
      <c r="I481" s="377"/>
    </row>
    <row r="482" spans="1:9">
      <c r="A482" s="127">
        <v>621</v>
      </c>
      <c r="B482" s="60"/>
      <c r="C482" s="66">
        <f t="shared" si="24"/>
        <v>61.17</v>
      </c>
      <c r="D482" s="125"/>
      <c r="E482" s="344">
        <v>12410</v>
      </c>
      <c r="F482" s="148">
        <f t="shared" si="23"/>
        <v>3293</v>
      </c>
      <c r="G482" s="348"/>
      <c r="H482" s="348">
        <f t="shared" si="22"/>
        <v>2435</v>
      </c>
      <c r="I482" s="377"/>
    </row>
    <row r="483" spans="1:9">
      <c r="A483" s="127">
        <v>622</v>
      </c>
      <c r="B483" s="60"/>
      <c r="C483" s="66">
        <f t="shared" si="24"/>
        <v>61.19</v>
      </c>
      <c r="D483" s="125"/>
      <c r="E483" s="344">
        <v>12410</v>
      </c>
      <c r="F483" s="148">
        <f t="shared" si="23"/>
        <v>3292</v>
      </c>
      <c r="G483" s="348"/>
      <c r="H483" s="348">
        <f t="shared" si="22"/>
        <v>2434</v>
      </c>
      <c r="I483" s="377"/>
    </row>
    <row r="484" spans="1:9">
      <c r="A484" s="127">
        <v>623</v>
      </c>
      <c r="B484" s="60"/>
      <c r="C484" s="66">
        <f t="shared" si="24"/>
        <v>61.21</v>
      </c>
      <c r="D484" s="125"/>
      <c r="E484" s="344">
        <v>12410</v>
      </c>
      <c r="F484" s="148">
        <f t="shared" si="23"/>
        <v>3291</v>
      </c>
      <c r="G484" s="348"/>
      <c r="H484" s="348">
        <f t="shared" si="22"/>
        <v>2433</v>
      </c>
      <c r="I484" s="377"/>
    </row>
    <row r="485" spans="1:9">
      <c r="A485" s="127">
        <v>624</v>
      </c>
      <c r="B485" s="60"/>
      <c r="C485" s="66">
        <f t="shared" si="24"/>
        <v>61.23</v>
      </c>
      <c r="D485" s="125"/>
      <c r="E485" s="344">
        <v>12410</v>
      </c>
      <c r="F485" s="148">
        <f t="shared" si="23"/>
        <v>3289</v>
      </c>
      <c r="G485" s="348"/>
      <c r="H485" s="348">
        <f t="shared" si="22"/>
        <v>2432</v>
      </c>
      <c r="I485" s="377"/>
    </row>
    <row r="486" spans="1:9">
      <c r="A486" s="127">
        <v>625</v>
      </c>
      <c r="B486" s="60"/>
      <c r="C486" s="66">
        <f t="shared" si="24"/>
        <v>61.25</v>
      </c>
      <c r="D486" s="125"/>
      <c r="E486" s="344">
        <v>12410</v>
      </c>
      <c r="F486" s="148">
        <f t="shared" si="23"/>
        <v>3288</v>
      </c>
      <c r="G486" s="348"/>
      <c r="H486" s="348">
        <f t="shared" si="22"/>
        <v>2431</v>
      </c>
      <c r="I486" s="377"/>
    </row>
    <row r="487" spans="1:9">
      <c r="A487" s="127">
        <v>626</v>
      </c>
      <c r="B487" s="60"/>
      <c r="C487" s="66">
        <f t="shared" si="24"/>
        <v>61.27</v>
      </c>
      <c r="D487" s="125"/>
      <c r="E487" s="344">
        <v>12410</v>
      </c>
      <c r="F487" s="148">
        <f t="shared" si="23"/>
        <v>3287</v>
      </c>
      <c r="G487" s="348"/>
      <c r="H487" s="348">
        <f t="shared" si="22"/>
        <v>2431</v>
      </c>
      <c r="I487" s="377"/>
    </row>
    <row r="488" spans="1:9">
      <c r="A488" s="127">
        <v>627</v>
      </c>
      <c r="B488" s="60"/>
      <c r="C488" s="66">
        <f t="shared" si="24"/>
        <v>61.29</v>
      </c>
      <c r="D488" s="125"/>
      <c r="E488" s="344">
        <v>12410</v>
      </c>
      <c r="F488" s="148">
        <f t="shared" si="23"/>
        <v>3286</v>
      </c>
      <c r="G488" s="348"/>
      <c r="H488" s="348">
        <f t="shared" si="22"/>
        <v>2430</v>
      </c>
      <c r="I488" s="377"/>
    </row>
    <row r="489" spans="1:9">
      <c r="A489" s="127">
        <v>628</v>
      </c>
      <c r="B489" s="60"/>
      <c r="C489" s="66">
        <f t="shared" si="24"/>
        <v>61.31</v>
      </c>
      <c r="D489" s="125"/>
      <c r="E489" s="344">
        <v>12410</v>
      </c>
      <c r="F489" s="148">
        <f t="shared" si="23"/>
        <v>3285</v>
      </c>
      <c r="G489" s="348"/>
      <c r="H489" s="348">
        <f t="shared" si="22"/>
        <v>2429</v>
      </c>
      <c r="I489" s="377"/>
    </row>
    <row r="490" spans="1:9">
      <c r="A490" s="127">
        <v>629</v>
      </c>
      <c r="B490" s="60"/>
      <c r="C490" s="66">
        <f t="shared" si="24"/>
        <v>61.33</v>
      </c>
      <c r="D490" s="125"/>
      <c r="E490" s="344">
        <v>12410</v>
      </c>
      <c r="F490" s="148">
        <f t="shared" si="23"/>
        <v>3284</v>
      </c>
      <c r="G490" s="348"/>
      <c r="H490" s="348">
        <f t="shared" si="22"/>
        <v>2428</v>
      </c>
      <c r="I490" s="377"/>
    </row>
    <row r="491" spans="1:9">
      <c r="A491" s="127">
        <v>630</v>
      </c>
      <c r="B491" s="60"/>
      <c r="C491" s="66">
        <f t="shared" si="24"/>
        <v>61.35</v>
      </c>
      <c r="D491" s="125"/>
      <c r="E491" s="344">
        <v>12410</v>
      </c>
      <c r="F491" s="148">
        <f t="shared" si="23"/>
        <v>3283</v>
      </c>
      <c r="G491" s="348"/>
      <c r="H491" s="348">
        <f t="shared" si="22"/>
        <v>2427</v>
      </c>
      <c r="I491" s="377"/>
    </row>
    <row r="492" spans="1:9">
      <c r="A492" s="127">
        <v>631</v>
      </c>
      <c r="B492" s="60"/>
      <c r="C492" s="66">
        <f t="shared" si="24"/>
        <v>61.36</v>
      </c>
      <c r="D492" s="125"/>
      <c r="E492" s="344">
        <v>12410</v>
      </c>
      <c r="F492" s="148">
        <f t="shared" si="23"/>
        <v>3283</v>
      </c>
      <c r="G492" s="348"/>
      <c r="H492" s="348">
        <f t="shared" si="22"/>
        <v>2427</v>
      </c>
      <c r="I492" s="377"/>
    </row>
    <row r="493" spans="1:9">
      <c r="A493" s="127">
        <v>632</v>
      </c>
      <c r="B493" s="60"/>
      <c r="C493" s="66">
        <f t="shared" si="24"/>
        <v>61.38</v>
      </c>
      <c r="D493" s="125"/>
      <c r="E493" s="344">
        <v>12410</v>
      </c>
      <c r="F493" s="148">
        <f t="shared" si="23"/>
        <v>3281</v>
      </c>
      <c r="G493" s="348"/>
      <c r="H493" s="348">
        <f t="shared" si="22"/>
        <v>2426</v>
      </c>
      <c r="I493" s="377"/>
    </row>
    <row r="494" spans="1:9">
      <c r="A494" s="127">
        <v>633</v>
      </c>
      <c r="B494" s="60"/>
      <c r="C494" s="66">
        <f t="shared" si="24"/>
        <v>61.4</v>
      </c>
      <c r="D494" s="125"/>
      <c r="E494" s="344">
        <v>12410</v>
      </c>
      <c r="F494" s="148">
        <f t="shared" si="23"/>
        <v>3280</v>
      </c>
      <c r="G494" s="348"/>
      <c r="H494" s="348">
        <f t="shared" si="22"/>
        <v>2425</v>
      </c>
      <c r="I494" s="377"/>
    </row>
    <row r="495" spans="1:9">
      <c r="A495" s="127">
        <v>634</v>
      </c>
      <c r="B495" s="60"/>
      <c r="C495" s="66">
        <f t="shared" si="24"/>
        <v>61.42</v>
      </c>
      <c r="D495" s="125"/>
      <c r="E495" s="344">
        <v>12410</v>
      </c>
      <c r="F495" s="148">
        <f t="shared" si="23"/>
        <v>3279</v>
      </c>
      <c r="G495" s="348"/>
      <c r="H495" s="348">
        <f t="shared" si="22"/>
        <v>2425</v>
      </c>
      <c r="I495" s="377"/>
    </row>
    <row r="496" spans="1:9">
      <c r="A496" s="127">
        <v>635</v>
      </c>
      <c r="B496" s="60"/>
      <c r="C496" s="66">
        <f t="shared" si="24"/>
        <v>61.44</v>
      </c>
      <c r="D496" s="125"/>
      <c r="E496" s="344">
        <v>12410</v>
      </c>
      <c r="F496" s="148">
        <f t="shared" si="23"/>
        <v>3278</v>
      </c>
      <c r="G496" s="348"/>
      <c r="H496" s="348">
        <f t="shared" si="22"/>
        <v>2424</v>
      </c>
      <c r="I496" s="377"/>
    </row>
    <row r="497" spans="1:9">
      <c r="A497" s="127">
        <v>636</v>
      </c>
      <c r="B497" s="60"/>
      <c r="C497" s="66">
        <f t="shared" si="24"/>
        <v>61.46</v>
      </c>
      <c r="D497" s="125"/>
      <c r="E497" s="344">
        <v>12410</v>
      </c>
      <c r="F497" s="148">
        <f t="shared" si="23"/>
        <v>3277</v>
      </c>
      <c r="G497" s="348"/>
      <c r="H497" s="348">
        <f t="shared" si="22"/>
        <v>2423</v>
      </c>
      <c r="I497" s="377"/>
    </row>
    <row r="498" spans="1:9">
      <c r="A498" s="127">
        <v>637</v>
      </c>
      <c r="B498" s="60"/>
      <c r="C498" s="66">
        <f t="shared" si="24"/>
        <v>61.47</v>
      </c>
      <c r="D498" s="125"/>
      <c r="E498" s="344">
        <v>12410</v>
      </c>
      <c r="F498" s="148">
        <f t="shared" si="23"/>
        <v>3277</v>
      </c>
      <c r="G498" s="348"/>
      <c r="H498" s="348">
        <f t="shared" si="22"/>
        <v>2423</v>
      </c>
      <c r="I498" s="377"/>
    </row>
    <row r="499" spans="1:9">
      <c r="A499" s="127">
        <v>638</v>
      </c>
      <c r="B499" s="60"/>
      <c r="C499" s="66">
        <f t="shared" si="24"/>
        <v>61.49</v>
      </c>
      <c r="D499" s="125"/>
      <c r="E499" s="344">
        <v>12410</v>
      </c>
      <c r="F499" s="148">
        <f t="shared" si="23"/>
        <v>3276</v>
      </c>
      <c r="G499" s="348"/>
      <c r="H499" s="348">
        <f t="shared" si="22"/>
        <v>2422</v>
      </c>
      <c r="I499" s="377"/>
    </row>
    <row r="500" spans="1:9">
      <c r="A500" s="127">
        <v>639</v>
      </c>
      <c r="B500" s="60"/>
      <c r="C500" s="66">
        <f t="shared" si="24"/>
        <v>61.51</v>
      </c>
      <c r="D500" s="125"/>
      <c r="E500" s="344">
        <v>12410</v>
      </c>
      <c r="F500" s="148">
        <f t="shared" si="23"/>
        <v>3274</v>
      </c>
      <c r="G500" s="348"/>
      <c r="H500" s="348">
        <f t="shared" si="22"/>
        <v>2421</v>
      </c>
      <c r="I500" s="377"/>
    </row>
    <row r="501" spans="1:9">
      <c r="A501" s="127">
        <v>640</v>
      </c>
      <c r="B501" s="60"/>
      <c r="C501" s="66">
        <f t="shared" si="24"/>
        <v>61.53</v>
      </c>
      <c r="D501" s="125"/>
      <c r="E501" s="344">
        <v>12410</v>
      </c>
      <c r="F501" s="148">
        <f t="shared" si="23"/>
        <v>3273</v>
      </c>
      <c r="G501" s="348"/>
      <c r="H501" s="348">
        <f t="shared" si="22"/>
        <v>2420</v>
      </c>
      <c r="I501" s="377"/>
    </row>
    <row r="502" spans="1:9">
      <c r="A502" s="127">
        <v>641</v>
      </c>
      <c r="B502" s="60"/>
      <c r="C502" s="66">
        <f t="shared" si="24"/>
        <v>61.54</v>
      </c>
      <c r="D502" s="125"/>
      <c r="E502" s="344">
        <v>12410</v>
      </c>
      <c r="F502" s="148">
        <f t="shared" si="23"/>
        <v>3273</v>
      </c>
      <c r="G502" s="348"/>
      <c r="H502" s="348">
        <f t="shared" si="22"/>
        <v>2420</v>
      </c>
      <c r="I502" s="377"/>
    </row>
    <row r="503" spans="1:9">
      <c r="A503" s="127">
        <v>642</v>
      </c>
      <c r="B503" s="60"/>
      <c r="C503" s="66">
        <f t="shared" si="24"/>
        <v>61.56</v>
      </c>
      <c r="D503" s="125"/>
      <c r="E503" s="344">
        <v>12410</v>
      </c>
      <c r="F503" s="148">
        <f t="shared" si="23"/>
        <v>3272</v>
      </c>
      <c r="G503" s="348"/>
      <c r="H503" s="348">
        <f t="shared" si="22"/>
        <v>2419</v>
      </c>
      <c r="I503" s="377"/>
    </row>
    <row r="504" spans="1:9">
      <c r="A504" s="127">
        <v>643</v>
      </c>
      <c r="B504" s="60"/>
      <c r="C504" s="66">
        <f t="shared" si="24"/>
        <v>61.58</v>
      </c>
      <c r="D504" s="125"/>
      <c r="E504" s="344">
        <v>12410</v>
      </c>
      <c r="F504" s="148">
        <f t="shared" si="23"/>
        <v>3271</v>
      </c>
      <c r="G504" s="348"/>
      <c r="H504" s="348">
        <f t="shared" si="22"/>
        <v>2418</v>
      </c>
      <c r="I504" s="377"/>
    </row>
    <row r="505" spans="1:9">
      <c r="A505" s="127">
        <v>644</v>
      </c>
      <c r="B505" s="60"/>
      <c r="C505" s="66">
        <f t="shared" si="24"/>
        <v>61.6</v>
      </c>
      <c r="D505" s="125"/>
      <c r="E505" s="344">
        <v>12410</v>
      </c>
      <c r="F505" s="148">
        <f t="shared" si="23"/>
        <v>3270</v>
      </c>
      <c r="G505" s="348"/>
      <c r="H505" s="348">
        <f t="shared" si="22"/>
        <v>2418</v>
      </c>
      <c r="I505" s="377"/>
    </row>
    <row r="506" spans="1:9">
      <c r="A506" s="127">
        <v>645</v>
      </c>
      <c r="B506" s="60"/>
      <c r="C506" s="66">
        <f t="shared" si="24"/>
        <v>61.61</v>
      </c>
      <c r="D506" s="125"/>
      <c r="E506" s="344">
        <v>12410</v>
      </c>
      <c r="F506" s="148">
        <f t="shared" si="23"/>
        <v>3269</v>
      </c>
      <c r="G506" s="348"/>
      <c r="H506" s="348">
        <f t="shared" si="22"/>
        <v>2417</v>
      </c>
      <c r="I506" s="377"/>
    </row>
    <row r="507" spans="1:9">
      <c r="A507" s="127">
        <v>646</v>
      </c>
      <c r="B507" s="60"/>
      <c r="C507" s="66">
        <f t="shared" si="24"/>
        <v>61.63</v>
      </c>
      <c r="D507" s="125"/>
      <c r="E507" s="344">
        <v>12410</v>
      </c>
      <c r="F507" s="148">
        <f t="shared" si="23"/>
        <v>3268</v>
      </c>
      <c r="G507" s="348"/>
      <c r="H507" s="348">
        <f t="shared" si="22"/>
        <v>2416</v>
      </c>
      <c r="I507" s="377"/>
    </row>
    <row r="508" spans="1:9">
      <c r="A508" s="127">
        <v>647</v>
      </c>
      <c r="B508" s="60"/>
      <c r="C508" s="66">
        <f t="shared" si="24"/>
        <v>61.65</v>
      </c>
      <c r="D508" s="125"/>
      <c r="E508" s="344">
        <v>12410</v>
      </c>
      <c r="F508" s="148">
        <f t="shared" si="23"/>
        <v>3267</v>
      </c>
      <c r="G508" s="348"/>
      <c r="H508" s="348">
        <f t="shared" si="22"/>
        <v>2416</v>
      </c>
      <c r="I508" s="377"/>
    </row>
    <row r="509" spans="1:9">
      <c r="A509" s="127">
        <v>648</v>
      </c>
      <c r="B509" s="60"/>
      <c r="C509" s="66">
        <f t="shared" si="24"/>
        <v>61.67</v>
      </c>
      <c r="D509" s="125"/>
      <c r="E509" s="344">
        <v>12410</v>
      </c>
      <c r="F509" s="148">
        <f t="shared" si="23"/>
        <v>3266</v>
      </c>
      <c r="G509" s="348"/>
      <c r="H509" s="348">
        <f t="shared" si="22"/>
        <v>2415</v>
      </c>
      <c r="I509" s="377"/>
    </row>
    <row r="510" spans="1:9">
      <c r="A510" s="127">
        <v>649</v>
      </c>
      <c r="B510" s="60"/>
      <c r="C510" s="66">
        <f t="shared" si="24"/>
        <v>61.68</v>
      </c>
      <c r="D510" s="125"/>
      <c r="E510" s="344">
        <v>12410</v>
      </c>
      <c r="F510" s="148">
        <f t="shared" si="23"/>
        <v>3265</v>
      </c>
      <c r="G510" s="348"/>
      <c r="H510" s="348">
        <f t="shared" si="22"/>
        <v>2414</v>
      </c>
      <c r="I510" s="377"/>
    </row>
    <row r="511" spans="1:9">
      <c r="A511" s="127">
        <v>650</v>
      </c>
      <c r="B511" s="60"/>
      <c r="C511" s="66">
        <f t="shared" si="24"/>
        <v>61.7</v>
      </c>
      <c r="D511" s="125"/>
      <c r="E511" s="344">
        <v>12410</v>
      </c>
      <c r="F511" s="148">
        <f t="shared" si="23"/>
        <v>3264</v>
      </c>
      <c r="G511" s="348"/>
      <c r="H511" s="348">
        <f t="shared" si="22"/>
        <v>2414</v>
      </c>
      <c r="I511" s="377"/>
    </row>
    <row r="512" spans="1:9">
      <c r="A512" s="127">
        <v>651</v>
      </c>
      <c r="B512" s="60"/>
      <c r="C512" s="66">
        <f t="shared" si="24"/>
        <v>61.72</v>
      </c>
      <c r="D512" s="125"/>
      <c r="E512" s="344">
        <v>12410</v>
      </c>
      <c r="F512" s="148">
        <f t="shared" si="23"/>
        <v>3263</v>
      </c>
      <c r="G512" s="348"/>
      <c r="H512" s="348">
        <f t="shared" si="22"/>
        <v>2413</v>
      </c>
      <c r="I512" s="377"/>
    </row>
    <row r="513" spans="1:9">
      <c r="A513" s="127">
        <v>652</v>
      </c>
      <c r="B513" s="60"/>
      <c r="C513" s="66">
        <f t="shared" si="24"/>
        <v>61.73</v>
      </c>
      <c r="D513" s="125"/>
      <c r="E513" s="344">
        <v>12410</v>
      </c>
      <c r="F513" s="148">
        <f t="shared" si="23"/>
        <v>3263</v>
      </c>
      <c r="G513" s="348"/>
      <c r="H513" s="348">
        <f t="shared" si="22"/>
        <v>2412</v>
      </c>
      <c r="I513" s="377"/>
    </row>
    <row r="514" spans="1:9">
      <c r="A514" s="127">
        <v>653</v>
      </c>
      <c r="B514" s="60"/>
      <c r="C514" s="66">
        <f t="shared" si="24"/>
        <v>61.75</v>
      </c>
      <c r="D514" s="125"/>
      <c r="E514" s="344">
        <v>12410</v>
      </c>
      <c r="F514" s="148">
        <f t="shared" si="23"/>
        <v>3262</v>
      </c>
      <c r="G514" s="348"/>
      <c r="H514" s="348">
        <f t="shared" si="22"/>
        <v>2412</v>
      </c>
      <c r="I514" s="377"/>
    </row>
    <row r="515" spans="1:9">
      <c r="A515" s="127">
        <v>654</v>
      </c>
      <c r="B515" s="60"/>
      <c r="C515" s="66">
        <f t="shared" si="24"/>
        <v>61.77</v>
      </c>
      <c r="D515" s="125"/>
      <c r="E515" s="344">
        <v>12410</v>
      </c>
      <c r="F515" s="148">
        <f t="shared" si="23"/>
        <v>3261</v>
      </c>
      <c r="G515" s="348"/>
      <c r="H515" s="348">
        <f t="shared" si="22"/>
        <v>2411</v>
      </c>
      <c r="I515" s="377"/>
    </row>
    <row r="516" spans="1:9">
      <c r="A516" s="127">
        <v>655</v>
      </c>
      <c r="B516" s="60"/>
      <c r="C516" s="66">
        <f t="shared" si="24"/>
        <v>61.78</v>
      </c>
      <c r="D516" s="125"/>
      <c r="E516" s="344">
        <v>12410</v>
      </c>
      <c r="F516" s="148">
        <f t="shared" si="23"/>
        <v>3260</v>
      </c>
      <c r="G516" s="348"/>
      <c r="H516" s="348">
        <f t="shared" si="22"/>
        <v>2410</v>
      </c>
      <c r="I516" s="377"/>
    </row>
    <row r="517" spans="1:9">
      <c r="A517" s="127">
        <v>656</v>
      </c>
      <c r="B517" s="60"/>
      <c r="C517" s="66">
        <f t="shared" si="24"/>
        <v>61.8</v>
      </c>
      <c r="D517" s="125"/>
      <c r="E517" s="344">
        <v>12410</v>
      </c>
      <c r="F517" s="148">
        <f t="shared" si="23"/>
        <v>3259</v>
      </c>
      <c r="G517" s="348"/>
      <c r="H517" s="348">
        <f t="shared" si="22"/>
        <v>2410</v>
      </c>
      <c r="I517" s="377"/>
    </row>
    <row r="518" spans="1:9">
      <c r="A518" s="127">
        <v>657</v>
      </c>
      <c r="B518" s="60"/>
      <c r="C518" s="66">
        <f t="shared" si="24"/>
        <v>61.81</v>
      </c>
      <c r="D518" s="125"/>
      <c r="E518" s="344">
        <v>12410</v>
      </c>
      <c r="F518" s="148">
        <f t="shared" si="23"/>
        <v>3259</v>
      </c>
      <c r="G518" s="348"/>
      <c r="H518" s="348">
        <f t="shared" ref="H518:H581" si="25">ROUND(12*(1/C518*E518),0)</f>
        <v>2409</v>
      </c>
      <c r="I518" s="377"/>
    </row>
    <row r="519" spans="1:9">
      <c r="A519" s="127">
        <v>658</v>
      </c>
      <c r="B519" s="60"/>
      <c r="C519" s="66">
        <f t="shared" si="24"/>
        <v>61.83</v>
      </c>
      <c r="D519" s="125"/>
      <c r="E519" s="344">
        <v>12410</v>
      </c>
      <c r="F519" s="148">
        <f t="shared" si="23"/>
        <v>3258</v>
      </c>
      <c r="G519" s="348"/>
      <c r="H519" s="348">
        <f t="shared" si="25"/>
        <v>2409</v>
      </c>
      <c r="I519" s="377"/>
    </row>
    <row r="520" spans="1:9">
      <c r="A520" s="127">
        <v>659</v>
      </c>
      <c r="B520" s="60"/>
      <c r="C520" s="66">
        <f t="shared" si="24"/>
        <v>61.85</v>
      </c>
      <c r="D520" s="125"/>
      <c r="E520" s="344">
        <v>12410</v>
      </c>
      <c r="F520" s="148">
        <f t="shared" si="23"/>
        <v>3256</v>
      </c>
      <c r="G520" s="348"/>
      <c r="H520" s="348">
        <f t="shared" si="25"/>
        <v>2408</v>
      </c>
      <c r="I520" s="377"/>
    </row>
    <row r="521" spans="1:9">
      <c r="A521" s="127">
        <v>660</v>
      </c>
      <c r="B521" s="60"/>
      <c r="C521" s="66">
        <f t="shared" si="24"/>
        <v>61.86</v>
      </c>
      <c r="D521" s="125"/>
      <c r="E521" s="344">
        <v>12410</v>
      </c>
      <c r="F521" s="148">
        <f t="shared" si="23"/>
        <v>3256</v>
      </c>
      <c r="G521" s="348"/>
      <c r="H521" s="348">
        <f t="shared" si="25"/>
        <v>2407</v>
      </c>
      <c r="I521" s="377"/>
    </row>
    <row r="522" spans="1:9">
      <c r="A522" s="127">
        <v>661</v>
      </c>
      <c r="B522" s="60"/>
      <c r="C522" s="66">
        <f t="shared" si="24"/>
        <v>61.88</v>
      </c>
      <c r="D522" s="125"/>
      <c r="E522" s="344">
        <v>12410</v>
      </c>
      <c r="F522" s="148">
        <f t="shared" si="23"/>
        <v>3255</v>
      </c>
      <c r="G522" s="348"/>
      <c r="H522" s="348">
        <f t="shared" si="25"/>
        <v>2407</v>
      </c>
      <c r="I522" s="377"/>
    </row>
    <row r="523" spans="1:9">
      <c r="A523" s="127">
        <v>662</v>
      </c>
      <c r="B523" s="60"/>
      <c r="C523" s="66">
        <f t="shared" si="24"/>
        <v>61.89</v>
      </c>
      <c r="D523" s="125"/>
      <c r="E523" s="344">
        <v>12410</v>
      </c>
      <c r="F523" s="148">
        <f t="shared" si="23"/>
        <v>3254</v>
      </c>
      <c r="G523" s="348"/>
      <c r="H523" s="348">
        <f t="shared" si="25"/>
        <v>2406</v>
      </c>
      <c r="I523" s="377"/>
    </row>
    <row r="524" spans="1:9">
      <c r="A524" s="127">
        <v>663</v>
      </c>
      <c r="B524" s="60"/>
      <c r="C524" s="66">
        <f t="shared" si="24"/>
        <v>61.91</v>
      </c>
      <c r="D524" s="125"/>
      <c r="E524" s="344">
        <v>12410</v>
      </c>
      <c r="F524" s="148">
        <f t="shared" si="23"/>
        <v>3253</v>
      </c>
      <c r="G524" s="348"/>
      <c r="H524" s="348">
        <f t="shared" si="25"/>
        <v>2405</v>
      </c>
      <c r="I524" s="377"/>
    </row>
    <row r="525" spans="1:9">
      <c r="A525" s="127">
        <v>664</v>
      </c>
      <c r="B525" s="60"/>
      <c r="C525" s="66">
        <f t="shared" si="24"/>
        <v>61.93</v>
      </c>
      <c r="D525" s="125"/>
      <c r="E525" s="344">
        <v>12410</v>
      </c>
      <c r="F525" s="148">
        <f t="shared" si="23"/>
        <v>3252</v>
      </c>
      <c r="G525" s="348"/>
      <c r="H525" s="348">
        <f t="shared" si="25"/>
        <v>2405</v>
      </c>
      <c r="I525" s="377"/>
    </row>
    <row r="526" spans="1:9">
      <c r="A526" s="127">
        <v>665</v>
      </c>
      <c r="B526" s="60"/>
      <c r="C526" s="66">
        <f t="shared" si="24"/>
        <v>61.94</v>
      </c>
      <c r="D526" s="125"/>
      <c r="E526" s="344">
        <v>12410</v>
      </c>
      <c r="F526" s="148">
        <f t="shared" ref="F526:F589" si="26">ROUND(12*1.3525*(1/C526*E526)+I526,0)</f>
        <v>3252</v>
      </c>
      <c r="G526" s="348"/>
      <c r="H526" s="348">
        <f t="shared" si="25"/>
        <v>2404</v>
      </c>
      <c r="I526" s="377"/>
    </row>
    <row r="527" spans="1:9">
      <c r="A527" s="127">
        <v>666</v>
      </c>
      <c r="B527" s="60"/>
      <c r="C527" s="66">
        <f t="shared" ref="C527:C590" si="27">ROUND((-0.0000491*POWER(A527,2)+0.0818939*A527+34)*0.928,2)</f>
        <v>61.96</v>
      </c>
      <c r="D527" s="125"/>
      <c r="E527" s="344">
        <v>12410</v>
      </c>
      <c r="F527" s="148">
        <f t="shared" si="26"/>
        <v>3251</v>
      </c>
      <c r="G527" s="348"/>
      <c r="H527" s="348">
        <f t="shared" si="25"/>
        <v>2403</v>
      </c>
      <c r="I527" s="377"/>
    </row>
    <row r="528" spans="1:9">
      <c r="A528" s="127">
        <v>667</v>
      </c>
      <c r="B528" s="60"/>
      <c r="C528" s="66">
        <f t="shared" si="27"/>
        <v>61.97</v>
      </c>
      <c r="D528" s="125"/>
      <c r="E528" s="344">
        <v>12410</v>
      </c>
      <c r="F528" s="148">
        <f t="shared" si="26"/>
        <v>3250</v>
      </c>
      <c r="G528" s="348"/>
      <c r="H528" s="348">
        <f t="shared" si="25"/>
        <v>2403</v>
      </c>
      <c r="I528" s="377"/>
    </row>
    <row r="529" spans="1:9">
      <c r="A529" s="127">
        <v>668</v>
      </c>
      <c r="B529" s="60"/>
      <c r="C529" s="66">
        <f t="shared" si="27"/>
        <v>61.99</v>
      </c>
      <c r="D529" s="125"/>
      <c r="E529" s="344">
        <v>12410</v>
      </c>
      <c r="F529" s="148">
        <f t="shared" si="26"/>
        <v>3249</v>
      </c>
      <c r="G529" s="348"/>
      <c r="H529" s="348">
        <f t="shared" si="25"/>
        <v>2402</v>
      </c>
      <c r="I529" s="377"/>
    </row>
    <row r="530" spans="1:9">
      <c r="A530" s="127">
        <v>669</v>
      </c>
      <c r="B530" s="60"/>
      <c r="C530" s="66">
        <f t="shared" si="27"/>
        <v>62</v>
      </c>
      <c r="D530" s="125"/>
      <c r="E530" s="344">
        <v>12410</v>
      </c>
      <c r="F530" s="148">
        <f t="shared" si="26"/>
        <v>3249</v>
      </c>
      <c r="G530" s="348"/>
      <c r="H530" s="348">
        <f t="shared" si="25"/>
        <v>2402</v>
      </c>
      <c r="I530" s="377"/>
    </row>
    <row r="531" spans="1:9">
      <c r="A531" s="127">
        <v>670</v>
      </c>
      <c r="B531" s="60"/>
      <c r="C531" s="66">
        <f t="shared" si="27"/>
        <v>62.02</v>
      </c>
      <c r="D531" s="125"/>
      <c r="E531" s="344">
        <v>12410</v>
      </c>
      <c r="F531" s="148">
        <f t="shared" si="26"/>
        <v>3248</v>
      </c>
      <c r="G531" s="348"/>
      <c r="H531" s="348">
        <f t="shared" si="25"/>
        <v>2401</v>
      </c>
      <c r="I531" s="377"/>
    </row>
    <row r="532" spans="1:9">
      <c r="A532" s="127">
        <v>671</v>
      </c>
      <c r="B532" s="60"/>
      <c r="C532" s="66">
        <f t="shared" si="27"/>
        <v>62.03</v>
      </c>
      <c r="D532" s="125"/>
      <c r="E532" s="344">
        <v>12410</v>
      </c>
      <c r="F532" s="148">
        <f t="shared" si="26"/>
        <v>3247</v>
      </c>
      <c r="G532" s="348"/>
      <c r="H532" s="348">
        <f t="shared" si="25"/>
        <v>2401</v>
      </c>
      <c r="I532" s="377"/>
    </row>
    <row r="533" spans="1:9">
      <c r="A533" s="127">
        <v>672</v>
      </c>
      <c r="B533" s="60"/>
      <c r="C533" s="66">
        <f t="shared" si="27"/>
        <v>62.05</v>
      </c>
      <c r="D533" s="125"/>
      <c r="E533" s="344">
        <v>12410</v>
      </c>
      <c r="F533" s="148">
        <f t="shared" si="26"/>
        <v>3246</v>
      </c>
      <c r="G533" s="348"/>
      <c r="H533" s="348">
        <f t="shared" si="25"/>
        <v>2400</v>
      </c>
      <c r="I533" s="377"/>
    </row>
    <row r="534" spans="1:9">
      <c r="A534" s="127">
        <v>673</v>
      </c>
      <c r="B534" s="60"/>
      <c r="C534" s="66">
        <f t="shared" si="27"/>
        <v>62.06</v>
      </c>
      <c r="D534" s="125"/>
      <c r="E534" s="344">
        <v>12410</v>
      </c>
      <c r="F534" s="148">
        <f t="shared" si="26"/>
        <v>3245</v>
      </c>
      <c r="G534" s="348"/>
      <c r="H534" s="348">
        <f t="shared" si="25"/>
        <v>2400</v>
      </c>
      <c r="I534" s="377"/>
    </row>
    <row r="535" spans="1:9">
      <c r="A535" s="127">
        <v>674</v>
      </c>
      <c r="B535" s="60"/>
      <c r="C535" s="66">
        <f t="shared" si="27"/>
        <v>62.08</v>
      </c>
      <c r="D535" s="125"/>
      <c r="E535" s="344">
        <v>12410</v>
      </c>
      <c r="F535" s="148">
        <f t="shared" si="26"/>
        <v>3244</v>
      </c>
      <c r="G535" s="348"/>
      <c r="H535" s="348">
        <f t="shared" si="25"/>
        <v>2399</v>
      </c>
      <c r="I535" s="377"/>
    </row>
    <row r="536" spans="1:9">
      <c r="A536" s="127">
        <v>675</v>
      </c>
      <c r="B536" s="60"/>
      <c r="C536" s="66">
        <f t="shared" si="27"/>
        <v>62.09</v>
      </c>
      <c r="D536" s="125"/>
      <c r="E536" s="344">
        <v>12410</v>
      </c>
      <c r="F536" s="148">
        <f t="shared" si="26"/>
        <v>3244</v>
      </c>
      <c r="G536" s="348"/>
      <c r="H536" s="348">
        <f t="shared" si="25"/>
        <v>2398</v>
      </c>
      <c r="I536" s="377"/>
    </row>
    <row r="537" spans="1:9">
      <c r="A537" s="127">
        <v>676</v>
      </c>
      <c r="B537" s="60"/>
      <c r="C537" s="66">
        <f t="shared" si="27"/>
        <v>62.1</v>
      </c>
      <c r="D537" s="125"/>
      <c r="E537" s="344">
        <v>12410</v>
      </c>
      <c r="F537" s="148">
        <f t="shared" si="26"/>
        <v>3243</v>
      </c>
      <c r="G537" s="348"/>
      <c r="H537" s="348">
        <f t="shared" si="25"/>
        <v>2398</v>
      </c>
      <c r="I537" s="377"/>
    </row>
    <row r="538" spans="1:9">
      <c r="A538" s="127">
        <v>677</v>
      </c>
      <c r="B538" s="60"/>
      <c r="C538" s="66">
        <f t="shared" si="27"/>
        <v>62.12</v>
      </c>
      <c r="D538" s="125"/>
      <c r="E538" s="344">
        <v>12410</v>
      </c>
      <c r="F538" s="148">
        <f t="shared" si="26"/>
        <v>3242</v>
      </c>
      <c r="G538" s="348"/>
      <c r="H538" s="348">
        <f t="shared" si="25"/>
        <v>2397</v>
      </c>
      <c r="I538" s="377"/>
    </row>
    <row r="539" spans="1:9">
      <c r="A539" s="127">
        <v>678</v>
      </c>
      <c r="B539" s="60"/>
      <c r="C539" s="66">
        <f t="shared" si="27"/>
        <v>62.13</v>
      </c>
      <c r="D539" s="125"/>
      <c r="E539" s="344">
        <v>12410</v>
      </c>
      <c r="F539" s="148">
        <f t="shared" si="26"/>
        <v>3242</v>
      </c>
      <c r="G539" s="348"/>
      <c r="H539" s="348">
        <f t="shared" si="25"/>
        <v>2397</v>
      </c>
      <c r="I539" s="377"/>
    </row>
    <row r="540" spans="1:9">
      <c r="A540" s="127">
        <v>679</v>
      </c>
      <c r="B540" s="60"/>
      <c r="C540" s="66">
        <f t="shared" si="27"/>
        <v>62.15</v>
      </c>
      <c r="D540" s="125"/>
      <c r="E540" s="344">
        <v>12410</v>
      </c>
      <c r="F540" s="148">
        <f t="shared" si="26"/>
        <v>3241</v>
      </c>
      <c r="G540" s="348"/>
      <c r="H540" s="348">
        <f t="shared" si="25"/>
        <v>2396</v>
      </c>
      <c r="I540" s="377"/>
    </row>
    <row r="541" spans="1:9">
      <c r="A541" s="127">
        <v>680</v>
      </c>
      <c r="B541" s="60"/>
      <c r="C541" s="66">
        <f t="shared" si="27"/>
        <v>62.16</v>
      </c>
      <c r="D541" s="125"/>
      <c r="E541" s="344">
        <v>12410</v>
      </c>
      <c r="F541" s="148">
        <f t="shared" si="26"/>
        <v>3240</v>
      </c>
      <c r="G541" s="348"/>
      <c r="H541" s="348">
        <f t="shared" si="25"/>
        <v>2396</v>
      </c>
      <c r="I541" s="377"/>
    </row>
    <row r="542" spans="1:9">
      <c r="A542" s="127">
        <v>681</v>
      </c>
      <c r="B542" s="60"/>
      <c r="C542" s="66">
        <f t="shared" si="27"/>
        <v>62.18</v>
      </c>
      <c r="D542" s="125"/>
      <c r="E542" s="344">
        <v>12410</v>
      </c>
      <c r="F542" s="148">
        <f t="shared" si="26"/>
        <v>3239</v>
      </c>
      <c r="G542" s="348"/>
      <c r="H542" s="348">
        <f t="shared" si="25"/>
        <v>2395</v>
      </c>
      <c r="I542" s="377"/>
    </row>
    <row r="543" spans="1:9">
      <c r="A543" s="127">
        <v>682</v>
      </c>
      <c r="B543" s="60"/>
      <c r="C543" s="66">
        <f t="shared" si="27"/>
        <v>62.19</v>
      </c>
      <c r="D543" s="125"/>
      <c r="E543" s="344">
        <v>12410</v>
      </c>
      <c r="F543" s="148">
        <f t="shared" si="26"/>
        <v>3239</v>
      </c>
      <c r="G543" s="348"/>
      <c r="H543" s="348">
        <f t="shared" si="25"/>
        <v>2395</v>
      </c>
      <c r="I543" s="377"/>
    </row>
    <row r="544" spans="1:9">
      <c r="A544" s="127">
        <v>683</v>
      </c>
      <c r="B544" s="60"/>
      <c r="C544" s="66">
        <f t="shared" si="27"/>
        <v>62.2</v>
      </c>
      <c r="D544" s="125"/>
      <c r="E544" s="344">
        <v>12410</v>
      </c>
      <c r="F544" s="148">
        <f t="shared" si="26"/>
        <v>3238</v>
      </c>
      <c r="G544" s="348"/>
      <c r="H544" s="348">
        <f t="shared" si="25"/>
        <v>2394</v>
      </c>
      <c r="I544" s="377"/>
    </row>
    <row r="545" spans="1:9">
      <c r="A545" s="127">
        <v>684</v>
      </c>
      <c r="B545" s="60"/>
      <c r="C545" s="66">
        <f t="shared" si="27"/>
        <v>62.22</v>
      </c>
      <c r="D545" s="125"/>
      <c r="E545" s="344">
        <v>12410</v>
      </c>
      <c r="F545" s="148">
        <f t="shared" si="26"/>
        <v>3237</v>
      </c>
      <c r="G545" s="348"/>
      <c r="H545" s="348">
        <f t="shared" si="25"/>
        <v>2393</v>
      </c>
      <c r="I545" s="377"/>
    </row>
    <row r="546" spans="1:9">
      <c r="A546" s="127">
        <v>685</v>
      </c>
      <c r="B546" s="60"/>
      <c r="C546" s="66">
        <f t="shared" si="27"/>
        <v>62.23</v>
      </c>
      <c r="D546" s="125"/>
      <c r="E546" s="344">
        <v>12410</v>
      </c>
      <c r="F546" s="148">
        <f t="shared" si="26"/>
        <v>3237</v>
      </c>
      <c r="G546" s="348"/>
      <c r="H546" s="348">
        <f t="shared" si="25"/>
        <v>2393</v>
      </c>
      <c r="I546" s="377"/>
    </row>
    <row r="547" spans="1:9">
      <c r="A547" s="127">
        <v>686</v>
      </c>
      <c r="B547" s="60"/>
      <c r="C547" s="66">
        <f t="shared" si="27"/>
        <v>62.24</v>
      </c>
      <c r="D547" s="125"/>
      <c r="E547" s="344">
        <v>12410</v>
      </c>
      <c r="F547" s="148">
        <f t="shared" si="26"/>
        <v>3236</v>
      </c>
      <c r="G547" s="348"/>
      <c r="H547" s="348">
        <f t="shared" si="25"/>
        <v>2393</v>
      </c>
      <c r="I547" s="377"/>
    </row>
    <row r="548" spans="1:9">
      <c r="A548" s="127">
        <v>687</v>
      </c>
      <c r="B548" s="60"/>
      <c r="C548" s="66">
        <f t="shared" si="27"/>
        <v>62.26</v>
      </c>
      <c r="D548" s="125"/>
      <c r="E548" s="344">
        <v>12410</v>
      </c>
      <c r="F548" s="148">
        <f t="shared" si="26"/>
        <v>3235</v>
      </c>
      <c r="G548" s="348"/>
      <c r="H548" s="348">
        <f t="shared" si="25"/>
        <v>2392</v>
      </c>
      <c r="I548" s="377"/>
    </row>
    <row r="549" spans="1:9">
      <c r="A549" s="127">
        <v>688</v>
      </c>
      <c r="B549" s="60"/>
      <c r="C549" s="66">
        <f t="shared" si="27"/>
        <v>62.27</v>
      </c>
      <c r="D549" s="125"/>
      <c r="E549" s="344">
        <v>12410</v>
      </c>
      <c r="F549" s="148">
        <f t="shared" si="26"/>
        <v>3235</v>
      </c>
      <c r="G549" s="348"/>
      <c r="H549" s="348">
        <f t="shared" si="25"/>
        <v>2392</v>
      </c>
      <c r="I549" s="377"/>
    </row>
    <row r="550" spans="1:9">
      <c r="A550" s="127">
        <v>689</v>
      </c>
      <c r="B550" s="60"/>
      <c r="C550" s="66">
        <f t="shared" si="27"/>
        <v>62.28</v>
      </c>
      <c r="D550" s="125"/>
      <c r="E550" s="344">
        <v>12410</v>
      </c>
      <c r="F550" s="148">
        <f t="shared" si="26"/>
        <v>3234</v>
      </c>
      <c r="G550" s="348"/>
      <c r="H550" s="348">
        <f t="shared" si="25"/>
        <v>2391</v>
      </c>
      <c r="I550" s="377"/>
    </row>
    <row r="551" spans="1:9">
      <c r="A551" s="127">
        <v>690</v>
      </c>
      <c r="B551" s="60"/>
      <c r="C551" s="66">
        <f t="shared" si="27"/>
        <v>62.3</v>
      </c>
      <c r="D551" s="125"/>
      <c r="E551" s="344">
        <v>12410</v>
      </c>
      <c r="F551" s="148">
        <f t="shared" si="26"/>
        <v>3233</v>
      </c>
      <c r="G551" s="348"/>
      <c r="H551" s="348">
        <f t="shared" si="25"/>
        <v>2390</v>
      </c>
      <c r="I551" s="377"/>
    </row>
    <row r="552" spans="1:9">
      <c r="A552" s="127">
        <v>691</v>
      </c>
      <c r="B552" s="60"/>
      <c r="C552" s="66">
        <f t="shared" si="27"/>
        <v>62.31</v>
      </c>
      <c r="D552" s="125"/>
      <c r="E552" s="344">
        <v>12410</v>
      </c>
      <c r="F552" s="148">
        <f t="shared" si="26"/>
        <v>3232</v>
      </c>
      <c r="G552" s="348"/>
      <c r="H552" s="348">
        <f t="shared" si="25"/>
        <v>2390</v>
      </c>
      <c r="I552" s="377"/>
    </row>
    <row r="553" spans="1:9">
      <c r="A553" s="127">
        <v>692</v>
      </c>
      <c r="B553" s="60"/>
      <c r="C553" s="66">
        <f t="shared" si="27"/>
        <v>62.32</v>
      </c>
      <c r="D553" s="125"/>
      <c r="E553" s="344">
        <v>12410</v>
      </c>
      <c r="F553" s="148">
        <f t="shared" si="26"/>
        <v>3232</v>
      </c>
      <c r="G553" s="348"/>
      <c r="H553" s="348">
        <f t="shared" si="25"/>
        <v>2390</v>
      </c>
      <c r="I553" s="377"/>
    </row>
    <row r="554" spans="1:9">
      <c r="A554" s="127">
        <v>693</v>
      </c>
      <c r="B554" s="60"/>
      <c r="C554" s="66">
        <f t="shared" si="27"/>
        <v>62.34</v>
      </c>
      <c r="D554" s="125"/>
      <c r="E554" s="344">
        <v>12410</v>
      </c>
      <c r="F554" s="148">
        <f t="shared" si="26"/>
        <v>3231</v>
      </c>
      <c r="G554" s="348"/>
      <c r="H554" s="348">
        <f t="shared" si="25"/>
        <v>2389</v>
      </c>
      <c r="I554" s="377"/>
    </row>
    <row r="555" spans="1:9">
      <c r="A555" s="127">
        <v>694</v>
      </c>
      <c r="B555" s="60"/>
      <c r="C555" s="66">
        <f t="shared" si="27"/>
        <v>62.35</v>
      </c>
      <c r="D555" s="125"/>
      <c r="E555" s="344">
        <v>12410</v>
      </c>
      <c r="F555" s="148">
        <f t="shared" si="26"/>
        <v>3230</v>
      </c>
      <c r="G555" s="348"/>
      <c r="H555" s="348">
        <f t="shared" si="25"/>
        <v>2388</v>
      </c>
      <c r="I555" s="377"/>
    </row>
    <row r="556" spans="1:9">
      <c r="A556" s="127">
        <v>695</v>
      </c>
      <c r="B556" s="60"/>
      <c r="C556" s="66">
        <f t="shared" si="27"/>
        <v>62.36</v>
      </c>
      <c r="D556" s="125"/>
      <c r="E556" s="344">
        <v>12410</v>
      </c>
      <c r="F556" s="148">
        <f t="shared" si="26"/>
        <v>3230</v>
      </c>
      <c r="G556" s="348"/>
      <c r="H556" s="348">
        <f t="shared" si="25"/>
        <v>2388</v>
      </c>
      <c r="I556" s="377"/>
    </row>
    <row r="557" spans="1:9">
      <c r="A557" s="127">
        <v>696</v>
      </c>
      <c r="B557" s="60"/>
      <c r="C557" s="66">
        <f t="shared" si="27"/>
        <v>62.37</v>
      </c>
      <c r="D557" s="125"/>
      <c r="E557" s="344">
        <v>12410</v>
      </c>
      <c r="F557" s="148">
        <f t="shared" si="26"/>
        <v>3229</v>
      </c>
      <c r="G557" s="348"/>
      <c r="H557" s="348">
        <f t="shared" si="25"/>
        <v>2388</v>
      </c>
      <c r="I557" s="377"/>
    </row>
    <row r="558" spans="1:9">
      <c r="A558" s="127">
        <v>697</v>
      </c>
      <c r="B558" s="60"/>
      <c r="C558" s="66">
        <f t="shared" si="27"/>
        <v>62.39</v>
      </c>
      <c r="D558" s="125"/>
      <c r="E558" s="344">
        <v>12410</v>
      </c>
      <c r="F558" s="148">
        <f t="shared" si="26"/>
        <v>3228</v>
      </c>
      <c r="G558" s="348"/>
      <c r="H558" s="348">
        <f t="shared" si="25"/>
        <v>2387</v>
      </c>
      <c r="I558" s="377"/>
    </row>
    <row r="559" spans="1:9">
      <c r="A559" s="127">
        <v>698</v>
      </c>
      <c r="B559" s="60"/>
      <c r="C559" s="66">
        <f t="shared" si="27"/>
        <v>62.4</v>
      </c>
      <c r="D559" s="125"/>
      <c r="E559" s="344">
        <v>12410</v>
      </c>
      <c r="F559" s="148">
        <f t="shared" si="26"/>
        <v>3228</v>
      </c>
      <c r="G559" s="348"/>
      <c r="H559" s="348">
        <f t="shared" si="25"/>
        <v>2387</v>
      </c>
      <c r="I559" s="377"/>
    </row>
    <row r="560" spans="1:9">
      <c r="A560" s="127">
        <v>699</v>
      </c>
      <c r="B560" s="60"/>
      <c r="C560" s="66">
        <f t="shared" si="27"/>
        <v>62.41</v>
      </c>
      <c r="D560" s="125"/>
      <c r="E560" s="344">
        <v>12410</v>
      </c>
      <c r="F560" s="148">
        <f t="shared" si="26"/>
        <v>3227</v>
      </c>
      <c r="G560" s="348"/>
      <c r="H560" s="348">
        <f t="shared" si="25"/>
        <v>2386</v>
      </c>
      <c r="I560" s="377"/>
    </row>
    <row r="561" spans="1:9">
      <c r="A561" s="127">
        <v>700</v>
      </c>
      <c r="B561" s="60"/>
      <c r="C561" s="66">
        <f t="shared" si="27"/>
        <v>62.42</v>
      </c>
      <c r="D561" s="125"/>
      <c r="E561" s="344">
        <v>12410</v>
      </c>
      <c r="F561" s="148">
        <f t="shared" si="26"/>
        <v>3227</v>
      </c>
      <c r="G561" s="348"/>
      <c r="H561" s="348">
        <f t="shared" si="25"/>
        <v>2386</v>
      </c>
      <c r="I561" s="377"/>
    </row>
    <row r="562" spans="1:9">
      <c r="A562" s="127">
        <v>701</v>
      </c>
      <c r="B562" s="60"/>
      <c r="C562" s="66">
        <f t="shared" si="27"/>
        <v>62.44</v>
      </c>
      <c r="D562" s="125"/>
      <c r="E562" s="344">
        <v>12410</v>
      </c>
      <c r="F562" s="148">
        <f t="shared" si="26"/>
        <v>3226</v>
      </c>
      <c r="G562" s="348"/>
      <c r="H562" s="348">
        <f t="shared" si="25"/>
        <v>2385</v>
      </c>
      <c r="I562" s="377"/>
    </row>
    <row r="563" spans="1:9">
      <c r="A563" s="127">
        <v>702</v>
      </c>
      <c r="B563" s="60"/>
      <c r="C563" s="66">
        <f t="shared" si="27"/>
        <v>62.45</v>
      </c>
      <c r="D563" s="125"/>
      <c r="E563" s="344">
        <v>12410</v>
      </c>
      <c r="F563" s="148">
        <f t="shared" si="26"/>
        <v>3225</v>
      </c>
      <c r="G563" s="348"/>
      <c r="H563" s="348">
        <f t="shared" si="25"/>
        <v>2385</v>
      </c>
      <c r="I563" s="377"/>
    </row>
    <row r="564" spans="1:9">
      <c r="A564" s="127">
        <v>703</v>
      </c>
      <c r="B564" s="60"/>
      <c r="C564" s="66">
        <f t="shared" si="27"/>
        <v>62.46</v>
      </c>
      <c r="D564" s="125"/>
      <c r="E564" s="344">
        <v>12410</v>
      </c>
      <c r="F564" s="148">
        <f t="shared" si="26"/>
        <v>3225</v>
      </c>
      <c r="G564" s="348"/>
      <c r="H564" s="348">
        <f t="shared" si="25"/>
        <v>2384</v>
      </c>
      <c r="I564" s="377"/>
    </row>
    <row r="565" spans="1:9">
      <c r="A565" s="127">
        <v>704</v>
      </c>
      <c r="B565" s="60"/>
      <c r="C565" s="66">
        <f t="shared" si="27"/>
        <v>62.47</v>
      </c>
      <c r="D565" s="125"/>
      <c r="E565" s="344">
        <v>12410</v>
      </c>
      <c r="F565" s="148">
        <f t="shared" si="26"/>
        <v>3224</v>
      </c>
      <c r="G565" s="348"/>
      <c r="H565" s="348">
        <f t="shared" si="25"/>
        <v>2384</v>
      </c>
      <c r="I565" s="377"/>
    </row>
    <row r="566" spans="1:9">
      <c r="A566" s="127">
        <v>705</v>
      </c>
      <c r="B566" s="60"/>
      <c r="C566" s="66">
        <f t="shared" si="27"/>
        <v>62.48</v>
      </c>
      <c r="D566" s="125"/>
      <c r="E566" s="344">
        <v>12410</v>
      </c>
      <c r="F566" s="148">
        <f t="shared" si="26"/>
        <v>3224</v>
      </c>
      <c r="G566" s="348"/>
      <c r="H566" s="348">
        <f t="shared" si="25"/>
        <v>2383</v>
      </c>
      <c r="I566" s="377"/>
    </row>
    <row r="567" spans="1:9">
      <c r="A567" s="127">
        <v>706</v>
      </c>
      <c r="B567" s="60"/>
      <c r="C567" s="66">
        <f t="shared" si="27"/>
        <v>62.5</v>
      </c>
      <c r="D567" s="125"/>
      <c r="E567" s="344">
        <v>12410</v>
      </c>
      <c r="F567" s="148">
        <f t="shared" si="26"/>
        <v>3223</v>
      </c>
      <c r="G567" s="348"/>
      <c r="H567" s="348">
        <f t="shared" si="25"/>
        <v>2383</v>
      </c>
      <c r="I567" s="377"/>
    </row>
    <row r="568" spans="1:9">
      <c r="A568" s="127">
        <v>707</v>
      </c>
      <c r="B568" s="60"/>
      <c r="C568" s="66">
        <f t="shared" si="27"/>
        <v>62.51</v>
      </c>
      <c r="D568" s="125"/>
      <c r="E568" s="344">
        <v>12410</v>
      </c>
      <c r="F568" s="148">
        <f t="shared" si="26"/>
        <v>3222</v>
      </c>
      <c r="G568" s="348"/>
      <c r="H568" s="348">
        <f t="shared" si="25"/>
        <v>2382</v>
      </c>
      <c r="I568" s="377"/>
    </row>
    <row r="569" spans="1:9">
      <c r="A569" s="127">
        <v>708</v>
      </c>
      <c r="B569" s="60"/>
      <c r="C569" s="66">
        <f t="shared" si="27"/>
        <v>62.52</v>
      </c>
      <c r="D569" s="125"/>
      <c r="E569" s="344">
        <v>12410</v>
      </c>
      <c r="F569" s="148">
        <f t="shared" si="26"/>
        <v>3222</v>
      </c>
      <c r="G569" s="348"/>
      <c r="H569" s="348">
        <f t="shared" si="25"/>
        <v>2382</v>
      </c>
      <c r="I569" s="377"/>
    </row>
    <row r="570" spans="1:9">
      <c r="A570" s="127">
        <v>709</v>
      </c>
      <c r="B570" s="60"/>
      <c r="C570" s="66">
        <f t="shared" si="27"/>
        <v>62.53</v>
      </c>
      <c r="D570" s="125"/>
      <c r="E570" s="344">
        <v>12410</v>
      </c>
      <c r="F570" s="148">
        <f t="shared" si="26"/>
        <v>3221</v>
      </c>
      <c r="G570" s="348"/>
      <c r="H570" s="348">
        <f t="shared" si="25"/>
        <v>2382</v>
      </c>
      <c r="I570" s="377"/>
    </row>
    <row r="571" spans="1:9">
      <c r="A571" s="127">
        <v>710</v>
      </c>
      <c r="B571" s="60"/>
      <c r="C571" s="66">
        <f t="shared" si="27"/>
        <v>62.54</v>
      </c>
      <c r="D571" s="125"/>
      <c r="E571" s="344">
        <v>12410</v>
      </c>
      <c r="F571" s="148">
        <f t="shared" si="26"/>
        <v>3221</v>
      </c>
      <c r="G571" s="348"/>
      <c r="H571" s="348">
        <f t="shared" si="25"/>
        <v>2381</v>
      </c>
      <c r="I571" s="377"/>
    </row>
    <row r="572" spans="1:9">
      <c r="A572" s="127">
        <v>711</v>
      </c>
      <c r="B572" s="60"/>
      <c r="C572" s="66">
        <f t="shared" si="27"/>
        <v>62.55</v>
      </c>
      <c r="D572" s="125"/>
      <c r="E572" s="344">
        <v>12410</v>
      </c>
      <c r="F572" s="148">
        <f t="shared" si="26"/>
        <v>3220</v>
      </c>
      <c r="G572" s="348"/>
      <c r="H572" s="348">
        <f t="shared" si="25"/>
        <v>2381</v>
      </c>
      <c r="I572" s="377"/>
    </row>
    <row r="573" spans="1:9">
      <c r="A573" s="127">
        <v>712</v>
      </c>
      <c r="B573" s="60"/>
      <c r="C573" s="66">
        <f t="shared" si="27"/>
        <v>62.56</v>
      </c>
      <c r="D573" s="125"/>
      <c r="E573" s="344">
        <v>12410</v>
      </c>
      <c r="F573" s="148">
        <f t="shared" si="26"/>
        <v>3220</v>
      </c>
      <c r="G573" s="348"/>
      <c r="H573" s="348">
        <f t="shared" si="25"/>
        <v>2380</v>
      </c>
      <c r="I573" s="377"/>
    </row>
    <row r="574" spans="1:9">
      <c r="A574" s="127">
        <v>713</v>
      </c>
      <c r="B574" s="60"/>
      <c r="C574" s="66">
        <f t="shared" si="27"/>
        <v>62.57</v>
      </c>
      <c r="D574" s="125"/>
      <c r="E574" s="344">
        <v>12410</v>
      </c>
      <c r="F574" s="148">
        <f t="shared" si="26"/>
        <v>3219</v>
      </c>
      <c r="G574" s="348"/>
      <c r="H574" s="348">
        <f t="shared" si="25"/>
        <v>2380</v>
      </c>
      <c r="I574" s="377"/>
    </row>
    <row r="575" spans="1:9">
      <c r="A575" s="127">
        <v>714</v>
      </c>
      <c r="B575" s="60"/>
      <c r="C575" s="66">
        <f t="shared" si="27"/>
        <v>62.59</v>
      </c>
      <c r="D575" s="125"/>
      <c r="E575" s="344">
        <v>12410</v>
      </c>
      <c r="F575" s="148">
        <f t="shared" si="26"/>
        <v>3218</v>
      </c>
      <c r="G575" s="348"/>
      <c r="H575" s="348">
        <f t="shared" si="25"/>
        <v>2379</v>
      </c>
      <c r="I575" s="377"/>
    </row>
    <row r="576" spans="1:9">
      <c r="A576" s="127">
        <v>715</v>
      </c>
      <c r="B576" s="60"/>
      <c r="C576" s="66">
        <f t="shared" si="27"/>
        <v>62.6</v>
      </c>
      <c r="D576" s="125"/>
      <c r="E576" s="344">
        <v>12410</v>
      </c>
      <c r="F576" s="148">
        <f t="shared" si="26"/>
        <v>3217</v>
      </c>
      <c r="G576" s="348"/>
      <c r="H576" s="348">
        <f t="shared" si="25"/>
        <v>2379</v>
      </c>
      <c r="I576" s="377"/>
    </row>
    <row r="577" spans="1:9">
      <c r="A577" s="127">
        <v>716</v>
      </c>
      <c r="B577" s="60"/>
      <c r="C577" s="66">
        <f t="shared" si="27"/>
        <v>62.61</v>
      </c>
      <c r="D577" s="125"/>
      <c r="E577" s="344">
        <v>12410</v>
      </c>
      <c r="F577" s="148">
        <f t="shared" si="26"/>
        <v>3217</v>
      </c>
      <c r="G577" s="348"/>
      <c r="H577" s="348">
        <f t="shared" si="25"/>
        <v>2379</v>
      </c>
      <c r="I577" s="377"/>
    </row>
    <row r="578" spans="1:9">
      <c r="A578" s="127">
        <v>717</v>
      </c>
      <c r="B578" s="60"/>
      <c r="C578" s="66">
        <f t="shared" si="27"/>
        <v>62.62</v>
      </c>
      <c r="D578" s="125"/>
      <c r="E578" s="344">
        <v>12410</v>
      </c>
      <c r="F578" s="148">
        <f t="shared" si="26"/>
        <v>3216</v>
      </c>
      <c r="G578" s="348"/>
      <c r="H578" s="348">
        <f t="shared" si="25"/>
        <v>2378</v>
      </c>
      <c r="I578" s="377"/>
    </row>
    <row r="579" spans="1:9">
      <c r="A579" s="127">
        <v>718</v>
      </c>
      <c r="B579" s="60"/>
      <c r="C579" s="66">
        <f t="shared" si="27"/>
        <v>62.63</v>
      </c>
      <c r="D579" s="125"/>
      <c r="E579" s="344">
        <v>12410</v>
      </c>
      <c r="F579" s="148">
        <f t="shared" si="26"/>
        <v>3216</v>
      </c>
      <c r="G579" s="348"/>
      <c r="H579" s="348">
        <f t="shared" si="25"/>
        <v>2378</v>
      </c>
      <c r="I579" s="377"/>
    </row>
    <row r="580" spans="1:9">
      <c r="A580" s="127">
        <v>719</v>
      </c>
      <c r="B580" s="60"/>
      <c r="C580" s="66">
        <f t="shared" si="27"/>
        <v>62.64</v>
      </c>
      <c r="D580" s="125"/>
      <c r="E580" s="344">
        <v>12410</v>
      </c>
      <c r="F580" s="148">
        <f t="shared" si="26"/>
        <v>3215</v>
      </c>
      <c r="G580" s="348"/>
      <c r="H580" s="348">
        <f t="shared" si="25"/>
        <v>2377</v>
      </c>
      <c r="I580" s="377"/>
    </row>
    <row r="581" spans="1:9">
      <c r="A581" s="127">
        <v>720</v>
      </c>
      <c r="B581" s="60"/>
      <c r="C581" s="66">
        <f t="shared" si="27"/>
        <v>62.65</v>
      </c>
      <c r="D581" s="125"/>
      <c r="E581" s="344">
        <v>12410</v>
      </c>
      <c r="F581" s="148">
        <f t="shared" si="26"/>
        <v>3215</v>
      </c>
      <c r="G581" s="348"/>
      <c r="H581" s="348">
        <f t="shared" si="25"/>
        <v>2377</v>
      </c>
      <c r="I581" s="377"/>
    </row>
    <row r="582" spans="1:9">
      <c r="A582" s="127">
        <v>721</v>
      </c>
      <c r="B582" s="60"/>
      <c r="C582" s="66">
        <f t="shared" si="27"/>
        <v>62.66</v>
      </c>
      <c r="D582" s="125"/>
      <c r="E582" s="344">
        <v>12410</v>
      </c>
      <c r="F582" s="148">
        <f t="shared" si="26"/>
        <v>3214</v>
      </c>
      <c r="G582" s="348"/>
      <c r="H582" s="348">
        <f t="shared" ref="H582:H629" si="28">ROUND(12*(1/C582*E582),0)</f>
        <v>2377</v>
      </c>
      <c r="I582" s="377"/>
    </row>
    <row r="583" spans="1:9">
      <c r="A583" s="127">
        <v>722</v>
      </c>
      <c r="B583" s="60"/>
      <c r="C583" s="66">
        <f t="shared" si="27"/>
        <v>62.67</v>
      </c>
      <c r="D583" s="125"/>
      <c r="E583" s="344">
        <v>12410</v>
      </c>
      <c r="F583" s="148">
        <f t="shared" si="26"/>
        <v>3214</v>
      </c>
      <c r="G583" s="348"/>
      <c r="H583" s="348">
        <f t="shared" si="28"/>
        <v>2376</v>
      </c>
      <c r="I583" s="377"/>
    </row>
    <row r="584" spans="1:9">
      <c r="A584" s="127">
        <v>723</v>
      </c>
      <c r="B584" s="60"/>
      <c r="C584" s="66">
        <f t="shared" si="27"/>
        <v>62.68</v>
      </c>
      <c r="D584" s="125"/>
      <c r="E584" s="344">
        <v>12410</v>
      </c>
      <c r="F584" s="148">
        <f t="shared" si="26"/>
        <v>3213</v>
      </c>
      <c r="G584" s="348"/>
      <c r="H584" s="348">
        <f t="shared" si="28"/>
        <v>2376</v>
      </c>
      <c r="I584" s="377"/>
    </row>
    <row r="585" spans="1:9">
      <c r="A585" s="127">
        <v>724</v>
      </c>
      <c r="B585" s="60"/>
      <c r="C585" s="66">
        <f t="shared" si="27"/>
        <v>62.69</v>
      </c>
      <c r="D585" s="125"/>
      <c r="E585" s="344">
        <v>12410</v>
      </c>
      <c r="F585" s="148">
        <f t="shared" si="26"/>
        <v>3213</v>
      </c>
      <c r="G585" s="348"/>
      <c r="H585" s="348">
        <f t="shared" si="28"/>
        <v>2375</v>
      </c>
      <c r="I585" s="377"/>
    </row>
    <row r="586" spans="1:9">
      <c r="A586" s="127">
        <v>725</v>
      </c>
      <c r="B586" s="60"/>
      <c r="C586" s="66">
        <f t="shared" si="27"/>
        <v>62.7</v>
      </c>
      <c r="D586" s="125"/>
      <c r="E586" s="344">
        <v>12410</v>
      </c>
      <c r="F586" s="148">
        <f t="shared" si="26"/>
        <v>3212</v>
      </c>
      <c r="G586" s="348"/>
      <c r="H586" s="348">
        <f t="shared" si="28"/>
        <v>2375</v>
      </c>
      <c r="I586" s="377"/>
    </row>
    <row r="587" spans="1:9">
      <c r="A587" s="127">
        <v>726</v>
      </c>
      <c r="B587" s="60"/>
      <c r="C587" s="66">
        <f t="shared" si="27"/>
        <v>62.71</v>
      </c>
      <c r="D587" s="125"/>
      <c r="E587" s="344">
        <v>12410</v>
      </c>
      <c r="F587" s="148">
        <f t="shared" si="26"/>
        <v>3212</v>
      </c>
      <c r="G587" s="348"/>
      <c r="H587" s="348">
        <f t="shared" si="28"/>
        <v>2375</v>
      </c>
      <c r="I587" s="377"/>
    </row>
    <row r="588" spans="1:9">
      <c r="A588" s="127">
        <v>727</v>
      </c>
      <c r="B588" s="60"/>
      <c r="C588" s="66">
        <f t="shared" si="27"/>
        <v>62.72</v>
      </c>
      <c r="D588" s="125"/>
      <c r="E588" s="344">
        <v>12410</v>
      </c>
      <c r="F588" s="148">
        <f t="shared" si="26"/>
        <v>3211</v>
      </c>
      <c r="G588" s="348"/>
      <c r="H588" s="348">
        <f t="shared" si="28"/>
        <v>2374</v>
      </c>
      <c r="I588" s="377"/>
    </row>
    <row r="589" spans="1:9">
      <c r="A589" s="127">
        <v>728</v>
      </c>
      <c r="B589" s="60"/>
      <c r="C589" s="66">
        <f t="shared" si="27"/>
        <v>62.73</v>
      </c>
      <c r="D589" s="125"/>
      <c r="E589" s="344">
        <v>12410</v>
      </c>
      <c r="F589" s="148">
        <f t="shared" si="26"/>
        <v>3211</v>
      </c>
      <c r="G589" s="348"/>
      <c r="H589" s="348">
        <f t="shared" si="28"/>
        <v>2374</v>
      </c>
      <c r="I589" s="377"/>
    </row>
    <row r="590" spans="1:9">
      <c r="A590" s="127">
        <v>729</v>
      </c>
      <c r="B590" s="60"/>
      <c r="C590" s="66">
        <f t="shared" si="27"/>
        <v>62.74</v>
      </c>
      <c r="D590" s="125"/>
      <c r="E590" s="344">
        <v>12410</v>
      </c>
      <c r="F590" s="148">
        <f t="shared" ref="F590:F653" si="29">ROUND(12*1.3525*(1/C590*E590)+I590,0)</f>
        <v>3210</v>
      </c>
      <c r="G590" s="348"/>
      <c r="H590" s="348">
        <f t="shared" si="28"/>
        <v>2374</v>
      </c>
      <c r="I590" s="377"/>
    </row>
    <row r="591" spans="1:9">
      <c r="A591" s="127">
        <v>730</v>
      </c>
      <c r="B591" s="60"/>
      <c r="C591" s="66">
        <f t="shared" ref="C591:C614" si="30">ROUND((-0.0000491*POWER(A591,2)+0.0818939*A591+34)*0.928,2)</f>
        <v>62.75</v>
      </c>
      <c r="D591" s="125"/>
      <c r="E591" s="344">
        <v>12410</v>
      </c>
      <c r="F591" s="148">
        <f t="shared" si="29"/>
        <v>3210</v>
      </c>
      <c r="G591" s="348"/>
      <c r="H591" s="348">
        <f t="shared" si="28"/>
        <v>2373</v>
      </c>
      <c r="I591" s="377"/>
    </row>
    <row r="592" spans="1:9">
      <c r="A592" s="127">
        <v>731</v>
      </c>
      <c r="B592" s="60"/>
      <c r="C592" s="66">
        <f t="shared" si="30"/>
        <v>62.76</v>
      </c>
      <c r="D592" s="125"/>
      <c r="E592" s="344">
        <v>12410</v>
      </c>
      <c r="F592" s="148">
        <f t="shared" si="29"/>
        <v>3209</v>
      </c>
      <c r="G592" s="348"/>
      <c r="H592" s="348">
        <f t="shared" si="28"/>
        <v>2373</v>
      </c>
      <c r="I592" s="377"/>
    </row>
    <row r="593" spans="1:9">
      <c r="A593" s="127">
        <v>732</v>
      </c>
      <c r="B593" s="60"/>
      <c r="C593" s="66">
        <f t="shared" si="30"/>
        <v>62.77</v>
      </c>
      <c r="D593" s="125"/>
      <c r="E593" s="344">
        <v>12410</v>
      </c>
      <c r="F593" s="148">
        <f t="shared" si="29"/>
        <v>3209</v>
      </c>
      <c r="G593" s="348"/>
      <c r="H593" s="348">
        <f t="shared" si="28"/>
        <v>2372</v>
      </c>
      <c r="I593" s="377"/>
    </row>
    <row r="594" spans="1:9">
      <c r="A594" s="127">
        <v>733</v>
      </c>
      <c r="B594" s="60"/>
      <c r="C594" s="66">
        <f t="shared" si="30"/>
        <v>62.78</v>
      </c>
      <c r="D594" s="125"/>
      <c r="E594" s="344">
        <v>12410</v>
      </c>
      <c r="F594" s="148">
        <f t="shared" si="29"/>
        <v>3208</v>
      </c>
      <c r="G594" s="348"/>
      <c r="H594" s="348">
        <f t="shared" si="28"/>
        <v>2372</v>
      </c>
      <c r="I594" s="377"/>
    </row>
    <row r="595" spans="1:9">
      <c r="A595" s="127">
        <v>734</v>
      </c>
      <c r="B595" s="60"/>
      <c r="C595" s="66">
        <f t="shared" si="30"/>
        <v>62.79</v>
      </c>
      <c r="D595" s="125"/>
      <c r="E595" s="344">
        <v>12410</v>
      </c>
      <c r="F595" s="148">
        <f t="shared" si="29"/>
        <v>3208</v>
      </c>
      <c r="G595" s="348"/>
      <c r="H595" s="348">
        <f t="shared" si="28"/>
        <v>2372</v>
      </c>
      <c r="I595" s="377"/>
    </row>
    <row r="596" spans="1:9">
      <c r="A596" s="127">
        <v>735</v>
      </c>
      <c r="B596" s="60"/>
      <c r="C596" s="66">
        <f t="shared" si="30"/>
        <v>62.79</v>
      </c>
      <c r="D596" s="125"/>
      <c r="E596" s="344">
        <v>12410</v>
      </c>
      <c r="F596" s="148">
        <f t="shared" si="29"/>
        <v>3208</v>
      </c>
      <c r="G596" s="348"/>
      <c r="H596" s="348">
        <f t="shared" si="28"/>
        <v>2372</v>
      </c>
      <c r="I596" s="377"/>
    </row>
    <row r="597" spans="1:9">
      <c r="A597" s="127">
        <v>736</v>
      </c>
      <c r="B597" s="60"/>
      <c r="C597" s="66">
        <f t="shared" si="30"/>
        <v>62.8</v>
      </c>
      <c r="D597" s="125"/>
      <c r="E597" s="344">
        <v>12410</v>
      </c>
      <c r="F597" s="148">
        <f t="shared" si="29"/>
        <v>3207</v>
      </c>
      <c r="G597" s="348"/>
      <c r="H597" s="348">
        <f t="shared" si="28"/>
        <v>2371</v>
      </c>
      <c r="I597" s="377"/>
    </row>
    <row r="598" spans="1:9">
      <c r="A598" s="127">
        <v>737</v>
      </c>
      <c r="B598" s="60"/>
      <c r="C598" s="66">
        <f t="shared" si="30"/>
        <v>62.81</v>
      </c>
      <c r="D598" s="125"/>
      <c r="E598" s="344">
        <v>12410</v>
      </c>
      <c r="F598" s="148">
        <f t="shared" si="29"/>
        <v>3207</v>
      </c>
      <c r="G598" s="348"/>
      <c r="H598" s="348">
        <f t="shared" si="28"/>
        <v>2371</v>
      </c>
      <c r="I598" s="377"/>
    </row>
    <row r="599" spans="1:9">
      <c r="A599" s="127">
        <v>738</v>
      </c>
      <c r="B599" s="60"/>
      <c r="C599" s="66">
        <f t="shared" si="30"/>
        <v>62.82</v>
      </c>
      <c r="D599" s="125"/>
      <c r="E599" s="344">
        <v>12410</v>
      </c>
      <c r="F599" s="148">
        <f t="shared" si="29"/>
        <v>3206</v>
      </c>
      <c r="G599" s="348"/>
      <c r="H599" s="348">
        <f t="shared" si="28"/>
        <v>2371</v>
      </c>
      <c r="I599" s="377"/>
    </row>
    <row r="600" spans="1:9">
      <c r="A600" s="127">
        <v>739</v>
      </c>
      <c r="B600" s="60"/>
      <c r="C600" s="66">
        <f t="shared" si="30"/>
        <v>62.83</v>
      </c>
      <c r="D600" s="125"/>
      <c r="E600" s="344">
        <v>12410</v>
      </c>
      <c r="F600" s="148">
        <f t="shared" si="29"/>
        <v>3206</v>
      </c>
      <c r="G600" s="348"/>
      <c r="H600" s="348">
        <f t="shared" si="28"/>
        <v>2370</v>
      </c>
      <c r="I600" s="377"/>
    </row>
    <row r="601" spans="1:9">
      <c r="A601" s="127">
        <v>740</v>
      </c>
      <c r="B601" s="60"/>
      <c r="C601" s="66">
        <f t="shared" si="30"/>
        <v>62.84</v>
      </c>
      <c r="D601" s="125"/>
      <c r="E601" s="344">
        <v>12410</v>
      </c>
      <c r="F601" s="148">
        <f t="shared" si="29"/>
        <v>3205</v>
      </c>
      <c r="G601" s="348"/>
      <c r="H601" s="348">
        <f t="shared" si="28"/>
        <v>2370</v>
      </c>
      <c r="I601" s="377"/>
    </row>
    <row r="602" spans="1:9">
      <c r="A602" s="127">
        <v>741</v>
      </c>
      <c r="B602" s="60"/>
      <c r="C602" s="66">
        <f t="shared" si="30"/>
        <v>62.85</v>
      </c>
      <c r="D602" s="125"/>
      <c r="E602" s="344">
        <v>12410</v>
      </c>
      <c r="F602" s="148">
        <f t="shared" si="29"/>
        <v>3205</v>
      </c>
      <c r="G602" s="348"/>
      <c r="H602" s="348">
        <f t="shared" si="28"/>
        <v>2369</v>
      </c>
      <c r="I602" s="377"/>
    </row>
    <row r="603" spans="1:9">
      <c r="A603" s="127">
        <v>742</v>
      </c>
      <c r="B603" s="60"/>
      <c r="C603" s="66">
        <f t="shared" si="30"/>
        <v>62.86</v>
      </c>
      <c r="D603" s="125"/>
      <c r="E603" s="344">
        <v>12410</v>
      </c>
      <c r="F603" s="148">
        <f t="shared" si="29"/>
        <v>3204</v>
      </c>
      <c r="G603" s="348"/>
      <c r="H603" s="348">
        <f t="shared" si="28"/>
        <v>2369</v>
      </c>
      <c r="I603" s="377"/>
    </row>
    <row r="604" spans="1:9">
      <c r="A604" s="127">
        <v>743</v>
      </c>
      <c r="B604" s="60"/>
      <c r="C604" s="66">
        <f t="shared" si="30"/>
        <v>62.86</v>
      </c>
      <c r="D604" s="125"/>
      <c r="E604" s="344">
        <v>12410</v>
      </c>
      <c r="F604" s="148">
        <f t="shared" si="29"/>
        <v>3204</v>
      </c>
      <c r="G604" s="348"/>
      <c r="H604" s="348">
        <f t="shared" si="28"/>
        <v>2369</v>
      </c>
      <c r="I604" s="377"/>
    </row>
    <row r="605" spans="1:9">
      <c r="A605" s="127">
        <v>744</v>
      </c>
      <c r="B605" s="60"/>
      <c r="C605" s="66">
        <f t="shared" si="30"/>
        <v>62.87</v>
      </c>
      <c r="D605" s="125"/>
      <c r="E605" s="344">
        <v>12410</v>
      </c>
      <c r="F605" s="148">
        <f t="shared" si="29"/>
        <v>3204</v>
      </c>
      <c r="G605" s="348"/>
      <c r="H605" s="348">
        <f t="shared" si="28"/>
        <v>2369</v>
      </c>
      <c r="I605" s="377"/>
    </row>
    <row r="606" spans="1:9">
      <c r="A606" s="127">
        <v>745</v>
      </c>
      <c r="B606" s="60"/>
      <c r="C606" s="66">
        <f t="shared" si="30"/>
        <v>62.88</v>
      </c>
      <c r="D606" s="125"/>
      <c r="E606" s="344">
        <v>12410</v>
      </c>
      <c r="F606" s="148">
        <f t="shared" si="29"/>
        <v>3203</v>
      </c>
      <c r="G606" s="348"/>
      <c r="H606" s="348">
        <f t="shared" si="28"/>
        <v>2368</v>
      </c>
      <c r="I606" s="377"/>
    </row>
    <row r="607" spans="1:9">
      <c r="A607" s="127">
        <v>746</v>
      </c>
      <c r="B607" s="60"/>
      <c r="C607" s="66">
        <f t="shared" si="30"/>
        <v>62.89</v>
      </c>
      <c r="D607" s="125"/>
      <c r="E607" s="344">
        <v>12410</v>
      </c>
      <c r="F607" s="148">
        <f t="shared" si="29"/>
        <v>3203</v>
      </c>
      <c r="G607" s="348"/>
      <c r="H607" s="348">
        <f t="shared" si="28"/>
        <v>2368</v>
      </c>
      <c r="I607" s="377"/>
    </row>
    <row r="608" spans="1:9">
      <c r="A608" s="127">
        <v>747</v>
      </c>
      <c r="B608" s="60"/>
      <c r="C608" s="66">
        <f t="shared" si="30"/>
        <v>62.9</v>
      </c>
      <c r="D608" s="125"/>
      <c r="E608" s="344">
        <v>12410</v>
      </c>
      <c r="F608" s="148">
        <f t="shared" si="29"/>
        <v>3202</v>
      </c>
      <c r="G608" s="348"/>
      <c r="H608" s="348">
        <f t="shared" si="28"/>
        <v>2368</v>
      </c>
      <c r="I608" s="377"/>
    </row>
    <row r="609" spans="1:9">
      <c r="A609" s="127">
        <v>748</v>
      </c>
      <c r="B609" s="60"/>
      <c r="C609" s="66">
        <f t="shared" si="30"/>
        <v>62.9</v>
      </c>
      <c r="D609" s="125"/>
      <c r="E609" s="344">
        <v>12410</v>
      </c>
      <c r="F609" s="148">
        <f t="shared" si="29"/>
        <v>3202</v>
      </c>
      <c r="G609" s="348"/>
      <c r="H609" s="348">
        <f t="shared" si="28"/>
        <v>2368</v>
      </c>
      <c r="I609" s="377"/>
    </row>
    <row r="610" spans="1:9">
      <c r="A610" s="127">
        <v>749</v>
      </c>
      <c r="B610" s="60"/>
      <c r="C610" s="66">
        <f t="shared" si="30"/>
        <v>62.91</v>
      </c>
      <c r="D610" s="125"/>
      <c r="E610" s="344">
        <v>12410</v>
      </c>
      <c r="F610" s="148">
        <f t="shared" si="29"/>
        <v>3202</v>
      </c>
      <c r="G610" s="348"/>
      <c r="H610" s="348">
        <f t="shared" si="28"/>
        <v>2367</v>
      </c>
      <c r="I610" s="377"/>
    </row>
    <row r="611" spans="1:9">
      <c r="A611" s="127">
        <v>750</v>
      </c>
      <c r="B611" s="60"/>
      <c r="C611" s="66">
        <f t="shared" si="30"/>
        <v>62.92</v>
      </c>
      <c r="D611" s="125"/>
      <c r="E611" s="344">
        <v>12410</v>
      </c>
      <c r="F611" s="148">
        <f t="shared" si="29"/>
        <v>3201</v>
      </c>
      <c r="G611" s="348"/>
      <c r="H611" s="348">
        <f t="shared" si="28"/>
        <v>2367</v>
      </c>
      <c r="I611" s="377"/>
    </row>
    <row r="612" spans="1:9">
      <c r="A612" s="127">
        <v>751</v>
      </c>
      <c r="B612" s="60"/>
      <c r="C612" s="66">
        <f t="shared" si="30"/>
        <v>62.93</v>
      </c>
      <c r="D612" s="125"/>
      <c r="E612" s="344">
        <v>12410</v>
      </c>
      <c r="F612" s="148">
        <f t="shared" si="29"/>
        <v>3201</v>
      </c>
      <c r="G612" s="348"/>
      <c r="H612" s="348">
        <f t="shared" si="28"/>
        <v>2366</v>
      </c>
      <c r="I612" s="377"/>
    </row>
    <row r="613" spans="1:9">
      <c r="A613" s="127">
        <v>752</v>
      </c>
      <c r="B613" s="60"/>
      <c r="C613" s="66">
        <f t="shared" si="30"/>
        <v>62.94</v>
      </c>
      <c r="D613" s="125"/>
      <c r="E613" s="344">
        <v>12410</v>
      </c>
      <c r="F613" s="148">
        <f t="shared" si="29"/>
        <v>3200</v>
      </c>
      <c r="G613" s="348"/>
      <c r="H613" s="348">
        <f t="shared" si="28"/>
        <v>2366</v>
      </c>
      <c r="I613" s="377"/>
    </row>
    <row r="614" spans="1:9">
      <c r="A614" s="127">
        <v>753</v>
      </c>
      <c r="B614" s="60"/>
      <c r="C614" s="66">
        <f t="shared" si="30"/>
        <v>62.94</v>
      </c>
      <c r="D614" s="125"/>
      <c r="E614" s="344">
        <v>12410</v>
      </c>
      <c r="F614" s="148">
        <f t="shared" si="29"/>
        <v>3200</v>
      </c>
      <c r="G614" s="348"/>
      <c r="H614" s="348">
        <f t="shared" si="28"/>
        <v>2366</v>
      </c>
      <c r="I614" s="377"/>
    </row>
    <row r="615" spans="1:9">
      <c r="A615" s="127">
        <v>754</v>
      </c>
      <c r="B615" s="60"/>
      <c r="C615" s="66">
        <v>72</v>
      </c>
      <c r="D615" s="125"/>
      <c r="E615" s="344">
        <v>12410</v>
      </c>
      <c r="F615" s="148">
        <f t="shared" si="29"/>
        <v>2797</v>
      </c>
      <c r="G615" s="348"/>
      <c r="H615" s="348">
        <f t="shared" si="28"/>
        <v>2068</v>
      </c>
      <c r="I615" s="377"/>
    </row>
    <row r="616" spans="1:9">
      <c r="A616" s="127">
        <v>755</v>
      </c>
      <c r="B616" s="60"/>
      <c r="C616" s="66">
        <v>72</v>
      </c>
      <c r="D616" s="125"/>
      <c r="E616" s="344">
        <v>12410</v>
      </c>
      <c r="F616" s="148">
        <f t="shared" si="29"/>
        <v>2797</v>
      </c>
      <c r="G616" s="348"/>
      <c r="H616" s="348">
        <f t="shared" si="28"/>
        <v>2068</v>
      </c>
      <c r="I616" s="377"/>
    </row>
    <row r="617" spans="1:9">
      <c r="A617" s="127">
        <v>756</v>
      </c>
      <c r="B617" s="60"/>
      <c r="C617" s="66">
        <v>72</v>
      </c>
      <c r="D617" s="125"/>
      <c r="E617" s="344">
        <v>12410</v>
      </c>
      <c r="F617" s="148">
        <f t="shared" si="29"/>
        <v>2797</v>
      </c>
      <c r="G617" s="348"/>
      <c r="H617" s="348">
        <f t="shared" si="28"/>
        <v>2068</v>
      </c>
      <c r="I617" s="377"/>
    </row>
    <row r="618" spans="1:9">
      <c r="A618" s="127">
        <v>757</v>
      </c>
      <c r="B618" s="60"/>
      <c r="C618" s="66">
        <v>72</v>
      </c>
      <c r="D618" s="125"/>
      <c r="E618" s="344">
        <v>12410</v>
      </c>
      <c r="F618" s="148">
        <f t="shared" si="29"/>
        <v>2797</v>
      </c>
      <c r="G618" s="348"/>
      <c r="H618" s="348">
        <f t="shared" si="28"/>
        <v>2068</v>
      </c>
      <c r="I618" s="377"/>
    </row>
    <row r="619" spans="1:9">
      <c r="A619" s="127">
        <v>758</v>
      </c>
      <c r="B619" s="60"/>
      <c r="C619" s="66">
        <v>72</v>
      </c>
      <c r="D619" s="125"/>
      <c r="E619" s="344">
        <v>12410</v>
      </c>
      <c r="F619" s="148">
        <f t="shared" si="29"/>
        <v>2797</v>
      </c>
      <c r="G619" s="348"/>
      <c r="H619" s="348">
        <f t="shared" si="28"/>
        <v>2068</v>
      </c>
      <c r="I619" s="377"/>
    </row>
    <row r="620" spans="1:9">
      <c r="A620" s="127">
        <v>759</v>
      </c>
      <c r="B620" s="60"/>
      <c r="C620" s="66">
        <v>72</v>
      </c>
      <c r="D620" s="125"/>
      <c r="E620" s="344">
        <v>12410</v>
      </c>
      <c r="F620" s="148">
        <f t="shared" si="29"/>
        <v>2797</v>
      </c>
      <c r="G620" s="348"/>
      <c r="H620" s="348">
        <f t="shared" si="28"/>
        <v>2068</v>
      </c>
      <c r="I620" s="377"/>
    </row>
    <row r="621" spans="1:9">
      <c r="A621" s="127">
        <v>760</v>
      </c>
      <c r="B621" s="60"/>
      <c r="C621" s="66">
        <v>72</v>
      </c>
      <c r="D621" s="125"/>
      <c r="E621" s="344">
        <v>12410</v>
      </c>
      <c r="F621" s="148">
        <f t="shared" si="29"/>
        <v>2797</v>
      </c>
      <c r="G621" s="348"/>
      <c r="H621" s="348">
        <f t="shared" si="28"/>
        <v>2068</v>
      </c>
      <c r="I621" s="377"/>
    </row>
    <row r="622" spans="1:9">
      <c r="A622" s="127">
        <v>761</v>
      </c>
      <c r="B622" s="60"/>
      <c r="C622" s="66">
        <v>72</v>
      </c>
      <c r="D622" s="125"/>
      <c r="E622" s="344">
        <v>12410</v>
      </c>
      <c r="F622" s="148">
        <f t="shared" si="29"/>
        <v>2797</v>
      </c>
      <c r="G622" s="348"/>
      <c r="H622" s="348">
        <f t="shared" si="28"/>
        <v>2068</v>
      </c>
      <c r="I622" s="377"/>
    </row>
    <row r="623" spans="1:9">
      <c r="A623" s="127">
        <v>762</v>
      </c>
      <c r="B623" s="60"/>
      <c r="C623" s="66">
        <v>72</v>
      </c>
      <c r="D623" s="125"/>
      <c r="E623" s="344">
        <v>12410</v>
      </c>
      <c r="F623" s="148">
        <f t="shared" si="29"/>
        <v>2797</v>
      </c>
      <c r="G623" s="348"/>
      <c r="H623" s="348">
        <f t="shared" si="28"/>
        <v>2068</v>
      </c>
      <c r="I623" s="377"/>
    </row>
    <row r="624" spans="1:9">
      <c r="A624" s="127">
        <v>763</v>
      </c>
      <c r="B624" s="60"/>
      <c r="C624" s="66">
        <v>72</v>
      </c>
      <c r="D624" s="125"/>
      <c r="E624" s="344">
        <v>12410</v>
      </c>
      <c r="F624" s="148">
        <f t="shared" si="29"/>
        <v>2797</v>
      </c>
      <c r="G624" s="348"/>
      <c r="H624" s="348">
        <f t="shared" si="28"/>
        <v>2068</v>
      </c>
      <c r="I624" s="377"/>
    </row>
    <row r="625" spans="1:9">
      <c r="A625" s="127">
        <v>764</v>
      </c>
      <c r="B625" s="60"/>
      <c r="C625" s="66">
        <v>72</v>
      </c>
      <c r="D625" s="125"/>
      <c r="E625" s="344">
        <v>12410</v>
      </c>
      <c r="F625" s="148">
        <f t="shared" si="29"/>
        <v>2797</v>
      </c>
      <c r="G625" s="348"/>
      <c r="H625" s="348">
        <f t="shared" si="28"/>
        <v>2068</v>
      </c>
      <c r="I625" s="377"/>
    </row>
    <row r="626" spans="1:9">
      <c r="A626" s="127">
        <v>765</v>
      </c>
      <c r="B626" s="60"/>
      <c r="C626" s="66">
        <v>72</v>
      </c>
      <c r="D626" s="125"/>
      <c r="E626" s="344">
        <v>12410</v>
      </c>
      <c r="F626" s="148">
        <f t="shared" si="29"/>
        <v>2797</v>
      </c>
      <c r="G626" s="348"/>
      <c r="H626" s="348">
        <f t="shared" si="28"/>
        <v>2068</v>
      </c>
      <c r="I626" s="377"/>
    </row>
    <row r="627" spans="1:9">
      <c r="A627" s="127">
        <v>766</v>
      </c>
      <c r="B627" s="60"/>
      <c r="C627" s="66">
        <v>72</v>
      </c>
      <c r="D627" s="125"/>
      <c r="E627" s="344">
        <v>12410</v>
      </c>
      <c r="F627" s="148">
        <f t="shared" si="29"/>
        <v>2797</v>
      </c>
      <c r="G627" s="348"/>
      <c r="H627" s="348">
        <f t="shared" si="28"/>
        <v>2068</v>
      </c>
      <c r="I627" s="377"/>
    </row>
    <row r="628" spans="1:9">
      <c r="A628" s="127">
        <v>767</v>
      </c>
      <c r="B628" s="60"/>
      <c r="C628" s="66">
        <v>72</v>
      </c>
      <c r="D628" s="125"/>
      <c r="E628" s="344">
        <v>12410</v>
      </c>
      <c r="F628" s="148">
        <f t="shared" si="29"/>
        <v>2797</v>
      </c>
      <c r="G628" s="348"/>
      <c r="H628" s="348">
        <f t="shared" si="28"/>
        <v>2068</v>
      </c>
      <c r="I628" s="377"/>
    </row>
    <row r="629" spans="1:9">
      <c r="A629" s="127">
        <v>768</v>
      </c>
      <c r="B629" s="60"/>
      <c r="C629" s="66">
        <v>72</v>
      </c>
      <c r="D629" s="125"/>
      <c r="E629" s="344">
        <v>12410</v>
      </c>
      <c r="F629" s="148">
        <f t="shared" si="29"/>
        <v>2797</v>
      </c>
      <c r="G629" s="348"/>
      <c r="H629" s="348">
        <f t="shared" si="28"/>
        <v>2068</v>
      </c>
      <c r="I629" s="377"/>
    </row>
    <row r="630" spans="1:9">
      <c r="A630" s="127">
        <v>769</v>
      </c>
      <c r="B630" s="60"/>
      <c r="C630" s="66">
        <v>72</v>
      </c>
      <c r="D630" s="125"/>
      <c r="E630" s="344">
        <v>12410</v>
      </c>
      <c r="F630" s="148">
        <f t="shared" si="29"/>
        <v>2797</v>
      </c>
      <c r="G630" s="348"/>
      <c r="H630" s="348">
        <f t="shared" ref="H630:H693" si="31">ROUND(12*(1/C630*E630),0)</f>
        <v>2068</v>
      </c>
      <c r="I630" s="377"/>
    </row>
    <row r="631" spans="1:9">
      <c r="A631" s="127">
        <v>770</v>
      </c>
      <c r="B631" s="60"/>
      <c r="C631" s="66">
        <v>72</v>
      </c>
      <c r="D631" s="125"/>
      <c r="E631" s="344">
        <v>12410</v>
      </c>
      <c r="F631" s="148">
        <f t="shared" si="29"/>
        <v>2797</v>
      </c>
      <c r="G631" s="348"/>
      <c r="H631" s="348">
        <f t="shared" si="31"/>
        <v>2068</v>
      </c>
      <c r="I631" s="377"/>
    </row>
    <row r="632" spans="1:9">
      <c r="A632" s="127">
        <v>771</v>
      </c>
      <c r="B632" s="60"/>
      <c r="C632" s="66">
        <v>72</v>
      </c>
      <c r="D632" s="125"/>
      <c r="E632" s="344">
        <v>12410</v>
      </c>
      <c r="F632" s="148">
        <f t="shared" si="29"/>
        <v>2797</v>
      </c>
      <c r="G632" s="348"/>
      <c r="H632" s="348">
        <f t="shared" si="31"/>
        <v>2068</v>
      </c>
      <c r="I632" s="377"/>
    </row>
    <row r="633" spans="1:9">
      <c r="A633" s="127">
        <v>772</v>
      </c>
      <c r="B633" s="60"/>
      <c r="C633" s="66">
        <v>72</v>
      </c>
      <c r="D633" s="125"/>
      <c r="E633" s="344">
        <v>12410</v>
      </c>
      <c r="F633" s="148">
        <f t="shared" si="29"/>
        <v>2797</v>
      </c>
      <c r="G633" s="348"/>
      <c r="H633" s="348">
        <f t="shared" si="31"/>
        <v>2068</v>
      </c>
      <c r="I633" s="377"/>
    </row>
    <row r="634" spans="1:9">
      <c r="A634" s="127">
        <v>773</v>
      </c>
      <c r="B634" s="60"/>
      <c r="C634" s="66">
        <v>72</v>
      </c>
      <c r="D634" s="125"/>
      <c r="E634" s="344">
        <v>12410</v>
      </c>
      <c r="F634" s="148">
        <f t="shared" si="29"/>
        <v>2797</v>
      </c>
      <c r="G634" s="348"/>
      <c r="H634" s="348">
        <f t="shared" si="31"/>
        <v>2068</v>
      </c>
      <c r="I634" s="377"/>
    </row>
    <row r="635" spans="1:9">
      <c r="A635" s="127">
        <v>774</v>
      </c>
      <c r="B635" s="60"/>
      <c r="C635" s="66">
        <v>72</v>
      </c>
      <c r="D635" s="125"/>
      <c r="E635" s="344">
        <v>12410</v>
      </c>
      <c r="F635" s="148">
        <f t="shared" si="29"/>
        <v>2797</v>
      </c>
      <c r="G635" s="348"/>
      <c r="H635" s="348">
        <f t="shared" si="31"/>
        <v>2068</v>
      </c>
      <c r="I635" s="377"/>
    </row>
    <row r="636" spans="1:9">
      <c r="A636" s="127">
        <v>775</v>
      </c>
      <c r="B636" s="60"/>
      <c r="C636" s="66">
        <v>72</v>
      </c>
      <c r="D636" s="125"/>
      <c r="E636" s="344">
        <v>12410</v>
      </c>
      <c r="F636" s="148">
        <f t="shared" si="29"/>
        <v>2797</v>
      </c>
      <c r="G636" s="348"/>
      <c r="H636" s="348">
        <f t="shared" si="31"/>
        <v>2068</v>
      </c>
      <c r="I636" s="377"/>
    </row>
    <row r="637" spans="1:9">
      <c r="A637" s="127">
        <v>776</v>
      </c>
      <c r="B637" s="60"/>
      <c r="C637" s="66">
        <v>72</v>
      </c>
      <c r="D637" s="125"/>
      <c r="E637" s="344">
        <v>12410</v>
      </c>
      <c r="F637" s="148">
        <f t="shared" si="29"/>
        <v>2797</v>
      </c>
      <c r="G637" s="348"/>
      <c r="H637" s="348">
        <f t="shared" si="31"/>
        <v>2068</v>
      </c>
      <c r="I637" s="377"/>
    </row>
    <row r="638" spans="1:9">
      <c r="A638" s="127">
        <v>777</v>
      </c>
      <c r="B638" s="60"/>
      <c r="C638" s="66">
        <v>72</v>
      </c>
      <c r="D638" s="125"/>
      <c r="E638" s="344">
        <v>12410</v>
      </c>
      <c r="F638" s="148">
        <f t="shared" si="29"/>
        <v>2797</v>
      </c>
      <c r="G638" s="348"/>
      <c r="H638" s="348">
        <f t="shared" si="31"/>
        <v>2068</v>
      </c>
      <c r="I638" s="377"/>
    </row>
    <row r="639" spans="1:9">
      <c r="A639" s="127">
        <v>778</v>
      </c>
      <c r="B639" s="60"/>
      <c r="C639" s="66">
        <v>72</v>
      </c>
      <c r="D639" s="125"/>
      <c r="E639" s="344">
        <v>12410</v>
      </c>
      <c r="F639" s="148">
        <f t="shared" si="29"/>
        <v>2797</v>
      </c>
      <c r="G639" s="348"/>
      <c r="H639" s="348">
        <f t="shared" si="31"/>
        <v>2068</v>
      </c>
      <c r="I639" s="377"/>
    </row>
    <row r="640" spans="1:9">
      <c r="A640" s="127">
        <v>779</v>
      </c>
      <c r="B640" s="60"/>
      <c r="C640" s="66">
        <v>72</v>
      </c>
      <c r="D640" s="125"/>
      <c r="E640" s="344">
        <v>12410</v>
      </c>
      <c r="F640" s="148">
        <f t="shared" si="29"/>
        <v>2797</v>
      </c>
      <c r="G640" s="348"/>
      <c r="H640" s="348">
        <f t="shared" si="31"/>
        <v>2068</v>
      </c>
      <c r="I640" s="377"/>
    </row>
    <row r="641" spans="1:9">
      <c r="A641" s="127">
        <v>780</v>
      </c>
      <c r="B641" s="60"/>
      <c r="C641" s="66">
        <v>72</v>
      </c>
      <c r="D641" s="125"/>
      <c r="E641" s="344">
        <v>12410</v>
      </c>
      <c r="F641" s="148">
        <f t="shared" si="29"/>
        <v>2797</v>
      </c>
      <c r="G641" s="348"/>
      <c r="H641" s="348">
        <f t="shared" si="31"/>
        <v>2068</v>
      </c>
      <c r="I641" s="377"/>
    </row>
    <row r="642" spans="1:9">
      <c r="A642" s="127">
        <v>781</v>
      </c>
      <c r="B642" s="60"/>
      <c r="C642" s="66">
        <v>72</v>
      </c>
      <c r="D642" s="125"/>
      <c r="E642" s="344">
        <v>12410</v>
      </c>
      <c r="F642" s="148">
        <f t="shared" si="29"/>
        <v>2797</v>
      </c>
      <c r="G642" s="348"/>
      <c r="H642" s="348">
        <f t="shared" si="31"/>
        <v>2068</v>
      </c>
      <c r="I642" s="377"/>
    </row>
    <row r="643" spans="1:9">
      <c r="A643" s="127">
        <v>782</v>
      </c>
      <c r="B643" s="60"/>
      <c r="C643" s="66">
        <v>72</v>
      </c>
      <c r="D643" s="125"/>
      <c r="E643" s="344">
        <v>12410</v>
      </c>
      <c r="F643" s="148">
        <f t="shared" si="29"/>
        <v>2797</v>
      </c>
      <c r="G643" s="348"/>
      <c r="H643" s="348">
        <f t="shared" si="31"/>
        <v>2068</v>
      </c>
      <c r="I643" s="377"/>
    </row>
    <row r="644" spans="1:9">
      <c r="A644" s="127">
        <v>783</v>
      </c>
      <c r="B644" s="60"/>
      <c r="C644" s="66">
        <v>72</v>
      </c>
      <c r="D644" s="125"/>
      <c r="E644" s="344">
        <v>12410</v>
      </c>
      <c r="F644" s="148">
        <f t="shared" si="29"/>
        <v>2797</v>
      </c>
      <c r="G644" s="348"/>
      <c r="H644" s="348">
        <f t="shared" si="31"/>
        <v>2068</v>
      </c>
      <c r="I644" s="377"/>
    </row>
    <row r="645" spans="1:9">
      <c r="A645" s="127">
        <v>784</v>
      </c>
      <c r="B645" s="60"/>
      <c r="C645" s="66">
        <v>72</v>
      </c>
      <c r="D645" s="125"/>
      <c r="E645" s="344">
        <v>12410</v>
      </c>
      <c r="F645" s="148">
        <f t="shared" si="29"/>
        <v>2797</v>
      </c>
      <c r="G645" s="348"/>
      <c r="H645" s="348">
        <f t="shared" si="31"/>
        <v>2068</v>
      </c>
      <c r="I645" s="377"/>
    </row>
    <row r="646" spans="1:9">
      <c r="A646" s="127">
        <v>785</v>
      </c>
      <c r="B646" s="60"/>
      <c r="C646" s="66">
        <v>72</v>
      </c>
      <c r="D646" s="125"/>
      <c r="E646" s="344">
        <v>12410</v>
      </c>
      <c r="F646" s="148">
        <f t="shared" si="29"/>
        <v>2797</v>
      </c>
      <c r="G646" s="348"/>
      <c r="H646" s="348">
        <f t="shared" si="31"/>
        <v>2068</v>
      </c>
      <c r="I646" s="377"/>
    </row>
    <row r="647" spans="1:9">
      <c r="A647" s="127">
        <v>786</v>
      </c>
      <c r="B647" s="60"/>
      <c r="C647" s="66">
        <v>72</v>
      </c>
      <c r="D647" s="125"/>
      <c r="E647" s="344">
        <v>12410</v>
      </c>
      <c r="F647" s="148">
        <f t="shared" si="29"/>
        <v>2797</v>
      </c>
      <c r="G647" s="348"/>
      <c r="H647" s="348">
        <f t="shared" si="31"/>
        <v>2068</v>
      </c>
      <c r="I647" s="377"/>
    </row>
    <row r="648" spans="1:9">
      <c r="A648" s="127">
        <v>787</v>
      </c>
      <c r="B648" s="60"/>
      <c r="C648" s="66">
        <v>72</v>
      </c>
      <c r="D648" s="125"/>
      <c r="E648" s="344">
        <v>12410</v>
      </c>
      <c r="F648" s="148">
        <f t="shared" si="29"/>
        <v>2797</v>
      </c>
      <c r="G648" s="348"/>
      <c r="H648" s="348">
        <f t="shared" si="31"/>
        <v>2068</v>
      </c>
      <c r="I648" s="377"/>
    </row>
    <row r="649" spans="1:9">
      <c r="A649" s="127">
        <v>788</v>
      </c>
      <c r="B649" s="60"/>
      <c r="C649" s="66">
        <v>72</v>
      </c>
      <c r="D649" s="125"/>
      <c r="E649" s="344">
        <v>12410</v>
      </c>
      <c r="F649" s="148">
        <f t="shared" si="29"/>
        <v>2797</v>
      </c>
      <c r="G649" s="348"/>
      <c r="H649" s="348">
        <f t="shared" si="31"/>
        <v>2068</v>
      </c>
      <c r="I649" s="377"/>
    </row>
    <row r="650" spans="1:9">
      <c r="A650" s="127">
        <v>789</v>
      </c>
      <c r="B650" s="60"/>
      <c r="C650" s="66">
        <v>72</v>
      </c>
      <c r="D650" s="125"/>
      <c r="E650" s="344">
        <v>12410</v>
      </c>
      <c r="F650" s="148">
        <f t="shared" si="29"/>
        <v>2797</v>
      </c>
      <c r="G650" s="348"/>
      <c r="H650" s="348">
        <f t="shared" si="31"/>
        <v>2068</v>
      </c>
      <c r="I650" s="377"/>
    </row>
    <row r="651" spans="1:9">
      <c r="A651" s="127">
        <v>790</v>
      </c>
      <c r="B651" s="60"/>
      <c r="C651" s="66">
        <v>72</v>
      </c>
      <c r="D651" s="125"/>
      <c r="E651" s="344">
        <v>12410</v>
      </c>
      <c r="F651" s="148">
        <f t="shared" si="29"/>
        <v>2797</v>
      </c>
      <c r="G651" s="348"/>
      <c r="H651" s="348">
        <f t="shared" si="31"/>
        <v>2068</v>
      </c>
      <c r="I651" s="377"/>
    </row>
    <row r="652" spans="1:9">
      <c r="A652" s="127">
        <v>791</v>
      </c>
      <c r="B652" s="60"/>
      <c r="C652" s="66">
        <v>72</v>
      </c>
      <c r="D652" s="125"/>
      <c r="E652" s="344">
        <v>12410</v>
      </c>
      <c r="F652" s="148">
        <f t="shared" si="29"/>
        <v>2797</v>
      </c>
      <c r="G652" s="348"/>
      <c r="H652" s="348">
        <f t="shared" si="31"/>
        <v>2068</v>
      </c>
      <c r="I652" s="377"/>
    </row>
    <row r="653" spans="1:9">
      <c r="A653" s="127">
        <v>792</v>
      </c>
      <c r="B653" s="60"/>
      <c r="C653" s="66">
        <v>72</v>
      </c>
      <c r="D653" s="125"/>
      <c r="E653" s="344">
        <v>12410</v>
      </c>
      <c r="F653" s="148">
        <f t="shared" si="29"/>
        <v>2797</v>
      </c>
      <c r="G653" s="348"/>
      <c r="H653" s="348">
        <f t="shared" si="31"/>
        <v>2068</v>
      </c>
      <c r="I653" s="377"/>
    </row>
    <row r="654" spans="1:9">
      <c r="A654" s="127">
        <v>793</v>
      </c>
      <c r="B654" s="60"/>
      <c r="C654" s="66">
        <v>72</v>
      </c>
      <c r="D654" s="125"/>
      <c r="E654" s="344">
        <v>12410</v>
      </c>
      <c r="F654" s="148">
        <f t="shared" ref="F654:F717" si="32">ROUND(12*1.3525*(1/C654*E654)+I654,0)</f>
        <v>2797</v>
      </c>
      <c r="G654" s="348"/>
      <c r="H654" s="348">
        <f t="shared" si="31"/>
        <v>2068</v>
      </c>
      <c r="I654" s="377"/>
    </row>
    <row r="655" spans="1:9">
      <c r="A655" s="127">
        <v>794</v>
      </c>
      <c r="B655" s="60"/>
      <c r="C655" s="66">
        <v>72</v>
      </c>
      <c r="D655" s="125"/>
      <c r="E655" s="344">
        <v>12410</v>
      </c>
      <c r="F655" s="148">
        <f t="shared" si="32"/>
        <v>2797</v>
      </c>
      <c r="G655" s="348"/>
      <c r="H655" s="348">
        <f t="shared" si="31"/>
        <v>2068</v>
      </c>
      <c r="I655" s="377"/>
    </row>
    <row r="656" spans="1:9">
      <c r="A656" s="127">
        <v>795</v>
      </c>
      <c r="B656" s="60"/>
      <c r="C656" s="66">
        <v>72</v>
      </c>
      <c r="D656" s="125"/>
      <c r="E656" s="344">
        <v>12410</v>
      </c>
      <c r="F656" s="148">
        <f t="shared" si="32"/>
        <v>2797</v>
      </c>
      <c r="G656" s="348"/>
      <c r="H656" s="348">
        <f t="shared" si="31"/>
        <v>2068</v>
      </c>
      <c r="I656" s="377"/>
    </row>
    <row r="657" spans="1:9">
      <c r="A657" s="127">
        <v>796</v>
      </c>
      <c r="B657" s="60"/>
      <c r="C657" s="66">
        <v>72</v>
      </c>
      <c r="D657" s="125"/>
      <c r="E657" s="344">
        <v>12410</v>
      </c>
      <c r="F657" s="148">
        <f t="shared" si="32"/>
        <v>2797</v>
      </c>
      <c r="G657" s="348"/>
      <c r="H657" s="348">
        <f t="shared" si="31"/>
        <v>2068</v>
      </c>
      <c r="I657" s="377"/>
    </row>
    <row r="658" spans="1:9">
      <c r="A658" s="127">
        <v>797</v>
      </c>
      <c r="B658" s="60"/>
      <c r="C658" s="66">
        <v>72</v>
      </c>
      <c r="D658" s="125"/>
      <c r="E658" s="344">
        <v>12410</v>
      </c>
      <c r="F658" s="148">
        <f t="shared" si="32"/>
        <v>2797</v>
      </c>
      <c r="G658" s="348"/>
      <c r="H658" s="348">
        <f t="shared" si="31"/>
        <v>2068</v>
      </c>
      <c r="I658" s="377"/>
    </row>
    <row r="659" spans="1:9">
      <c r="A659" s="127">
        <v>798</v>
      </c>
      <c r="B659" s="60"/>
      <c r="C659" s="66">
        <v>72</v>
      </c>
      <c r="D659" s="125"/>
      <c r="E659" s="344">
        <v>12410</v>
      </c>
      <c r="F659" s="148">
        <f t="shared" si="32"/>
        <v>2797</v>
      </c>
      <c r="G659" s="348"/>
      <c r="H659" s="348">
        <f t="shared" si="31"/>
        <v>2068</v>
      </c>
      <c r="I659" s="377"/>
    </row>
    <row r="660" spans="1:9">
      <c r="A660" s="127">
        <v>799</v>
      </c>
      <c r="B660" s="60"/>
      <c r="C660" s="66">
        <v>72</v>
      </c>
      <c r="D660" s="125"/>
      <c r="E660" s="344">
        <v>12410</v>
      </c>
      <c r="F660" s="148">
        <f t="shared" si="32"/>
        <v>2797</v>
      </c>
      <c r="G660" s="348"/>
      <c r="H660" s="348">
        <f t="shared" si="31"/>
        <v>2068</v>
      </c>
      <c r="I660" s="377"/>
    </row>
    <row r="661" spans="1:9">
      <c r="A661" s="127">
        <v>800</v>
      </c>
      <c r="B661" s="60"/>
      <c r="C661" s="66">
        <v>72</v>
      </c>
      <c r="D661" s="125"/>
      <c r="E661" s="344">
        <v>12410</v>
      </c>
      <c r="F661" s="148">
        <f t="shared" si="32"/>
        <v>2797</v>
      </c>
      <c r="G661" s="348"/>
      <c r="H661" s="348">
        <f t="shared" si="31"/>
        <v>2068</v>
      </c>
      <c r="I661" s="377"/>
    </row>
    <row r="662" spans="1:9">
      <c r="A662" s="127">
        <v>801</v>
      </c>
      <c r="B662" s="60"/>
      <c r="C662" s="66">
        <v>72</v>
      </c>
      <c r="D662" s="125"/>
      <c r="E662" s="344">
        <v>12410</v>
      </c>
      <c r="F662" s="148">
        <f t="shared" si="32"/>
        <v>2797</v>
      </c>
      <c r="G662" s="348"/>
      <c r="H662" s="348">
        <f t="shared" si="31"/>
        <v>2068</v>
      </c>
      <c r="I662" s="377"/>
    </row>
    <row r="663" spans="1:9">
      <c r="A663" s="127">
        <v>802</v>
      </c>
      <c r="B663" s="60"/>
      <c r="C663" s="66">
        <v>72</v>
      </c>
      <c r="D663" s="125"/>
      <c r="E663" s="344">
        <v>12410</v>
      </c>
      <c r="F663" s="148">
        <f t="shared" si="32"/>
        <v>2797</v>
      </c>
      <c r="G663" s="348"/>
      <c r="H663" s="348">
        <f t="shared" si="31"/>
        <v>2068</v>
      </c>
      <c r="I663" s="377"/>
    </row>
    <row r="664" spans="1:9">
      <c r="A664" s="127">
        <v>803</v>
      </c>
      <c r="B664" s="60"/>
      <c r="C664" s="66">
        <v>72</v>
      </c>
      <c r="D664" s="125"/>
      <c r="E664" s="344">
        <v>12410</v>
      </c>
      <c r="F664" s="148">
        <f t="shared" si="32"/>
        <v>2797</v>
      </c>
      <c r="G664" s="348"/>
      <c r="H664" s="348">
        <f t="shared" si="31"/>
        <v>2068</v>
      </c>
      <c r="I664" s="377"/>
    </row>
    <row r="665" spans="1:9">
      <c r="A665" s="127">
        <v>804</v>
      </c>
      <c r="B665" s="60"/>
      <c r="C665" s="66">
        <v>72</v>
      </c>
      <c r="D665" s="125"/>
      <c r="E665" s="344">
        <v>12410</v>
      </c>
      <c r="F665" s="148">
        <f t="shared" si="32"/>
        <v>2797</v>
      </c>
      <c r="G665" s="348"/>
      <c r="H665" s="348">
        <f t="shared" si="31"/>
        <v>2068</v>
      </c>
      <c r="I665" s="377"/>
    </row>
    <row r="666" spans="1:9">
      <c r="A666" s="127">
        <v>805</v>
      </c>
      <c r="B666" s="60"/>
      <c r="C666" s="66">
        <v>72</v>
      </c>
      <c r="D666" s="125"/>
      <c r="E666" s="344">
        <v>12410</v>
      </c>
      <c r="F666" s="148">
        <f t="shared" si="32"/>
        <v>2797</v>
      </c>
      <c r="G666" s="348"/>
      <c r="H666" s="348">
        <f t="shared" si="31"/>
        <v>2068</v>
      </c>
      <c r="I666" s="377"/>
    </row>
    <row r="667" spans="1:9">
      <c r="A667" s="127">
        <v>806</v>
      </c>
      <c r="B667" s="60"/>
      <c r="C667" s="66">
        <v>72</v>
      </c>
      <c r="D667" s="125"/>
      <c r="E667" s="344">
        <v>12410</v>
      </c>
      <c r="F667" s="148">
        <f t="shared" si="32"/>
        <v>2797</v>
      </c>
      <c r="G667" s="348"/>
      <c r="H667" s="348">
        <f t="shared" si="31"/>
        <v>2068</v>
      </c>
      <c r="I667" s="377"/>
    </row>
    <row r="668" spans="1:9">
      <c r="A668" s="127">
        <v>807</v>
      </c>
      <c r="B668" s="60"/>
      <c r="C668" s="66">
        <v>72</v>
      </c>
      <c r="D668" s="125"/>
      <c r="E668" s="344">
        <v>12410</v>
      </c>
      <c r="F668" s="148">
        <f t="shared" si="32"/>
        <v>2797</v>
      </c>
      <c r="G668" s="348"/>
      <c r="H668" s="348">
        <f t="shared" si="31"/>
        <v>2068</v>
      </c>
      <c r="I668" s="377"/>
    </row>
    <row r="669" spans="1:9">
      <c r="A669" s="127">
        <v>808</v>
      </c>
      <c r="B669" s="60"/>
      <c r="C669" s="66">
        <v>72</v>
      </c>
      <c r="D669" s="125"/>
      <c r="E669" s="344">
        <v>12410</v>
      </c>
      <c r="F669" s="148">
        <f t="shared" si="32"/>
        <v>2797</v>
      </c>
      <c r="G669" s="348"/>
      <c r="H669" s="348">
        <f t="shared" si="31"/>
        <v>2068</v>
      </c>
      <c r="I669" s="377"/>
    </row>
    <row r="670" spans="1:9">
      <c r="A670" s="127">
        <v>809</v>
      </c>
      <c r="B670" s="60"/>
      <c r="C670" s="66">
        <v>72</v>
      </c>
      <c r="D670" s="125"/>
      <c r="E670" s="344">
        <v>12410</v>
      </c>
      <c r="F670" s="148">
        <f t="shared" si="32"/>
        <v>2797</v>
      </c>
      <c r="G670" s="348"/>
      <c r="H670" s="348">
        <f t="shared" si="31"/>
        <v>2068</v>
      </c>
      <c r="I670" s="377"/>
    </row>
    <row r="671" spans="1:9">
      <c r="A671" s="127">
        <v>810</v>
      </c>
      <c r="B671" s="60"/>
      <c r="C671" s="66">
        <v>72</v>
      </c>
      <c r="D671" s="125"/>
      <c r="E671" s="344">
        <v>12410</v>
      </c>
      <c r="F671" s="148">
        <f t="shared" si="32"/>
        <v>2797</v>
      </c>
      <c r="G671" s="348"/>
      <c r="H671" s="348">
        <f t="shared" si="31"/>
        <v>2068</v>
      </c>
      <c r="I671" s="377"/>
    </row>
    <row r="672" spans="1:9">
      <c r="A672" s="127">
        <v>811</v>
      </c>
      <c r="B672" s="60"/>
      <c r="C672" s="66">
        <v>72</v>
      </c>
      <c r="D672" s="125"/>
      <c r="E672" s="344">
        <v>12410</v>
      </c>
      <c r="F672" s="148">
        <f t="shared" si="32"/>
        <v>2797</v>
      </c>
      <c r="G672" s="348"/>
      <c r="H672" s="348">
        <f t="shared" si="31"/>
        <v>2068</v>
      </c>
      <c r="I672" s="377"/>
    </row>
    <row r="673" spans="1:9">
      <c r="A673" s="127">
        <v>812</v>
      </c>
      <c r="B673" s="60"/>
      <c r="C673" s="66">
        <v>72</v>
      </c>
      <c r="D673" s="125"/>
      <c r="E673" s="344">
        <v>12410</v>
      </c>
      <c r="F673" s="148">
        <f t="shared" si="32"/>
        <v>2797</v>
      </c>
      <c r="G673" s="348"/>
      <c r="H673" s="348">
        <f t="shared" si="31"/>
        <v>2068</v>
      </c>
      <c r="I673" s="377"/>
    </row>
    <row r="674" spans="1:9">
      <c r="A674" s="127">
        <v>813</v>
      </c>
      <c r="B674" s="60"/>
      <c r="C674" s="66">
        <v>72</v>
      </c>
      <c r="D674" s="125"/>
      <c r="E674" s="344">
        <v>12410</v>
      </c>
      <c r="F674" s="148">
        <f t="shared" si="32"/>
        <v>2797</v>
      </c>
      <c r="G674" s="348"/>
      <c r="H674" s="348">
        <f t="shared" si="31"/>
        <v>2068</v>
      </c>
      <c r="I674" s="377"/>
    </row>
    <row r="675" spans="1:9">
      <c r="A675" s="127">
        <v>814</v>
      </c>
      <c r="B675" s="60"/>
      <c r="C675" s="66">
        <v>72</v>
      </c>
      <c r="D675" s="125"/>
      <c r="E675" s="344">
        <v>12410</v>
      </c>
      <c r="F675" s="148">
        <f t="shared" si="32"/>
        <v>2797</v>
      </c>
      <c r="G675" s="348"/>
      <c r="H675" s="348">
        <f t="shared" si="31"/>
        <v>2068</v>
      </c>
      <c r="I675" s="377"/>
    </row>
    <row r="676" spans="1:9">
      <c r="A676" s="127">
        <v>815</v>
      </c>
      <c r="B676" s="60"/>
      <c r="C676" s="66">
        <v>72</v>
      </c>
      <c r="D676" s="125"/>
      <c r="E676" s="344">
        <v>12410</v>
      </c>
      <c r="F676" s="148">
        <f t="shared" si="32"/>
        <v>2797</v>
      </c>
      <c r="G676" s="348"/>
      <c r="H676" s="348">
        <f t="shared" si="31"/>
        <v>2068</v>
      </c>
      <c r="I676" s="377"/>
    </row>
    <row r="677" spans="1:9">
      <c r="A677" s="127">
        <v>816</v>
      </c>
      <c r="B677" s="60"/>
      <c r="C677" s="66">
        <v>72</v>
      </c>
      <c r="D677" s="125"/>
      <c r="E677" s="344">
        <v>12410</v>
      </c>
      <c r="F677" s="148">
        <f t="shared" si="32"/>
        <v>2797</v>
      </c>
      <c r="G677" s="348"/>
      <c r="H677" s="348">
        <f t="shared" si="31"/>
        <v>2068</v>
      </c>
      <c r="I677" s="377"/>
    </row>
    <row r="678" spans="1:9">
      <c r="A678" s="127">
        <v>817</v>
      </c>
      <c r="B678" s="60"/>
      <c r="C678" s="66">
        <v>72</v>
      </c>
      <c r="D678" s="125"/>
      <c r="E678" s="344">
        <v>12410</v>
      </c>
      <c r="F678" s="148">
        <f t="shared" si="32"/>
        <v>2797</v>
      </c>
      <c r="G678" s="348"/>
      <c r="H678" s="348">
        <f t="shared" si="31"/>
        <v>2068</v>
      </c>
      <c r="I678" s="377"/>
    </row>
    <row r="679" spans="1:9">
      <c r="A679" s="127">
        <v>818</v>
      </c>
      <c r="B679" s="60"/>
      <c r="C679" s="66">
        <v>72</v>
      </c>
      <c r="D679" s="125"/>
      <c r="E679" s="344">
        <v>12410</v>
      </c>
      <c r="F679" s="148">
        <f t="shared" si="32"/>
        <v>2797</v>
      </c>
      <c r="G679" s="348"/>
      <c r="H679" s="348">
        <f t="shared" si="31"/>
        <v>2068</v>
      </c>
      <c r="I679" s="377"/>
    </row>
    <row r="680" spans="1:9">
      <c r="A680" s="127">
        <v>819</v>
      </c>
      <c r="B680" s="60"/>
      <c r="C680" s="66">
        <v>72</v>
      </c>
      <c r="D680" s="125"/>
      <c r="E680" s="344">
        <v>12410</v>
      </c>
      <c r="F680" s="148">
        <f t="shared" si="32"/>
        <v>2797</v>
      </c>
      <c r="G680" s="348"/>
      <c r="H680" s="348">
        <f t="shared" si="31"/>
        <v>2068</v>
      </c>
      <c r="I680" s="377"/>
    </row>
    <row r="681" spans="1:9">
      <c r="A681" s="127">
        <v>820</v>
      </c>
      <c r="B681" s="60"/>
      <c r="C681" s="66">
        <v>72</v>
      </c>
      <c r="D681" s="125"/>
      <c r="E681" s="344">
        <v>12410</v>
      </c>
      <c r="F681" s="148">
        <f t="shared" si="32"/>
        <v>2797</v>
      </c>
      <c r="G681" s="348"/>
      <c r="H681" s="348">
        <f t="shared" si="31"/>
        <v>2068</v>
      </c>
      <c r="I681" s="377"/>
    </row>
    <row r="682" spans="1:9">
      <c r="A682" s="127">
        <v>821</v>
      </c>
      <c r="B682" s="60"/>
      <c r="C682" s="66">
        <v>72</v>
      </c>
      <c r="D682" s="125"/>
      <c r="E682" s="344">
        <v>12410</v>
      </c>
      <c r="F682" s="148">
        <f t="shared" si="32"/>
        <v>2797</v>
      </c>
      <c r="G682" s="348"/>
      <c r="H682" s="348">
        <f t="shared" si="31"/>
        <v>2068</v>
      </c>
      <c r="I682" s="377"/>
    </row>
    <row r="683" spans="1:9">
      <c r="A683" s="127">
        <v>822</v>
      </c>
      <c r="B683" s="60"/>
      <c r="C683" s="66">
        <v>72</v>
      </c>
      <c r="D683" s="125"/>
      <c r="E683" s="344">
        <v>12410</v>
      </c>
      <c r="F683" s="148">
        <f t="shared" si="32"/>
        <v>2797</v>
      </c>
      <c r="G683" s="348"/>
      <c r="H683" s="348">
        <f t="shared" si="31"/>
        <v>2068</v>
      </c>
      <c r="I683" s="377"/>
    </row>
    <row r="684" spans="1:9">
      <c r="A684" s="127">
        <v>823</v>
      </c>
      <c r="B684" s="60"/>
      <c r="C684" s="66">
        <v>72</v>
      </c>
      <c r="D684" s="125"/>
      <c r="E684" s="344">
        <v>12410</v>
      </c>
      <c r="F684" s="148">
        <f t="shared" si="32"/>
        <v>2797</v>
      </c>
      <c r="G684" s="348"/>
      <c r="H684" s="348">
        <f t="shared" si="31"/>
        <v>2068</v>
      </c>
      <c r="I684" s="377"/>
    </row>
    <row r="685" spans="1:9">
      <c r="A685" s="127">
        <v>824</v>
      </c>
      <c r="B685" s="60"/>
      <c r="C685" s="66">
        <v>72</v>
      </c>
      <c r="D685" s="125"/>
      <c r="E685" s="344">
        <v>12410</v>
      </c>
      <c r="F685" s="148">
        <f t="shared" si="32"/>
        <v>2797</v>
      </c>
      <c r="G685" s="348"/>
      <c r="H685" s="348">
        <f t="shared" si="31"/>
        <v>2068</v>
      </c>
      <c r="I685" s="377"/>
    </row>
    <row r="686" spans="1:9">
      <c r="A686" s="127">
        <v>825</v>
      </c>
      <c r="B686" s="60"/>
      <c r="C686" s="66">
        <v>72</v>
      </c>
      <c r="D686" s="125"/>
      <c r="E686" s="344">
        <v>12410</v>
      </c>
      <c r="F686" s="148">
        <f t="shared" si="32"/>
        <v>2797</v>
      </c>
      <c r="G686" s="348"/>
      <c r="H686" s="348">
        <f t="shared" si="31"/>
        <v>2068</v>
      </c>
      <c r="I686" s="377"/>
    </row>
    <row r="687" spans="1:9">
      <c r="A687" s="127">
        <v>826</v>
      </c>
      <c r="B687" s="60"/>
      <c r="C687" s="66">
        <v>72</v>
      </c>
      <c r="D687" s="125"/>
      <c r="E687" s="344">
        <v>12410</v>
      </c>
      <c r="F687" s="148">
        <f t="shared" si="32"/>
        <v>2797</v>
      </c>
      <c r="G687" s="348"/>
      <c r="H687" s="348">
        <f t="shared" si="31"/>
        <v>2068</v>
      </c>
      <c r="I687" s="377"/>
    </row>
    <row r="688" spans="1:9">
      <c r="A688" s="127">
        <v>827</v>
      </c>
      <c r="B688" s="60"/>
      <c r="C688" s="66">
        <v>72</v>
      </c>
      <c r="D688" s="125"/>
      <c r="E688" s="344">
        <v>12410</v>
      </c>
      <c r="F688" s="148">
        <f t="shared" si="32"/>
        <v>2797</v>
      </c>
      <c r="G688" s="348"/>
      <c r="H688" s="348">
        <f t="shared" si="31"/>
        <v>2068</v>
      </c>
      <c r="I688" s="377"/>
    </row>
    <row r="689" spans="1:9">
      <c r="A689" s="127">
        <v>828</v>
      </c>
      <c r="B689" s="60"/>
      <c r="C689" s="66">
        <v>72</v>
      </c>
      <c r="D689" s="125"/>
      <c r="E689" s="344">
        <v>12410</v>
      </c>
      <c r="F689" s="148">
        <f t="shared" si="32"/>
        <v>2797</v>
      </c>
      <c r="G689" s="348"/>
      <c r="H689" s="348">
        <f t="shared" si="31"/>
        <v>2068</v>
      </c>
      <c r="I689" s="377"/>
    </row>
    <row r="690" spans="1:9">
      <c r="A690" s="127">
        <v>829</v>
      </c>
      <c r="B690" s="60"/>
      <c r="C690" s="66">
        <v>72</v>
      </c>
      <c r="D690" s="125"/>
      <c r="E690" s="344">
        <v>12410</v>
      </c>
      <c r="F690" s="148">
        <f t="shared" si="32"/>
        <v>2797</v>
      </c>
      <c r="G690" s="348"/>
      <c r="H690" s="348">
        <f t="shared" si="31"/>
        <v>2068</v>
      </c>
      <c r="I690" s="377"/>
    </row>
    <row r="691" spans="1:9">
      <c r="A691" s="127">
        <v>830</v>
      </c>
      <c r="B691" s="60"/>
      <c r="C691" s="66">
        <v>72</v>
      </c>
      <c r="D691" s="125"/>
      <c r="E691" s="344">
        <v>12410</v>
      </c>
      <c r="F691" s="148">
        <f t="shared" si="32"/>
        <v>2797</v>
      </c>
      <c r="G691" s="348"/>
      <c r="H691" s="348">
        <f t="shared" si="31"/>
        <v>2068</v>
      </c>
      <c r="I691" s="377"/>
    </row>
    <row r="692" spans="1:9">
      <c r="A692" s="127">
        <v>831</v>
      </c>
      <c r="B692" s="60"/>
      <c r="C692" s="66">
        <v>72</v>
      </c>
      <c r="D692" s="125"/>
      <c r="E692" s="344">
        <v>12410</v>
      </c>
      <c r="F692" s="148">
        <f t="shared" si="32"/>
        <v>2797</v>
      </c>
      <c r="G692" s="348"/>
      <c r="H692" s="348">
        <f t="shared" si="31"/>
        <v>2068</v>
      </c>
      <c r="I692" s="377"/>
    </row>
    <row r="693" spans="1:9">
      <c r="A693" s="127">
        <v>832</v>
      </c>
      <c r="B693" s="60"/>
      <c r="C693" s="66">
        <v>72</v>
      </c>
      <c r="D693" s="125"/>
      <c r="E693" s="344">
        <v>12410</v>
      </c>
      <c r="F693" s="148">
        <f t="shared" si="32"/>
        <v>2797</v>
      </c>
      <c r="G693" s="348"/>
      <c r="H693" s="348">
        <f t="shared" si="31"/>
        <v>2068</v>
      </c>
      <c r="I693" s="377"/>
    </row>
    <row r="694" spans="1:9">
      <c r="A694" s="127">
        <v>833</v>
      </c>
      <c r="B694" s="60"/>
      <c r="C694" s="66">
        <v>72</v>
      </c>
      <c r="D694" s="125"/>
      <c r="E694" s="344">
        <v>12410</v>
      </c>
      <c r="F694" s="148">
        <f t="shared" si="32"/>
        <v>2797</v>
      </c>
      <c r="G694" s="348"/>
      <c r="H694" s="348">
        <f t="shared" ref="H694:H757" si="33">ROUND(12*(1/C694*E694),0)</f>
        <v>2068</v>
      </c>
      <c r="I694" s="377"/>
    </row>
    <row r="695" spans="1:9">
      <c r="A695" s="127">
        <v>834</v>
      </c>
      <c r="B695" s="60"/>
      <c r="C695" s="66">
        <v>72</v>
      </c>
      <c r="D695" s="125"/>
      <c r="E695" s="344">
        <v>12410</v>
      </c>
      <c r="F695" s="148">
        <f t="shared" si="32"/>
        <v>2797</v>
      </c>
      <c r="G695" s="348"/>
      <c r="H695" s="348">
        <f t="shared" si="33"/>
        <v>2068</v>
      </c>
      <c r="I695" s="377"/>
    </row>
    <row r="696" spans="1:9">
      <c r="A696" s="127">
        <v>835</v>
      </c>
      <c r="B696" s="60"/>
      <c r="C696" s="66">
        <v>72</v>
      </c>
      <c r="D696" s="125"/>
      <c r="E696" s="344">
        <v>12410</v>
      </c>
      <c r="F696" s="148">
        <f t="shared" si="32"/>
        <v>2797</v>
      </c>
      <c r="G696" s="348"/>
      <c r="H696" s="348">
        <f t="shared" si="33"/>
        <v>2068</v>
      </c>
      <c r="I696" s="377"/>
    </row>
    <row r="697" spans="1:9">
      <c r="A697" s="127">
        <v>836</v>
      </c>
      <c r="B697" s="60"/>
      <c r="C697" s="66">
        <v>72</v>
      </c>
      <c r="D697" s="125"/>
      <c r="E697" s="344">
        <v>12410</v>
      </c>
      <c r="F697" s="148">
        <f t="shared" si="32"/>
        <v>2797</v>
      </c>
      <c r="G697" s="348"/>
      <c r="H697" s="348">
        <f t="shared" si="33"/>
        <v>2068</v>
      </c>
      <c r="I697" s="377"/>
    </row>
    <row r="698" spans="1:9">
      <c r="A698" s="127">
        <v>837</v>
      </c>
      <c r="B698" s="60"/>
      <c r="C698" s="66">
        <v>72</v>
      </c>
      <c r="D698" s="125"/>
      <c r="E698" s="344">
        <v>12410</v>
      </c>
      <c r="F698" s="148">
        <f t="shared" si="32"/>
        <v>2797</v>
      </c>
      <c r="G698" s="348"/>
      <c r="H698" s="348">
        <f t="shared" si="33"/>
        <v>2068</v>
      </c>
      <c r="I698" s="377"/>
    </row>
    <row r="699" spans="1:9">
      <c r="A699" s="127">
        <v>838</v>
      </c>
      <c r="B699" s="60"/>
      <c r="C699" s="66">
        <v>72</v>
      </c>
      <c r="D699" s="125"/>
      <c r="E699" s="344">
        <v>12410</v>
      </c>
      <c r="F699" s="148">
        <f t="shared" si="32"/>
        <v>2797</v>
      </c>
      <c r="G699" s="348"/>
      <c r="H699" s="348">
        <f t="shared" si="33"/>
        <v>2068</v>
      </c>
      <c r="I699" s="377"/>
    </row>
    <row r="700" spans="1:9">
      <c r="A700" s="127">
        <v>839</v>
      </c>
      <c r="B700" s="60"/>
      <c r="C700" s="66">
        <v>72</v>
      </c>
      <c r="D700" s="125"/>
      <c r="E700" s="344">
        <v>12410</v>
      </c>
      <c r="F700" s="148">
        <f t="shared" si="32"/>
        <v>2797</v>
      </c>
      <c r="G700" s="348"/>
      <c r="H700" s="348">
        <f t="shared" si="33"/>
        <v>2068</v>
      </c>
      <c r="I700" s="377"/>
    </row>
    <row r="701" spans="1:9">
      <c r="A701" s="127">
        <v>840</v>
      </c>
      <c r="B701" s="60"/>
      <c r="C701" s="66">
        <v>72</v>
      </c>
      <c r="D701" s="125"/>
      <c r="E701" s="344">
        <v>12410</v>
      </c>
      <c r="F701" s="148">
        <f t="shared" si="32"/>
        <v>2797</v>
      </c>
      <c r="G701" s="348"/>
      <c r="H701" s="348">
        <f t="shared" si="33"/>
        <v>2068</v>
      </c>
      <c r="I701" s="377"/>
    </row>
    <row r="702" spans="1:9">
      <c r="A702" s="127">
        <v>841</v>
      </c>
      <c r="B702" s="60"/>
      <c r="C702" s="66">
        <v>72</v>
      </c>
      <c r="D702" s="125"/>
      <c r="E702" s="344">
        <v>12410</v>
      </c>
      <c r="F702" s="148">
        <f t="shared" si="32"/>
        <v>2797</v>
      </c>
      <c r="G702" s="348"/>
      <c r="H702" s="348">
        <f t="shared" si="33"/>
        <v>2068</v>
      </c>
      <c r="I702" s="377"/>
    </row>
    <row r="703" spans="1:9">
      <c r="A703" s="127">
        <v>842</v>
      </c>
      <c r="B703" s="60"/>
      <c r="C703" s="66">
        <v>72</v>
      </c>
      <c r="D703" s="125"/>
      <c r="E703" s="344">
        <v>12410</v>
      </c>
      <c r="F703" s="148">
        <f t="shared" si="32"/>
        <v>2797</v>
      </c>
      <c r="G703" s="348"/>
      <c r="H703" s="348">
        <f t="shared" si="33"/>
        <v>2068</v>
      </c>
      <c r="I703" s="377"/>
    </row>
    <row r="704" spans="1:9">
      <c r="A704" s="127">
        <v>843</v>
      </c>
      <c r="B704" s="60"/>
      <c r="C704" s="66">
        <v>72</v>
      </c>
      <c r="D704" s="125"/>
      <c r="E704" s="344">
        <v>12410</v>
      </c>
      <c r="F704" s="148">
        <f t="shared" si="32"/>
        <v>2797</v>
      </c>
      <c r="G704" s="348"/>
      <c r="H704" s="348">
        <f t="shared" si="33"/>
        <v>2068</v>
      </c>
      <c r="I704" s="377"/>
    </row>
    <row r="705" spans="1:9">
      <c r="A705" s="127">
        <v>844</v>
      </c>
      <c r="B705" s="60"/>
      <c r="C705" s="66">
        <v>72</v>
      </c>
      <c r="D705" s="125"/>
      <c r="E705" s="344">
        <v>12410</v>
      </c>
      <c r="F705" s="148">
        <f t="shared" si="32"/>
        <v>2797</v>
      </c>
      <c r="G705" s="348"/>
      <c r="H705" s="348">
        <f t="shared" si="33"/>
        <v>2068</v>
      </c>
      <c r="I705" s="377"/>
    </row>
    <row r="706" spans="1:9">
      <c r="A706" s="127">
        <v>845</v>
      </c>
      <c r="B706" s="60"/>
      <c r="C706" s="66">
        <v>72</v>
      </c>
      <c r="D706" s="125"/>
      <c r="E706" s="344">
        <v>12410</v>
      </c>
      <c r="F706" s="148">
        <f t="shared" si="32"/>
        <v>2797</v>
      </c>
      <c r="G706" s="348"/>
      <c r="H706" s="348">
        <f t="shared" si="33"/>
        <v>2068</v>
      </c>
      <c r="I706" s="377"/>
    </row>
    <row r="707" spans="1:9">
      <c r="A707" s="127">
        <v>846</v>
      </c>
      <c r="B707" s="60"/>
      <c r="C707" s="66">
        <v>72</v>
      </c>
      <c r="D707" s="125"/>
      <c r="E707" s="344">
        <v>12410</v>
      </c>
      <c r="F707" s="148">
        <f t="shared" si="32"/>
        <v>2797</v>
      </c>
      <c r="G707" s="348"/>
      <c r="H707" s="348">
        <f t="shared" si="33"/>
        <v>2068</v>
      </c>
      <c r="I707" s="377"/>
    </row>
    <row r="708" spans="1:9">
      <c r="A708" s="127">
        <v>847</v>
      </c>
      <c r="B708" s="60"/>
      <c r="C708" s="66">
        <v>72</v>
      </c>
      <c r="D708" s="125"/>
      <c r="E708" s="344">
        <v>12410</v>
      </c>
      <c r="F708" s="148">
        <f t="shared" si="32"/>
        <v>2797</v>
      </c>
      <c r="G708" s="348"/>
      <c r="H708" s="348">
        <f t="shared" si="33"/>
        <v>2068</v>
      </c>
      <c r="I708" s="377"/>
    </row>
    <row r="709" spans="1:9">
      <c r="A709" s="127">
        <v>848</v>
      </c>
      <c r="B709" s="60"/>
      <c r="C709" s="66">
        <v>72</v>
      </c>
      <c r="D709" s="125"/>
      <c r="E709" s="344">
        <v>12410</v>
      </c>
      <c r="F709" s="148">
        <f t="shared" si="32"/>
        <v>2797</v>
      </c>
      <c r="G709" s="348"/>
      <c r="H709" s="348">
        <f t="shared" si="33"/>
        <v>2068</v>
      </c>
      <c r="I709" s="377"/>
    </row>
    <row r="710" spans="1:9">
      <c r="A710" s="127">
        <v>849</v>
      </c>
      <c r="B710" s="60"/>
      <c r="C710" s="66">
        <v>72</v>
      </c>
      <c r="D710" s="125"/>
      <c r="E710" s="344">
        <v>12410</v>
      </c>
      <c r="F710" s="148">
        <f t="shared" si="32"/>
        <v>2797</v>
      </c>
      <c r="G710" s="348"/>
      <c r="H710" s="348">
        <f t="shared" si="33"/>
        <v>2068</v>
      </c>
      <c r="I710" s="377"/>
    </row>
    <row r="711" spans="1:9">
      <c r="A711" s="127">
        <v>850</v>
      </c>
      <c r="B711" s="60"/>
      <c r="C711" s="66">
        <v>72</v>
      </c>
      <c r="D711" s="125"/>
      <c r="E711" s="344">
        <v>12410</v>
      </c>
      <c r="F711" s="148">
        <f t="shared" si="32"/>
        <v>2797</v>
      </c>
      <c r="G711" s="348"/>
      <c r="H711" s="348">
        <f t="shared" si="33"/>
        <v>2068</v>
      </c>
      <c r="I711" s="377"/>
    </row>
    <row r="712" spans="1:9">
      <c r="A712" s="127">
        <v>851</v>
      </c>
      <c r="B712" s="60"/>
      <c r="C712" s="66">
        <v>72</v>
      </c>
      <c r="D712" s="125"/>
      <c r="E712" s="344">
        <v>12410</v>
      </c>
      <c r="F712" s="148">
        <f t="shared" si="32"/>
        <v>2797</v>
      </c>
      <c r="G712" s="348"/>
      <c r="H712" s="348">
        <f t="shared" si="33"/>
        <v>2068</v>
      </c>
      <c r="I712" s="377"/>
    </row>
    <row r="713" spans="1:9">
      <c r="A713" s="127">
        <v>852</v>
      </c>
      <c r="B713" s="60"/>
      <c r="C713" s="66">
        <v>72</v>
      </c>
      <c r="D713" s="125"/>
      <c r="E713" s="344">
        <v>12410</v>
      </c>
      <c r="F713" s="148">
        <f t="shared" si="32"/>
        <v>2797</v>
      </c>
      <c r="G713" s="348"/>
      <c r="H713" s="348">
        <f t="shared" si="33"/>
        <v>2068</v>
      </c>
      <c r="I713" s="377"/>
    </row>
    <row r="714" spans="1:9">
      <c r="A714" s="127">
        <v>853</v>
      </c>
      <c r="B714" s="60"/>
      <c r="C714" s="66">
        <v>72</v>
      </c>
      <c r="D714" s="125"/>
      <c r="E714" s="344">
        <v>12410</v>
      </c>
      <c r="F714" s="148">
        <f t="shared" si="32"/>
        <v>2797</v>
      </c>
      <c r="G714" s="348"/>
      <c r="H714" s="348">
        <f t="shared" si="33"/>
        <v>2068</v>
      </c>
      <c r="I714" s="377"/>
    </row>
    <row r="715" spans="1:9">
      <c r="A715" s="127">
        <v>854</v>
      </c>
      <c r="B715" s="60"/>
      <c r="C715" s="66">
        <v>72</v>
      </c>
      <c r="D715" s="125"/>
      <c r="E715" s="344">
        <v>12410</v>
      </c>
      <c r="F715" s="148">
        <f t="shared" si="32"/>
        <v>2797</v>
      </c>
      <c r="G715" s="348"/>
      <c r="H715" s="348">
        <f t="shared" si="33"/>
        <v>2068</v>
      </c>
      <c r="I715" s="377"/>
    </row>
    <row r="716" spans="1:9">
      <c r="A716" s="127">
        <v>855</v>
      </c>
      <c r="B716" s="60"/>
      <c r="C716" s="66">
        <v>72</v>
      </c>
      <c r="D716" s="125"/>
      <c r="E716" s="344">
        <v>12410</v>
      </c>
      <c r="F716" s="148">
        <f t="shared" si="32"/>
        <v>2797</v>
      </c>
      <c r="G716" s="348"/>
      <c r="H716" s="348">
        <f t="shared" si="33"/>
        <v>2068</v>
      </c>
      <c r="I716" s="377"/>
    </row>
    <row r="717" spans="1:9">
      <c r="A717" s="127">
        <v>856</v>
      </c>
      <c r="B717" s="60"/>
      <c r="C717" s="66">
        <v>72</v>
      </c>
      <c r="D717" s="125"/>
      <c r="E717" s="344">
        <v>12410</v>
      </c>
      <c r="F717" s="148">
        <f t="shared" si="32"/>
        <v>2797</v>
      </c>
      <c r="G717" s="348"/>
      <c r="H717" s="348">
        <f t="shared" si="33"/>
        <v>2068</v>
      </c>
      <c r="I717" s="377"/>
    </row>
    <row r="718" spans="1:9">
      <c r="A718" s="127">
        <v>857</v>
      </c>
      <c r="B718" s="60"/>
      <c r="C718" s="66">
        <v>72</v>
      </c>
      <c r="D718" s="125"/>
      <c r="E718" s="344">
        <v>12410</v>
      </c>
      <c r="F718" s="148">
        <f t="shared" ref="F718:F771" si="34">ROUND(12*1.3525*(1/C718*E718)+I718,0)</f>
        <v>2797</v>
      </c>
      <c r="G718" s="348"/>
      <c r="H718" s="348">
        <f t="shared" si="33"/>
        <v>2068</v>
      </c>
      <c r="I718" s="377"/>
    </row>
    <row r="719" spans="1:9">
      <c r="A719" s="127">
        <v>858</v>
      </c>
      <c r="B719" s="60"/>
      <c r="C719" s="66">
        <v>72</v>
      </c>
      <c r="D719" s="125"/>
      <c r="E719" s="344">
        <v>12410</v>
      </c>
      <c r="F719" s="148">
        <f t="shared" si="34"/>
        <v>2797</v>
      </c>
      <c r="G719" s="348"/>
      <c r="H719" s="348">
        <f t="shared" si="33"/>
        <v>2068</v>
      </c>
      <c r="I719" s="377"/>
    </row>
    <row r="720" spans="1:9">
      <c r="A720" s="127">
        <v>859</v>
      </c>
      <c r="B720" s="60"/>
      <c r="C720" s="66">
        <v>72</v>
      </c>
      <c r="D720" s="125"/>
      <c r="E720" s="344">
        <v>12410</v>
      </c>
      <c r="F720" s="148">
        <f t="shared" si="34"/>
        <v>2797</v>
      </c>
      <c r="G720" s="348"/>
      <c r="H720" s="348">
        <f t="shared" si="33"/>
        <v>2068</v>
      </c>
      <c r="I720" s="377"/>
    </row>
    <row r="721" spans="1:9">
      <c r="A721" s="127">
        <v>860</v>
      </c>
      <c r="B721" s="60"/>
      <c r="C721" s="66">
        <v>72</v>
      </c>
      <c r="D721" s="125"/>
      <c r="E721" s="344">
        <v>12410</v>
      </c>
      <c r="F721" s="148">
        <f t="shared" si="34"/>
        <v>2797</v>
      </c>
      <c r="G721" s="348"/>
      <c r="H721" s="348">
        <f t="shared" si="33"/>
        <v>2068</v>
      </c>
      <c r="I721" s="377"/>
    </row>
    <row r="722" spans="1:9">
      <c r="A722" s="127">
        <v>861</v>
      </c>
      <c r="B722" s="60"/>
      <c r="C722" s="66">
        <v>72</v>
      </c>
      <c r="D722" s="125"/>
      <c r="E722" s="344">
        <v>12410</v>
      </c>
      <c r="F722" s="148">
        <f t="shared" si="34"/>
        <v>2797</v>
      </c>
      <c r="G722" s="348"/>
      <c r="H722" s="348">
        <f t="shared" si="33"/>
        <v>2068</v>
      </c>
      <c r="I722" s="377"/>
    </row>
    <row r="723" spans="1:9">
      <c r="A723" s="127">
        <v>862</v>
      </c>
      <c r="B723" s="60"/>
      <c r="C723" s="66">
        <v>72</v>
      </c>
      <c r="D723" s="125"/>
      <c r="E723" s="344">
        <v>12410</v>
      </c>
      <c r="F723" s="148">
        <f t="shared" si="34"/>
        <v>2797</v>
      </c>
      <c r="G723" s="348"/>
      <c r="H723" s="348">
        <f t="shared" si="33"/>
        <v>2068</v>
      </c>
      <c r="I723" s="377"/>
    </row>
    <row r="724" spans="1:9">
      <c r="A724" s="127">
        <v>863</v>
      </c>
      <c r="B724" s="60"/>
      <c r="C724" s="66">
        <v>72</v>
      </c>
      <c r="D724" s="125"/>
      <c r="E724" s="344">
        <v>12410</v>
      </c>
      <c r="F724" s="148">
        <f t="shared" si="34"/>
        <v>2797</v>
      </c>
      <c r="G724" s="348"/>
      <c r="H724" s="348">
        <f t="shared" si="33"/>
        <v>2068</v>
      </c>
      <c r="I724" s="377"/>
    </row>
    <row r="725" spans="1:9">
      <c r="A725" s="127">
        <v>864</v>
      </c>
      <c r="B725" s="60"/>
      <c r="C725" s="66">
        <v>72</v>
      </c>
      <c r="D725" s="125"/>
      <c r="E725" s="344">
        <v>12410</v>
      </c>
      <c r="F725" s="148">
        <f t="shared" si="34"/>
        <v>2797</v>
      </c>
      <c r="G725" s="348"/>
      <c r="H725" s="348">
        <f t="shared" si="33"/>
        <v>2068</v>
      </c>
      <c r="I725" s="377"/>
    </row>
    <row r="726" spans="1:9">
      <c r="A726" s="127">
        <v>865</v>
      </c>
      <c r="B726" s="60"/>
      <c r="C726" s="66">
        <v>72</v>
      </c>
      <c r="D726" s="125"/>
      <c r="E726" s="344">
        <v>12410</v>
      </c>
      <c r="F726" s="148">
        <f t="shared" si="34"/>
        <v>2797</v>
      </c>
      <c r="G726" s="348"/>
      <c r="H726" s="348">
        <f t="shared" si="33"/>
        <v>2068</v>
      </c>
      <c r="I726" s="377"/>
    </row>
    <row r="727" spans="1:9">
      <c r="A727" s="127">
        <v>866</v>
      </c>
      <c r="B727" s="60"/>
      <c r="C727" s="66">
        <v>72</v>
      </c>
      <c r="D727" s="125"/>
      <c r="E727" s="344">
        <v>12410</v>
      </c>
      <c r="F727" s="148">
        <f t="shared" si="34"/>
        <v>2797</v>
      </c>
      <c r="G727" s="348"/>
      <c r="H727" s="348">
        <f t="shared" si="33"/>
        <v>2068</v>
      </c>
      <c r="I727" s="377"/>
    </row>
    <row r="728" spans="1:9">
      <c r="A728" s="127">
        <v>867</v>
      </c>
      <c r="B728" s="60"/>
      <c r="C728" s="66">
        <v>72</v>
      </c>
      <c r="D728" s="125"/>
      <c r="E728" s="344">
        <v>12410</v>
      </c>
      <c r="F728" s="148">
        <f t="shared" si="34"/>
        <v>2797</v>
      </c>
      <c r="G728" s="348"/>
      <c r="H728" s="348">
        <f t="shared" si="33"/>
        <v>2068</v>
      </c>
      <c r="I728" s="377"/>
    </row>
    <row r="729" spans="1:9">
      <c r="A729" s="127">
        <v>868</v>
      </c>
      <c r="B729" s="60"/>
      <c r="C729" s="66">
        <v>72</v>
      </c>
      <c r="D729" s="125"/>
      <c r="E729" s="344">
        <v>12410</v>
      </c>
      <c r="F729" s="148">
        <f t="shared" si="34"/>
        <v>2797</v>
      </c>
      <c r="G729" s="348"/>
      <c r="H729" s="348">
        <f t="shared" si="33"/>
        <v>2068</v>
      </c>
      <c r="I729" s="377"/>
    </row>
    <row r="730" spans="1:9">
      <c r="A730" s="127">
        <v>869</v>
      </c>
      <c r="B730" s="60"/>
      <c r="C730" s="66">
        <v>72</v>
      </c>
      <c r="D730" s="125"/>
      <c r="E730" s="344">
        <v>12410</v>
      </c>
      <c r="F730" s="148">
        <f t="shared" si="34"/>
        <v>2797</v>
      </c>
      <c r="G730" s="348"/>
      <c r="H730" s="348">
        <f t="shared" si="33"/>
        <v>2068</v>
      </c>
      <c r="I730" s="377"/>
    </row>
    <row r="731" spans="1:9">
      <c r="A731" s="127">
        <v>870</v>
      </c>
      <c r="B731" s="60"/>
      <c r="C731" s="66">
        <v>72</v>
      </c>
      <c r="D731" s="125"/>
      <c r="E731" s="344">
        <v>12410</v>
      </c>
      <c r="F731" s="148">
        <f t="shared" si="34"/>
        <v>2797</v>
      </c>
      <c r="G731" s="348"/>
      <c r="H731" s="348">
        <f t="shared" si="33"/>
        <v>2068</v>
      </c>
      <c r="I731" s="377"/>
    </row>
    <row r="732" spans="1:9">
      <c r="A732" s="127">
        <v>871</v>
      </c>
      <c r="B732" s="60"/>
      <c r="C732" s="66">
        <v>72</v>
      </c>
      <c r="D732" s="125"/>
      <c r="E732" s="344">
        <v>12410</v>
      </c>
      <c r="F732" s="148">
        <f t="shared" si="34"/>
        <v>2797</v>
      </c>
      <c r="G732" s="348"/>
      <c r="H732" s="348">
        <f t="shared" si="33"/>
        <v>2068</v>
      </c>
      <c r="I732" s="377"/>
    </row>
    <row r="733" spans="1:9">
      <c r="A733" s="127">
        <v>872</v>
      </c>
      <c r="B733" s="60"/>
      <c r="C733" s="66">
        <v>72</v>
      </c>
      <c r="D733" s="125"/>
      <c r="E733" s="344">
        <v>12410</v>
      </c>
      <c r="F733" s="148">
        <f t="shared" si="34"/>
        <v>2797</v>
      </c>
      <c r="G733" s="348"/>
      <c r="H733" s="348">
        <f t="shared" si="33"/>
        <v>2068</v>
      </c>
      <c r="I733" s="377"/>
    </row>
    <row r="734" spans="1:9">
      <c r="A734" s="127">
        <v>873</v>
      </c>
      <c r="B734" s="60"/>
      <c r="C734" s="66">
        <v>72</v>
      </c>
      <c r="D734" s="125"/>
      <c r="E734" s="344">
        <v>12410</v>
      </c>
      <c r="F734" s="148">
        <f t="shared" si="34"/>
        <v>2797</v>
      </c>
      <c r="G734" s="348"/>
      <c r="H734" s="348">
        <f t="shared" si="33"/>
        <v>2068</v>
      </c>
      <c r="I734" s="377"/>
    </row>
    <row r="735" spans="1:9">
      <c r="A735" s="127">
        <v>874</v>
      </c>
      <c r="B735" s="60"/>
      <c r="C735" s="66">
        <v>72</v>
      </c>
      <c r="D735" s="125"/>
      <c r="E735" s="344">
        <v>12410</v>
      </c>
      <c r="F735" s="148">
        <f t="shared" si="34"/>
        <v>2797</v>
      </c>
      <c r="G735" s="348"/>
      <c r="H735" s="348">
        <f t="shared" si="33"/>
        <v>2068</v>
      </c>
      <c r="I735" s="377"/>
    </row>
    <row r="736" spans="1:9">
      <c r="A736" s="127">
        <v>875</v>
      </c>
      <c r="B736" s="60"/>
      <c r="C736" s="66">
        <v>72</v>
      </c>
      <c r="D736" s="125"/>
      <c r="E736" s="344">
        <v>12410</v>
      </c>
      <c r="F736" s="148">
        <f t="shared" si="34"/>
        <v>2797</v>
      </c>
      <c r="G736" s="348"/>
      <c r="H736" s="348">
        <f t="shared" si="33"/>
        <v>2068</v>
      </c>
      <c r="I736" s="377"/>
    </row>
    <row r="737" spans="1:9">
      <c r="A737" s="127">
        <v>876</v>
      </c>
      <c r="B737" s="60"/>
      <c r="C737" s="66">
        <v>72</v>
      </c>
      <c r="D737" s="125"/>
      <c r="E737" s="344">
        <v>12410</v>
      </c>
      <c r="F737" s="148">
        <f t="shared" si="34"/>
        <v>2797</v>
      </c>
      <c r="G737" s="348"/>
      <c r="H737" s="348">
        <f t="shared" si="33"/>
        <v>2068</v>
      </c>
      <c r="I737" s="377"/>
    </row>
    <row r="738" spans="1:9">
      <c r="A738" s="127">
        <v>877</v>
      </c>
      <c r="B738" s="60"/>
      <c r="C738" s="66">
        <v>72</v>
      </c>
      <c r="D738" s="125"/>
      <c r="E738" s="344">
        <v>12410</v>
      </c>
      <c r="F738" s="148">
        <f t="shared" si="34"/>
        <v>2797</v>
      </c>
      <c r="G738" s="348"/>
      <c r="H738" s="348">
        <f t="shared" si="33"/>
        <v>2068</v>
      </c>
      <c r="I738" s="377"/>
    </row>
    <row r="739" spans="1:9">
      <c r="A739" s="127">
        <v>878</v>
      </c>
      <c r="B739" s="60"/>
      <c r="C739" s="66">
        <v>72</v>
      </c>
      <c r="D739" s="125"/>
      <c r="E739" s="344">
        <v>12410</v>
      </c>
      <c r="F739" s="148">
        <f t="shared" si="34"/>
        <v>2797</v>
      </c>
      <c r="G739" s="348"/>
      <c r="H739" s="348">
        <f t="shared" si="33"/>
        <v>2068</v>
      </c>
      <c r="I739" s="377"/>
    </row>
    <row r="740" spans="1:9">
      <c r="A740" s="127">
        <v>879</v>
      </c>
      <c r="B740" s="60"/>
      <c r="C740" s="66">
        <v>72</v>
      </c>
      <c r="D740" s="125"/>
      <c r="E740" s="344">
        <v>12410</v>
      </c>
      <c r="F740" s="148">
        <f t="shared" si="34"/>
        <v>2797</v>
      </c>
      <c r="G740" s="348"/>
      <c r="H740" s="348">
        <f t="shared" si="33"/>
        <v>2068</v>
      </c>
      <c r="I740" s="377"/>
    </row>
    <row r="741" spans="1:9">
      <c r="A741" s="127">
        <v>880</v>
      </c>
      <c r="B741" s="60"/>
      <c r="C741" s="66">
        <v>72</v>
      </c>
      <c r="D741" s="125"/>
      <c r="E741" s="344">
        <v>12410</v>
      </c>
      <c r="F741" s="148">
        <f t="shared" si="34"/>
        <v>2797</v>
      </c>
      <c r="G741" s="348"/>
      <c r="H741" s="348">
        <f t="shared" si="33"/>
        <v>2068</v>
      </c>
      <c r="I741" s="377"/>
    </row>
    <row r="742" spans="1:9">
      <c r="A742" s="127">
        <v>881</v>
      </c>
      <c r="B742" s="60"/>
      <c r="C742" s="66">
        <v>72</v>
      </c>
      <c r="D742" s="125"/>
      <c r="E742" s="344">
        <v>12410</v>
      </c>
      <c r="F742" s="148">
        <f t="shared" si="34"/>
        <v>2797</v>
      </c>
      <c r="G742" s="348"/>
      <c r="H742" s="348">
        <f t="shared" si="33"/>
        <v>2068</v>
      </c>
      <c r="I742" s="377"/>
    </row>
    <row r="743" spans="1:9">
      <c r="A743" s="127">
        <v>882</v>
      </c>
      <c r="B743" s="60"/>
      <c r="C743" s="66">
        <v>72</v>
      </c>
      <c r="D743" s="125"/>
      <c r="E743" s="344">
        <v>12410</v>
      </c>
      <c r="F743" s="148">
        <f t="shared" si="34"/>
        <v>2797</v>
      </c>
      <c r="G743" s="348"/>
      <c r="H743" s="348">
        <f t="shared" si="33"/>
        <v>2068</v>
      </c>
      <c r="I743" s="377"/>
    </row>
    <row r="744" spans="1:9">
      <c r="A744" s="127">
        <v>883</v>
      </c>
      <c r="B744" s="60"/>
      <c r="C744" s="66">
        <v>72</v>
      </c>
      <c r="D744" s="125"/>
      <c r="E744" s="344">
        <v>12410</v>
      </c>
      <c r="F744" s="148">
        <f t="shared" si="34"/>
        <v>2797</v>
      </c>
      <c r="G744" s="348"/>
      <c r="H744" s="348">
        <f t="shared" si="33"/>
        <v>2068</v>
      </c>
      <c r="I744" s="377"/>
    </row>
    <row r="745" spans="1:9">
      <c r="A745" s="127">
        <v>884</v>
      </c>
      <c r="B745" s="60"/>
      <c r="C745" s="66">
        <v>72</v>
      </c>
      <c r="D745" s="125"/>
      <c r="E745" s="344">
        <v>12410</v>
      </c>
      <c r="F745" s="148">
        <f t="shared" si="34"/>
        <v>2797</v>
      </c>
      <c r="G745" s="348"/>
      <c r="H745" s="348">
        <f t="shared" si="33"/>
        <v>2068</v>
      </c>
      <c r="I745" s="377"/>
    </row>
    <row r="746" spans="1:9">
      <c r="A746" s="127">
        <v>885</v>
      </c>
      <c r="B746" s="60"/>
      <c r="C746" s="66">
        <v>72</v>
      </c>
      <c r="D746" s="125"/>
      <c r="E746" s="344">
        <v>12410</v>
      </c>
      <c r="F746" s="148">
        <f t="shared" si="34"/>
        <v>2797</v>
      </c>
      <c r="G746" s="348"/>
      <c r="H746" s="348">
        <f t="shared" si="33"/>
        <v>2068</v>
      </c>
      <c r="I746" s="377"/>
    </row>
    <row r="747" spans="1:9">
      <c r="A747" s="127">
        <v>886</v>
      </c>
      <c r="B747" s="60"/>
      <c r="C747" s="66">
        <v>72</v>
      </c>
      <c r="D747" s="125"/>
      <c r="E747" s="344">
        <v>12410</v>
      </c>
      <c r="F747" s="148">
        <f t="shared" si="34"/>
        <v>2797</v>
      </c>
      <c r="G747" s="348"/>
      <c r="H747" s="348">
        <f t="shared" si="33"/>
        <v>2068</v>
      </c>
      <c r="I747" s="377"/>
    </row>
    <row r="748" spans="1:9">
      <c r="A748" s="127">
        <v>887</v>
      </c>
      <c r="B748" s="60"/>
      <c r="C748" s="66">
        <v>72</v>
      </c>
      <c r="D748" s="125"/>
      <c r="E748" s="344">
        <v>12410</v>
      </c>
      <c r="F748" s="148">
        <f t="shared" si="34"/>
        <v>2797</v>
      </c>
      <c r="G748" s="348"/>
      <c r="H748" s="348">
        <f t="shared" si="33"/>
        <v>2068</v>
      </c>
      <c r="I748" s="377"/>
    </row>
    <row r="749" spans="1:9">
      <c r="A749" s="127">
        <v>888</v>
      </c>
      <c r="B749" s="60"/>
      <c r="C749" s="66">
        <v>72</v>
      </c>
      <c r="D749" s="125"/>
      <c r="E749" s="344">
        <v>12410</v>
      </c>
      <c r="F749" s="148">
        <f t="shared" si="34"/>
        <v>2797</v>
      </c>
      <c r="G749" s="348"/>
      <c r="H749" s="348">
        <f t="shared" si="33"/>
        <v>2068</v>
      </c>
      <c r="I749" s="377"/>
    </row>
    <row r="750" spans="1:9">
      <c r="A750" s="127">
        <v>889</v>
      </c>
      <c r="B750" s="60"/>
      <c r="C750" s="66">
        <v>72</v>
      </c>
      <c r="D750" s="125"/>
      <c r="E750" s="344">
        <v>12410</v>
      </c>
      <c r="F750" s="148">
        <f t="shared" si="34"/>
        <v>2797</v>
      </c>
      <c r="G750" s="348"/>
      <c r="H750" s="348">
        <f t="shared" si="33"/>
        <v>2068</v>
      </c>
      <c r="I750" s="377"/>
    </row>
    <row r="751" spans="1:9">
      <c r="A751" s="127">
        <v>890</v>
      </c>
      <c r="B751" s="60"/>
      <c r="C751" s="66">
        <v>72</v>
      </c>
      <c r="D751" s="125"/>
      <c r="E751" s="344">
        <v>12410</v>
      </c>
      <c r="F751" s="148">
        <f t="shared" si="34"/>
        <v>2797</v>
      </c>
      <c r="G751" s="348"/>
      <c r="H751" s="348">
        <f t="shared" si="33"/>
        <v>2068</v>
      </c>
      <c r="I751" s="377"/>
    </row>
    <row r="752" spans="1:9">
      <c r="A752" s="127">
        <v>891</v>
      </c>
      <c r="B752" s="60"/>
      <c r="C752" s="66">
        <v>72</v>
      </c>
      <c r="D752" s="125"/>
      <c r="E752" s="344">
        <v>12410</v>
      </c>
      <c r="F752" s="148">
        <f t="shared" si="34"/>
        <v>2797</v>
      </c>
      <c r="G752" s="348"/>
      <c r="H752" s="348">
        <f t="shared" si="33"/>
        <v>2068</v>
      </c>
      <c r="I752" s="377"/>
    </row>
    <row r="753" spans="1:9">
      <c r="A753" s="127">
        <v>892</v>
      </c>
      <c r="B753" s="60"/>
      <c r="C753" s="66">
        <v>72</v>
      </c>
      <c r="D753" s="125"/>
      <c r="E753" s="344">
        <v>12410</v>
      </c>
      <c r="F753" s="148">
        <f t="shared" si="34"/>
        <v>2797</v>
      </c>
      <c r="G753" s="348"/>
      <c r="H753" s="348">
        <f t="shared" si="33"/>
        <v>2068</v>
      </c>
      <c r="I753" s="377"/>
    </row>
    <row r="754" spans="1:9">
      <c r="A754" s="127">
        <v>893</v>
      </c>
      <c r="B754" s="60"/>
      <c r="C754" s="66">
        <v>72</v>
      </c>
      <c r="D754" s="125"/>
      <c r="E754" s="344">
        <v>12410</v>
      </c>
      <c r="F754" s="148">
        <f t="shared" si="34"/>
        <v>2797</v>
      </c>
      <c r="G754" s="348"/>
      <c r="H754" s="348">
        <f t="shared" si="33"/>
        <v>2068</v>
      </c>
      <c r="I754" s="377"/>
    </row>
    <row r="755" spans="1:9">
      <c r="A755" s="127">
        <v>894</v>
      </c>
      <c r="B755" s="60"/>
      <c r="C755" s="66">
        <v>72</v>
      </c>
      <c r="D755" s="125"/>
      <c r="E755" s="344">
        <v>12410</v>
      </c>
      <c r="F755" s="148">
        <f t="shared" si="34"/>
        <v>2797</v>
      </c>
      <c r="G755" s="348"/>
      <c r="H755" s="348">
        <f t="shared" si="33"/>
        <v>2068</v>
      </c>
      <c r="I755" s="377"/>
    </row>
    <row r="756" spans="1:9">
      <c r="A756" s="127">
        <v>895</v>
      </c>
      <c r="B756" s="60"/>
      <c r="C756" s="66">
        <v>72</v>
      </c>
      <c r="D756" s="125"/>
      <c r="E756" s="344">
        <v>12410</v>
      </c>
      <c r="F756" s="148">
        <f t="shared" si="34"/>
        <v>2797</v>
      </c>
      <c r="G756" s="348"/>
      <c r="H756" s="348">
        <f t="shared" si="33"/>
        <v>2068</v>
      </c>
      <c r="I756" s="377"/>
    </row>
    <row r="757" spans="1:9">
      <c r="A757" s="127">
        <v>896</v>
      </c>
      <c r="B757" s="60"/>
      <c r="C757" s="66">
        <v>72</v>
      </c>
      <c r="D757" s="125"/>
      <c r="E757" s="344">
        <v>12410</v>
      </c>
      <c r="F757" s="148">
        <f t="shared" si="34"/>
        <v>2797</v>
      </c>
      <c r="G757" s="348"/>
      <c r="H757" s="348">
        <f t="shared" si="33"/>
        <v>2068</v>
      </c>
      <c r="I757" s="377"/>
    </row>
    <row r="758" spans="1:9">
      <c r="A758" s="127">
        <v>897</v>
      </c>
      <c r="B758" s="60"/>
      <c r="C758" s="66">
        <v>72</v>
      </c>
      <c r="D758" s="125"/>
      <c r="E758" s="344">
        <v>12410</v>
      </c>
      <c r="F758" s="148">
        <f t="shared" si="34"/>
        <v>2797</v>
      </c>
      <c r="G758" s="348"/>
      <c r="H758" s="348">
        <f t="shared" ref="H758:H771" si="35">ROUND(12*(1/C758*E758),0)</f>
        <v>2068</v>
      </c>
      <c r="I758" s="377"/>
    </row>
    <row r="759" spans="1:9">
      <c r="A759" s="127">
        <v>898</v>
      </c>
      <c r="B759" s="60"/>
      <c r="C759" s="66">
        <v>72</v>
      </c>
      <c r="D759" s="125"/>
      <c r="E759" s="344">
        <v>12410</v>
      </c>
      <c r="F759" s="148">
        <f t="shared" si="34"/>
        <v>2797</v>
      </c>
      <c r="G759" s="348"/>
      <c r="H759" s="348">
        <f t="shared" si="35"/>
        <v>2068</v>
      </c>
      <c r="I759" s="377"/>
    </row>
    <row r="760" spans="1:9">
      <c r="A760" s="127">
        <v>899</v>
      </c>
      <c r="B760" s="60"/>
      <c r="C760" s="66">
        <v>72</v>
      </c>
      <c r="D760" s="125"/>
      <c r="E760" s="344">
        <v>12410</v>
      </c>
      <c r="F760" s="148">
        <f t="shared" si="34"/>
        <v>2797</v>
      </c>
      <c r="G760" s="348"/>
      <c r="H760" s="348">
        <f t="shared" si="35"/>
        <v>2068</v>
      </c>
      <c r="I760" s="377"/>
    </row>
    <row r="761" spans="1:9">
      <c r="A761" s="127">
        <v>900</v>
      </c>
      <c r="B761" s="60"/>
      <c r="C761" s="66">
        <v>72</v>
      </c>
      <c r="D761" s="125"/>
      <c r="E761" s="344">
        <v>12410</v>
      </c>
      <c r="F761" s="148">
        <f t="shared" si="34"/>
        <v>2797</v>
      </c>
      <c r="G761" s="348"/>
      <c r="H761" s="348">
        <f t="shared" si="35"/>
        <v>2068</v>
      </c>
      <c r="I761" s="377"/>
    </row>
    <row r="762" spans="1:9">
      <c r="A762" s="127">
        <v>901</v>
      </c>
      <c r="B762" s="60"/>
      <c r="C762" s="66">
        <v>72</v>
      </c>
      <c r="D762" s="125"/>
      <c r="E762" s="344">
        <v>12410</v>
      </c>
      <c r="F762" s="148">
        <f t="shared" si="34"/>
        <v>2797</v>
      </c>
      <c r="G762" s="348"/>
      <c r="H762" s="348">
        <f t="shared" si="35"/>
        <v>2068</v>
      </c>
      <c r="I762" s="377"/>
    </row>
    <row r="763" spans="1:9">
      <c r="A763" s="127">
        <v>902</v>
      </c>
      <c r="B763" s="60"/>
      <c r="C763" s="66">
        <v>72</v>
      </c>
      <c r="D763" s="125"/>
      <c r="E763" s="344">
        <v>12410</v>
      </c>
      <c r="F763" s="148">
        <f t="shared" si="34"/>
        <v>2797</v>
      </c>
      <c r="G763" s="348"/>
      <c r="H763" s="348">
        <f t="shared" si="35"/>
        <v>2068</v>
      </c>
      <c r="I763" s="377"/>
    </row>
    <row r="764" spans="1:9">
      <c r="A764" s="127">
        <v>903</v>
      </c>
      <c r="B764" s="60"/>
      <c r="C764" s="66">
        <v>72</v>
      </c>
      <c r="D764" s="125"/>
      <c r="E764" s="344">
        <v>12410</v>
      </c>
      <c r="F764" s="148">
        <f t="shared" si="34"/>
        <v>2797</v>
      </c>
      <c r="G764" s="348"/>
      <c r="H764" s="348">
        <f t="shared" si="35"/>
        <v>2068</v>
      </c>
      <c r="I764" s="377"/>
    </row>
    <row r="765" spans="1:9">
      <c r="A765" s="127">
        <v>904</v>
      </c>
      <c r="B765" s="60"/>
      <c r="C765" s="66">
        <v>72</v>
      </c>
      <c r="D765" s="125"/>
      <c r="E765" s="344">
        <v>12410</v>
      </c>
      <c r="F765" s="148">
        <f t="shared" si="34"/>
        <v>2797</v>
      </c>
      <c r="G765" s="348"/>
      <c r="H765" s="348">
        <f t="shared" si="35"/>
        <v>2068</v>
      </c>
      <c r="I765" s="377"/>
    </row>
    <row r="766" spans="1:9">
      <c r="A766" s="127">
        <v>905</v>
      </c>
      <c r="B766" s="60"/>
      <c r="C766" s="66">
        <v>72</v>
      </c>
      <c r="D766" s="125"/>
      <c r="E766" s="344">
        <v>12410</v>
      </c>
      <c r="F766" s="148">
        <f t="shared" si="34"/>
        <v>2797</v>
      </c>
      <c r="G766" s="348"/>
      <c r="H766" s="348">
        <f t="shared" si="35"/>
        <v>2068</v>
      </c>
      <c r="I766" s="377"/>
    </row>
    <row r="767" spans="1:9">
      <c r="A767" s="127">
        <v>906</v>
      </c>
      <c r="B767" s="60"/>
      <c r="C767" s="66">
        <v>72</v>
      </c>
      <c r="D767" s="125"/>
      <c r="E767" s="344">
        <v>12410</v>
      </c>
      <c r="F767" s="148">
        <f t="shared" si="34"/>
        <v>2797</v>
      </c>
      <c r="G767" s="348"/>
      <c r="H767" s="348">
        <f t="shared" si="35"/>
        <v>2068</v>
      </c>
      <c r="I767" s="377"/>
    </row>
    <row r="768" spans="1:9">
      <c r="A768" s="127">
        <v>907</v>
      </c>
      <c r="B768" s="60"/>
      <c r="C768" s="66">
        <v>72</v>
      </c>
      <c r="D768" s="125"/>
      <c r="E768" s="344">
        <v>12410</v>
      </c>
      <c r="F768" s="148">
        <f t="shared" si="34"/>
        <v>2797</v>
      </c>
      <c r="G768" s="348"/>
      <c r="H768" s="348">
        <f t="shared" si="35"/>
        <v>2068</v>
      </c>
      <c r="I768" s="377"/>
    </row>
    <row r="769" spans="1:9">
      <c r="A769" s="127">
        <v>908</v>
      </c>
      <c r="B769" s="60"/>
      <c r="C769" s="66">
        <v>72</v>
      </c>
      <c r="D769" s="125"/>
      <c r="E769" s="344">
        <v>12410</v>
      </c>
      <c r="F769" s="148">
        <f t="shared" si="34"/>
        <v>2797</v>
      </c>
      <c r="G769" s="348"/>
      <c r="H769" s="348">
        <f t="shared" si="35"/>
        <v>2068</v>
      </c>
      <c r="I769" s="377"/>
    </row>
    <row r="770" spans="1:9">
      <c r="A770" s="127">
        <v>909</v>
      </c>
      <c r="B770" s="60"/>
      <c r="C770" s="66">
        <v>72</v>
      </c>
      <c r="D770" s="125"/>
      <c r="E770" s="344">
        <v>12410</v>
      </c>
      <c r="F770" s="148">
        <f t="shared" si="34"/>
        <v>2797</v>
      </c>
      <c r="G770" s="348"/>
      <c r="H770" s="348">
        <f t="shared" si="35"/>
        <v>2068</v>
      </c>
      <c r="I770" s="377"/>
    </row>
    <row r="771" spans="1:9" ht="13.5" thickBot="1">
      <c r="A771" s="98">
        <v>910</v>
      </c>
      <c r="B771" s="67"/>
      <c r="C771" s="68">
        <v>72</v>
      </c>
      <c r="D771" s="126"/>
      <c r="E771" s="151">
        <v>12410</v>
      </c>
      <c r="F771" s="341">
        <f t="shared" si="34"/>
        <v>2797</v>
      </c>
      <c r="G771" s="350"/>
      <c r="H771" s="350">
        <f t="shared" si="35"/>
        <v>2068</v>
      </c>
      <c r="I771" s="378"/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0" fitToHeight="23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J310"/>
  <sheetViews>
    <sheetView workbookViewId="0">
      <pane ySplit="10" topLeftCell="A11" activePane="bottomLeft" state="frozenSplit"/>
      <selection pane="bottomLeft" activeCell="F325" sqref="F325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1" customWidth="1"/>
    <col min="9" max="9" width="10.7109375" customWidth="1"/>
    <col min="10" max="10" width="16.140625" customWidth="1"/>
  </cols>
  <sheetData>
    <row r="1" spans="1:10">
      <c r="I1" t="s">
        <v>36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58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/>
      <c r="B7" s="36"/>
      <c r="C7" s="62" t="s">
        <v>92</v>
      </c>
      <c r="D7" s="63"/>
      <c r="E7" s="62"/>
      <c r="J7" s="30"/>
    </row>
    <row r="8" spans="1:10" ht="6" customHeight="1" thickBot="1">
      <c r="A8" s="527"/>
      <c r="B8" s="527"/>
      <c r="C8" s="46"/>
      <c r="D8" s="47"/>
      <c r="E8" s="48"/>
      <c r="F8" s="48"/>
      <c r="G8" s="48"/>
      <c r="H8" s="48"/>
      <c r="J8" s="30"/>
    </row>
    <row r="9" spans="1:10" ht="15.75">
      <c r="A9" s="31"/>
      <c r="B9" s="49" t="s">
        <v>198</v>
      </c>
      <c r="C9" s="50"/>
      <c r="D9" s="49" t="s">
        <v>199</v>
      </c>
      <c r="E9" s="50"/>
      <c r="F9" s="51" t="s">
        <v>200</v>
      </c>
      <c r="G9" s="299"/>
      <c r="H9" s="299" t="s">
        <v>201</v>
      </c>
      <c r="I9" s="50"/>
    </row>
    <row r="10" spans="1:10" ht="45.75" thickBot="1">
      <c r="A10" s="53" t="s">
        <v>31</v>
      </c>
      <c r="B10" s="54" t="s">
        <v>159</v>
      </c>
      <c r="C10" s="55" t="s">
        <v>160</v>
      </c>
      <c r="D10" s="56" t="s">
        <v>202</v>
      </c>
      <c r="E10" s="57" t="s">
        <v>203</v>
      </c>
      <c r="F10" s="353" t="s">
        <v>200</v>
      </c>
      <c r="G10" s="349" t="s">
        <v>266</v>
      </c>
      <c r="H10" s="349" t="s">
        <v>267</v>
      </c>
      <c r="I10" s="354" t="s">
        <v>205</v>
      </c>
    </row>
    <row r="11" spans="1:10">
      <c r="A11" s="127">
        <v>1</v>
      </c>
      <c r="B11" s="70">
        <f t="shared" ref="B11:B74" si="0">ROUND(1.12233*LN(A11)+26.078,2)</f>
        <v>26.08</v>
      </c>
      <c r="C11" s="58"/>
      <c r="D11" s="342">
        <v>22050</v>
      </c>
      <c r="E11" s="147"/>
      <c r="F11" s="342">
        <f>ROUND(12*1.3525*(1/B11*D11)+I11,0)</f>
        <v>13755</v>
      </c>
      <c r="G11" s="355">
        <f>ROUND(12*(1/B11*D11),0)</f>
        <v>10146</v>
      </c>
      <c r="H11" s="355"/>
      <c r="I11" s="343">
        <v>33</v>
      </c>
    </row>
    <row r="12" spans="1:10">
      <c r="A12" s="127">
        <v>2</v>
      </c>
      <c r="B12" s="70">
        <f t="shared" si="0"/>
        <v>26.86</v>
      </c>
      <c r="C12" s="66"/>
      <c r="D12" s="148">
        <v>22050</v>
      </c>
      <c r="E12" s="147"/>
      <c r="F12" s="148">
        <f t="shared" ref="F12:F75" si="1">ROUND(12*1.3525*(1/B12*D12)+I12,0)</f>
        <v>13357</v>
      </c>
      <c r="G12" s="348">
        <f t="shared" ref="G12:G75" si="2">ROUND(12*(1/B12*D12),0)</f>
        <v>9851</v>
      </c>
      <c r="H12" s="348"/>
      <c r="I12" s="344">
        <v>33</v>
      </c>
    </row>
    <row r="13" spans="1:10">
      <c r="A13" s="127">
        <v>3</v>
      </c>
      <c r="B13" s="70">
        <f t="shared" si="0"/>
        <v>27.31</v>
      </c>
      <c r="C13" s="66"/>
      <c r="D13" s="148">
        <v>22050</v>
      </c>
      <c r="E13" s="147"/>
      <c r="F13" s="148">
        <f t="shared" si="1"/>
        <v>13137</v>
      </c>
      <c r="G13" s="348">
        <f t="shared" si="2"/>
        <v>9689</v>
      </c>
      <c r="H13" s="348"/>
      <c r="I13" s="344">
        <v>33</v>
      </c>
    </row>
    <row r="14" spans="1:10">
      <c r="A14" s="127">
        <v>4</v>
      </c>
      <c r="B14" s="70">
        <f t="shared" si="0"/>
        <v>27.63</v>
      </c>
      <c r="C14" s="66"/>
      <c r="D14" s="148">
        <v>22050</v>
      </c>
      <c r="E14" s="147"/>
      <c r="F14" s="148">
        <f t="shared" si="1"/>
        <v>12985</v>
      </c>
      <c r="G14" s="348">
        <f t="shared" si="2"/>
        <v>9577</v>
      </c>
      <c r="H14" s="348"/>
      <c r="I14" s="344">
        <v>33</v>
      </c>
    </row>
    <row r="15" spans="1:10">
      <c r="A15" s="127">
        <v>5</v>
      </c>
      <c r="B15" s="70">
        <f t="shared" si="0"/>
        <v>27.88</v>
      </c>
      <c r="C15" s="66"/>
      <c r="D15" s="148">
        <v>22050</v>
      </c>
      <c r="E15" s="147"/>
      <c r="F15" s="148">
        <f t="shared" si="1"/>
        <v>12869</v>
      </c>
      <c r="G15" s="348">
        <f t="shared" si="2"/>
        <v>9491</v>
      </c>
      <c r="H15" s="348"/>
      <c r="I15" s="344">
        <v>33</v>
      </c>
    </row>
    <row r="16" spans="1:10">
      <c r="A16" s="127">
        <v>6</v>
      </c>
      <c r="B16" s="70">
        <f t="shared" si="0"/>
        <v>28.09</v>
      </c>
      <c r="C16" s="66"/>
      <c r="D16" s="148">
        <v>22050</v>
      </c>
      <c r="E16" s="147"/>
      <c r="F16" s="148">
        <f t="shared" si="1"/>
        <v>12773</v>
      </c>
      <c r="G16" s="348">
        <f t="shared" si="2"/>
        <v>9420</v>
      </c>
      <c r="H16" s="348"/>
      <c r="I16" s="344">
        <v>33</v>
      </c>
    </row>
    <row r="17" spans="1:9">
      <c r="A17" s="127">
        <v>7</v>
      </c>
      <c r="B17" s="70">
        <f t="shared" si="0"/>
        <v>28.26</v>
      </c>
      <c r="C17" s="66"/>
      <c r="D17" s="148">
        <v>22050</v>
      </c>
      <c r="E17" s="147"/>
      <c r="F17" s="148">
        <f t="shared" si="1"/>
        <v>12697</v>
      </c>
      <c r="G17" s="348">
        <f t="shared" si="2"/>
        <v>9363</v>
      </c>
      <c r="H17" s="348"/>
      <c r="I17" s="344">
        <v>33</v>
      </c>
    </row>
    <row r="18" spans="1:9">
      <c r="A18" s="127">
        <v>8</v>
      </c>
      <c r="B18" s="70">
        <f t="shared" si="0"/>
        <v>28.41</v>
      </c>
      <c r="C18" s="66"/>
      <c r="D18" s="148">
        <v>22050</v>
      </c>
      <c r="E18" s="147"/>
      <c r="F18" s="148">
        <f t="shared" si="1"/>
        <v>12630</v>
      </c>
      <c r="G18" s="348">
        <f t="shared" si="2"/>
        <v>9314</v>
      </c>
      <c r="H18" s="348"/>
      <c r="I18" s="344">
        <v>33</v>
      </c>
    </row>
    <row r="19" spans="1:9">
      <c r="A19" s="127">
        <v>9</v>
      </c>
      <c r="B19" s="70">
        <f t="shared" si="0"/>
        <v>28.54</v>
      </c>
      <c r="C19" s="66"/>
      <c r="D19" s="148">
        <v>22050</v>
      </c>
      <c r="E19" s="147"/>
      <c r="F19" s="148">
        <f t="shared" si="1"/>
        <v>12572</v>
      </c>
      <c r="G19" s="348">
        <f t="shared" si="2"/>
        <v>9271</v>
      </c>
      <c r="H19" s="348"/>
      <c r="I19" s="344">
        <v>33</v>
      </c>
    </row>
    <row r="20" spans="1:9">
      <c r="A20" s="127">
        <v>10</v>
      </c>
      <c r="B20" s="70">
        <f t="shared" si="0"/>
        <v>28.66</v>
      </c>
      <c r="C20" s="66"/>
      <c r="D20" s="148">
        <v>22050</v>
      </c>
      <c r="E20" s="147"/>
      <c r="F20" s="148">
        <f t="shared" si="1"/>
        <v>12520</v>
      </c>
      <c r="G20" s="348">
        <f t="shared" si="2"/>
        <v>9232</v>
      </c>
      <c r="H20" s="348"/>
      <c r="I20" s="344">
        <v>33</v>
      </c>
    </row>
    <row r="21" spans="1:9">
      <c r="A21" s="127">
        <v>11</v>
      </c>
      <c r="B21" s="70">
        <f t="shared" si="0"/>
        <v>28.77</v>
      </c>
      <c r="C21" s="66"/>
      <c r="D21" s="148">
        <v>22050</v>
      </c>
      <c r="E21" s="147"/>
      <c r="F21" s="148">
        <f t="shared" si="1"/>
        <v>12472</v>
      </c>
      <c r="G21" s="348">
        <f t="shared" si="2"/>
        <v>9197</v>
      </c>
      <c r="H21" s="348"/>
      <c r="I21" s="344">
        <v>33</v>
      </c>
    </row>
    <row r="22" spans="1:9">
      <c r="A22" s="127">
        <v>12</v>
      </c>
      <c r="B22" s="70">
        <f t="shared" si="0"/>
        <v>28.87</v>
      </c>
      <c r="C22" s="66"/>
      <c r="D22" s="148">
        <v>22050</v>
      </c>
      <c r="E22" s="147"/>
      <c r="F22" s="148">
        <f t="shared" si="1"/>
        <v>12429</v>
      </c>
      <c r="G22" s="348">
        <f t="shared" si="2"/>
        <v>9165</v>
      </c>
      <c r="H22" s="348"/>
      <c r="I22" s="344">
        <v>33</v>
      </c>
    </row>
    <row r="23" spans="1:9">
      <c r="A23" s="127">
        <v>13</v>
      </c>
      <c r="B23" s="70">
        <f t="shared" si="0"/>
        <v>28.96</v>
      </c>
      <c r="C23" s="66"/>
      <c r="D23" s="148">
        <v>22050</v>
      </c>
      <c r="E23" s="147"/>
      <c r="F23" s="148">
        <f t="shared" si="1"/>
        <v>12390</v>
      </c>
      <c r="G23" s="348">
        <f t="shared" si="2"/>
        <v>9137</v>
      </c>
      <c r="H23" s="348"/>
      <c r="I23" s="344">
        <v>33</v>
      </c>
    </row>
    <row r="24" spans="1:9">
      <c r="A24" s="127">
        <v>14</v>
      </c>
      <c r="B24" s="70">
        <f t="shared" si="0"/>
        <v>29.04</v>
      </c>
      <c r="C24" s="66"/>
      <c r="D24" s="148">
        <v>22050</v>
      </c>
      <c r="E24" s="147"/>
      <c r="F24" s="148">
        <f t="shared" si="1"/>
        <v>12356</v>
      </c>
      <c r="G24" s="348">
        <f t="shared" si="2"/>
        <v>9112</v>
      </c>
      <c r="H24" s="348"/>
      <c r="I24" s="344">
        <v>33</v>
      </c>
    </row>
    <row r="25" spans="1:9">
      <c r="A25" s="127">
        <v>15</v>
      </c>
      <c r="B25" s="70">
        <f t="shared" si="0"/>
        <v>29.12</v>
      </c>
      <c r="C25" s="66"/>
      <c r="D25" s="148">
        <v>22050</v>
      </c>
      <c r="E25" s="147"/>
      <c r="F25" s="148">
        <f t="shared" si="1"/>
        <v>12323</v>
      </c>
      <c r="G25" s="348">
        <f t="shared" si="2"/>
        <v>9087</v>
      </c>
      <c r="H25" s="348"/>
      <c r="I25" s="344">
        <v>33</v>
      </c>
    </row>
    <row r="26" spans="1:9">
      <c r="A26" s="127">
        <v>16</v>
      </c>
      <c r="B26" s="70">
        <f t="shared" si="0"/>
        <v>29.19</v>
      </c>
      <c r="C26" s="66"/>
      <c r="D26" s="148">
        <v>22050</v>
      </c>
      <c r="E26" s="147"/>
      <c r="F26" s="148">
        <f t="shared" si="1"/>
        <v>12293</v>
      </c>
      <c r="G26" s="348">
        <f t="shared" si="2"/>
        <v>9065</v>
      </c>
      <c r="H26" s="348"/>
      <c r="I26" s="344">
        <v>33</v>
      </c>
    </row>
    <row r="27" spans="1:9">
      <c r="A27" s="127">
        <v>17</v>
      </c>
      <c r="B27" s="70">
        <f t="shared" si="0"/>
        <v>29.26</v>
      </c>
      <c r="C27" s="66"/>
      <c r="D27" s="148">
        <v>22050</v>
      </c>
      <c r="E27" s="147"/>
      <c r="F27" s="148">
        <f t="shared" si="1"/>
        <v>12264</v>
      </c>
      <c r="G27" s="348">
        <f t="shared" si="2"/>
        <v>9043</v>
      </c>
      <c r="H27" s="348"/>
      <c r="I27" s="344">
        <v>33</v>
      </c>
    </row>
    <row r="28" spans="1:9">
      <c r="A28" s="127">
        <v>18</v>
      </c>
      <c r="B28" s="70">
        <f t="shared" si="0"/>
        <v>29.32</v>
      </c>
      <c r="C28" s="66"/>
      <c r="D28" s="148">
        <v>22050</v>
      </c>
      <c r="E28" s="147"/>
      <c r="F28" s="148">
        <f t="shared" si="1"/>
        <v>12239</v>
      </c>
      <c r="G28" s="348">
        <f t="shared" si="2"/>
        <v>9025</v>
      </c>
      <c r="H28" s="348"/>
      <c r="I28" s="344">
        <v>33</v>
      </c>
    </row>
    <row r="29" spans="1:9">
      <c r="A29" s="127">
        <v>19</v>
      </c>
      <c r="B29" s="70">
        <f t="shared" si="0"/>
        <v>29.38</v>
      </c>
      <c r="C29" s="66"/>
      <c r="D29" s="148">
        <v>22050</v>
      </c>
      <c r="E29" s="147"/>
      <c r="F29" s="148">
        <f t="shared" si="1"/>
        <v>12214</v>
      </c>
      <c r="G29" s="348">
        <f t="shared" si="2"/>
        <v>9006</v>
      </c>
      <c r="H29" s="348"/>
      <c r="I29" s="344">
        <v>33</v>
      </c>
    </row>
    <row r="30" spans="1:9">
      <c r="A30" s="127">
        <v>20</v>
      </c>
      <c r="B30" s="70">
        <f t="shared" si="0"/>
        <v>29.44</v>
      </c>
      <c r="C30" s="66"/>
      <c r="D30" s="148">
        <v>22050</v>
      </c>
      <c r="E30" s="147"/>
      <c r="F30" s="148">
        <f t="shared" si="1"/>
        <v>12189</v>
      </c>
      <c r="G30" s="348">
        <f t="shared" si="2"/>
        <v>8988</v>
      </c>
      <c r="H30" s="348"/>
      <c r="I30" s="344">
        <v>33</v>
      </c>
    </row>
    <row r="31" spans="1:9">
      <c r="A31" s="127">
        <v>21</v>
      </c>
      <c r="B31" s="70">
        <f t="shared" si="0"/>
        <v>29.49</v>
      </c>
      <c r="C31" s="66"/>
      <c r="D31" s="148">
        <v>22050</v>
      </c>
      <c r="E31" s="147"/>
      <c r="F31" s="148">
        <f t="shared" si="1"/>
        <v>12168</v>
      </c>
      <c r="G31" s="348">
        <f t="shared" si="2"/>
        <v>8973</v>
      </c>
      <c r="H31" s="348"/>
      <c r="I31" s="344">
        <v>33</v>
      </c>
    </row>
    <row r="32" spans="1:9">
      <c r="A32" s="127">
        <v>22</v>
      </c>
      <c r="B32" s="70">
        <f t="shared" si="0"/>
        <v>29.55</v>
      </c>
      <c r="C32" s="66"/>
      <c r="D32" s="148">
        <v>22050</v>
      </c>
      <c r="E32" s="147"/>
      <c r="F32" s="148">
        <f t="shared" si="1"/>
        <v>12144</v>
      </c>
      <c r="G32" s="348">
        <f t="shared" si="2"/>
        <v>8954</v>
      </c>
      <c r="H32" s="348"/>
      <c r="I32" s="344">
        <v>33</v>
      </c>
    </row>
    <row r="33" spans="1:9">
      <c r="A33" s="127">
        <v>23</v>
      </c>
      <c r="B33" s="70">
        <f t="shared" si="0"/>
        <v>29.6</v>
      </c>
      <c r="C33" s="66"/>
      <c r="D33" s="148">
        <v>22050</v>
      </c>
      <c r="E33" s="147"/>
      <c r="F33" s="148">
        <f t="shared" si="1"/>
        <v>12123</v>
      </c>
      <c r="G33" s="348">
        <f t="shared" si="2"/>
        <v>8939</v>
      </c>
      <c r="H33" s="348"/>
      <c r="I33" s="344">
        <v>33</v>
      </c>
    </row>
    <row r="34" spans="1:9">
      <c r="A34" s="127">
        <v>24</v>
      </c>
      <c r="B34" s="70">
        <f t="shared" si="0"/>
        <v>29.64</v>
      </c>
      <c r="C34" s="66"/>
      <c r="D34" s="148">
        <v>22050</v>
      </c>
      <c r="E34" s="147"/>
      <c r="F34" s="148">
        <f t="shared" si="1"/>
        <v>12107</v>
      </c>
      <c r="G34" s="348">
        <f t="shared" si="2"/>
        <v>8927</v>
      </c>
      <c r="H34" s="348"/>
      <c r="I34" s="344">
        <v>33</v>
      </c>
    </row>
    <row r="35" spans="1:9">
      <c r="A35" s="127">
        <v>25</v>
      </c>
      <c r="B35" s="70">
        <f t="shared" si="0"/>
        <v>29.69</v>
      </c>
      <c r="C35" s="66"/>
      <c r="D35" s="148">
        <v>22050</v>
      </c>
      <c r="E35" s="147"/>
      <c r="F35" s="148">
        <f t="shared" si="1"/>
        <v>12087</v>
      </c>
      <c r="G35" s="348">
        <f t="shared" si="2"/>
        <v>8912</v>
      </c>
      <c r="H35" s="348"/>
      <c r="I35" s="344">
        <v>33</v>
      </c>
    </row>
    <row r="36" spans="1:9">
      <c r="A36" s="127">
        <v>26</v>
      </c>
      <c r="B36" s="70">
        <f t="shared" si="0"/>
        <v>29.73</v>
      </c>
      <c r="C36" s="66"/>
      <c r="D36" s="148">
        <v>22050</v>
      </c>
      <c r="E36" s="147"/>
      <c r="F36" s="148">
        <f t="shared" si="1"/>
        <v>12070</v>
      </c>
      <c r="G36" s="348">
        <f t="shared" si="2"/>
        <v>8900</v>
      </c>
      <c r="H36" s="348"/>
      <c r="I36" s="344">
        <v>33</v>
      </c>
    </row>
    <row r="37" spans="1:9">
      <c r="A37" s="127">
        <v>27</v>
      </c>
      <c r="B37" s="70">
        <f t="shared" si="0"/>
        <v>29.78</v>
      </c>
      <c r="C37" s="66"/>
      <c r="D37" s="148">
        <v>22050</v>
      </c>
      <c r="E37" s="147"/>
      <c r="F37" s="148">
        <f t="shared" si="1"/>
        <v>12050</v>
      </c>
      <c r="G37" s="348">
        <f t="shared" si="2"/>
        <v>8885</v>
      </c>
      <c r="H37" s="348"/>
      <c r="I37" s="344">
        <v>33</v>
      </c>
    </row>
    <row r="38" spans="1:9">
      <c r="A38" s="127">
        <v>28</v>
      </c>
      <c r="B38" s="70">
        <f t="shared" si="0"/>
        <v>29.82</v>
      </c>
      <c r="C38" s="66"/>
      <c r="D38" s="148">
        <v>22050</v>
      </c>
      <c r="E38" s="147"/>
      <c r="F38" s="148">
        <f t="shared" si="1"/>
        <v>12034</v>
      </c>
      <c r="G38" s="348">
        <f t="shared" si="2"/>
        <v>8873</v>
      </c>
      <c r="H38" s="348"/>
      <c r="I38" s="344">
        <v>33</v>
      </c>
    </row>
    <row r="39" spans="1:9">
      <c r="A39" s="127">
        <v>29</v>
      </c>
      <c r="B39" s="70">
        <f t="shared" si="0"/>
        <v>29.86</v>
      </c>
      <c r="C39" s="66"/>
      <c r="D39" s="148">
        <v>22050</v>
      </c>
      <c r="E39" s="147"/>
      <c r="F39" s="148">
        <f t="shared" si="1"/>
        <v>12018</v>
      </c>
      <c r="G39" s="348">
        <f t="shared" si="2"/>
        <v>8861</v>
      </c>
      <c r="H39" s="348"/>
      <c r="I39" s="344">
        <v>33</v>
      </c>
    </row>
    <row r="40" spans="1:9">
      <c r="A40" s="127">
        <v>30</v>
      </c>
      <c r="B40" s="70">
        <f t="shared" si="0"/>
        <v>29.9</v>
      </c>
      <c r="C40" s="66"/>
      <c r="D40" s="148">
        <v>22050</v>
      </c>
      <c r="E40" s="147"/>
      <c r="F40" s="148">
        <f t="shared" si="1"/>
        <v>12002</v>
      </c>
      <c r="G40" s="348">
        <f t="shared" si="2"/>
        <v>8849</v>
      </c>
      <c r="H40" s="348"/>
      <c r="I40" s="344">
        <v>33</v>
      </c>
    </row>
    <row r="41" spans="1:9">
      <c r="A41" s="127">
        <v>31</v>
      </c>
      <c r="B41" s="70">
        <f t="shared" si="0"/>
        <v>29.93</v>
      </c>
      <c r="C41" s="66"/>
      <c r="D41" s="148">
        <v>22050</v>
      </c>
      <c r="E41" s="147"/>
      <c r="F41" s="148">
        <f t="shared" si="1"/>
        <v>11990</v>
      </c>
      <c r="G41" s="348">
        <f t="shared" si="2"/>
        <v>8841</v>
      </c>
      <c r="H41" s="348"/>
      <c r="I41" s="344">
        <v>33</v>
      </c>
    </row>
    <row r="42" spans="1:9">
      <c r="A42" s="127">
        <v>32</v>
      </c>
      <c r="B42" s="70">
        <f t="shared" si="0"/>
        <v>29.97</v>
      </c>
      <c r="C42" s="66"/>
      <c r="D42" s="148">
        <v>22050</v>
      </c>
      <c r="E42" s="147"/>
      <c r="F42" s="148">
        <f t="shared" si="1"/>
        <v>11974</v>
      </c>
      <c r="G42" s="348">
        <f t="shared" si="2"/>
        <v>8829</v>
      </c>
      <c r="H42" s="348"/>
      <c r="I42" s="344">
        <v>33</v>
      </c>
    </row>
    <row r="43" spans="1:9">
      <c r="A43" s="127">
        <v>33</v>
      </c>
      <c r="B43" s="70">
        <f t="shared" si="0"/>
        <v>30</v>
      </c>
      <c r="C43" s="66"/>
      <c r="D43" s="148">
        <v>22050</v>
      </c>
      <c r="E43" s="147"/>
      <c r="F43" s="148">
        <f t="shared" si="1"/>
        <v>11962</v>
      </c>
      <c r="G43" s="348">
        <f t="shared" si="2"/>
        <v>8820</v>
      </c>
      <c r="H43" s="348"/>
      <c r="I43" s="344">
        <v>33</v>
      </c>
    </row>
    <row r="44" spans="1:9">
      <c r="A44" s="127">
        <v>34</v>
      </c>
      <c r="B44" s="70">
        <f t="shared" si="0"/>
        <v>30.04</v>
      </c>
      <c r="C44" s="66"/>
      <c r="D44" s="148">
        <v>22050</v>
      </c>
      <c r="E44" s="147"/>
      <c r="F44" s="148">
        <f t="shared" si="1"/>
        <v>11946</v>
      </c>
      <c r="G44" s="348">
        <f t="shared" si="2"/>
        <v>8808</v>
      </c>
      <c r="H44" s="348"/>
      <c r="I44" s="344">
        <v>33</v>
      </c>
    </row>
    <row r="45" spans="1:9">
      <c r="A45" s="127">
        <v>35</v>
      </c>
      <c r="B45" s="70">
        <f t="shared" si="0"/>
        <v>30.07</v>
      </c>
      <c r="C45" s="66"/>
      <c r="D45" s="148">
        <v>22050</v>
      </c>
      <c r="E45" s="147"/>
      <c r="F45" s="148">
        <f t="shared" si="1"/>
        <v>11934</v>
      </c>
      <c r="G45" s="348">
        <f t="shared" si="2"/>
        <v>8799</v>
      </c>
      <c r="H45" s="348"/>
      <c r="I45" s="344">
        <v>33</v>
      </c>
    </row>
    <row r="46" spans="1:9">
      <c r="A46" s="127">
        <v>36</v>
      </c>
      <c r="B46" s="70">
        <f t="shared" si="0"/>
        <v>30.1</v>
      </c>
      <c r="C46" s="66"/>
      <c r="D46" s="148">
        <v>22050</v>
      </c>
      <c r="E46" s="147"/>
      <c r="F46" s="148">
        <f t="shared" si="1"/>
        <v>11922</v>
      </c>
      <c r="G46" s="348">
        <f t="shared" si="2"/>
        <v>8791</v>
      </c>
      <c r="H46" s="348"/>
      <c r="I46" s="344">
        <v>33</v>
      </c>
    </row>
    <row r="47" spans="1:9">
      <c r="A47" s="127">
        <v>37</v>
      </c>
      <c r="B47" s="70">
        <f t="shared" si="0"/>
        <v>30.13</v>
      </c>
      <c r="C47" s="66"/>
      <c r="D47" s="148">
        <v>22050</v>
      </c>
      <c r="E47" s="147"/>
      <c r="F47" s="148">
        <f t="shared" si="1"/>
        <v>11911</v>
      </c>
      <c r="G47" s="348">
        <f t="shared" si="2"/>
        <v>8782</v>
      </c>
      <c r="H47" s="348"/>
      <c r="I47" s="344">
        <v>33</v>
      </c>
    </row>
    <row r="48" spans="1:9">
      <c r="A48" s="127">
        <v>38</v>
      </c>
      <c r="B48" s="70">
        <f t="shared" si="0"/>
        <v>30.16</v>
      </c>
      <c r="C48" s="66"/>
      <c r="D48" s="148">
        <v>22050</v>
      </c>
      <c r="E48" s="147"/>
      <c r="F48" s="148">
        <f t="shared" si="1"/>
        <v>11899</v>
      </c>
      <c r="G48" s="348">
        <f t="shared" si="2"/>
        <v>8773</v>
      </c>
      <c r="H48" s="348"/>
      <c r="I48" s="344">
        <v>33</v>
      </c>
    </row>
    <row r="49" spans="1:9">
      <c r="A49" s="127">
        <v>39</v>
      </c>
      <c r="B49" s="70">
        <f t="shared" si="0"/>
        <v>30.19</v>
      </c>
      <c r="C49" s="66"/>
      <c r="D49" s="148">
        <v>22050</v>
      </c>
      <c r="E49" s="147"/>
      <c r="F49" s="148">
        <f t="shared" si="1"/>
        <v>11887</v>
      </c>
      <c r="G49" s="348">
        <f t="shared" si="2"/>
        <v>8764</v>
      </c>
      <c r="H49" s="348"/>
      <c r="I49" s="344">
        <v>33</v>
      </c>
    </row>
    <row r="50" spans="1:9">
      <c r="A50" s="127">
        <v>40</v>
      </c>
      <c r="B50" s="70">
        <f t="shared" si="0"/>
        <v>30.22</v>
      </c>
      <c r="C50" s="66"/>
      <c r="D50" s="148">
        <v>22050</v>
      </c>
      <c r="E50" s="147"/>
      <c r="F50" s="148">
        <f t="shared" si="1"/>
        <v>11875</v>
      </c>
      <c r="G50" s="348">
        <f t="shared" si="2"/>
        <v>8756</v>
      </c>
      <c r="H50" s="348"/>
      <c r="I50" s="344">
        <v>33</v>
      </c>
    </row>
    <row r="51" spans="1:9">
      <c r="A51" s="127">
        <v>41</v>
      </c>
      <c r="B51" s="70">
        <f t="shared" si="0"/>
        <v>30.25</v>
      </c>
      <c r="C51" s="66"/>
      <c r="D51" s="148">
        <v>22050</v>
      </c>
      <c r="E51" s="147"/>
      <c r="F51" s="148">
        <f t="shared" si="1"/>
        <v>11863</v>
      </c>
      <c r="G51" s="348">
        <f t="shared" si="2"/>
        <v>8747</v>
      </c>
      <c r="H51" s="348"/>
      <c r="I51" s="344">
        <v>33</v>
      </c>
    </row>
    <row r="52" spans="1:9">
      <c r="A52" s="127">
        <v>42</v>
      </c>
      <c r="B52" s="70">
        <f t="shared" si="0"/>
        <v>30.27</v>
      </c>
      <c r="C52" s="66"/>
      <c r="D52" s="148">
        <v>22050</v>
      </c>
      <c r="E52" s="147"/>
      <c r="F52" s="148">
        <f t="shared" si="1"/>
        <v>11856</v>
      </c>
      <c r="G52" s="348">
        <f t="shared" si="2"/>
        <v>8741</v>
      </c>
      <c r="H52" s="348"/>
      <c r="I52" s="344">
        <v>33</v>
      </c>
    </row>
    <row r="53" spans="1:9">
      <c r="A53" s="127">
        <v>43</v>
      </c>
      <c r="B53" s="70">
        <f t="shared" si="0"/>
        <v>30.3</v>
      </c>
      <c r="C53" s="66"/>
      <c r="D53" s="148">
        <v>22050</v>
      </c>
      <c r="E53" s="147"/>
      <c r="F53" s="148">
        <f t="shared" si="1"/>
        <v>11844</v>
      </c>
      <c r="G53" s="348">
        <f t="shared" si="2"/>
        <v>8733</v>
      </c>
      <c r="H53" s="348"/>
      <c r="I53" s="344">
        <v>33</v>
      </c>
    </row>
    <row r="54" spans="1:9">
      <c r="A54" s="127">
        <v>44</v>
      </c>
      <c r="B54" s="70">
        <f t="shared" si="0"/>
        <v>30.33</v>
      </c>
      <c r="C54" s="66"/>
      <c r="D54" s="148">
        <v>22050</v>
      </c>
      <c r="E54" s="147"/>
      <c r="F54" s="148">
        <f t="shared" si="1"/>
        <v>11832</v>
      </c>
      <c r="G54" s="348">
        <f t="shared" si="2"/>
        <v>8724</v>
      </c>
      <c r="H54" s="348"/>
      <c r="I54" s="344">
        <v>33</v>
      </c>
    </row>
    <row r="55" spans="1:9">
      <c r="A55" s="127">
        <v>45</v>
      </c>
      <c r="B55" s="70">
        <f t="shared" si="0"/>
        <v>30.35</v>
      </c>
      <c r="C55" s="66"/>
      <c r="D55" s="148">
        <v>22050</v>
      </c>
      <c r="E55" s="147"/>
      <c r="F55" s="148">
        <f t="shared" si="1"/>
        <v>11824</v>
      </c>
      <c r="G55" s="348">
        <f t="shared" si="2"/>
        <v>8718</v>
      </c>
      <c r="H55" s="348"/>
      <c r="I55" s="344">
        <v>33</v>
      </c>
    </row>
    <row r="56" spans="1:9">
      <c r="A56" s="127">
        <v>46</v>
      </c>
      <c r="B56" s="70">
        <f t="shared" si="0"/>
        <v>30.37</v>
      </c>
      <c r="C56" s="66"/>
      <c r="D56" s="148">
        <v>22050</v>
      </c>
      <c r="E56" s="147"/>
      <c r="F56" s="148">
        <f t="shared" si="1"/>
        <v>11817</v>
      </c>
      <c r="G56" s="348">
        <f t="shared" si="2"/>
        <v>8713</v>
      </c>
      <c r="H56" s="348"/>
      <c r="I56" s="344">
        <v>33</v>
      </c>
    </row>
    <row r="57" spans="1:9">
      <c r="A57" s="127">
        <v>47</v>
      </c>
      <c r="B57" s="70">
        <f t="shared" si="0"/>
        <v>30.4</v>
      </c>
      <c r="C57" s="66"/>
      <c r="D57" s="148">
        <v>22050</v>
      </c>
      <c r="E57" s="147"/>
      <c r="F57" s="148">
        <f t="shared" si="1"/>
        <v>11805</v>
      </c>
      <c r="G57" s="348">
        <f t="shared" si="2"/>
        <v>8704</v>
      </c>
      <c r="H57" s="348"/>
      <c r="I57" s="344">
        <v>33</v>
      </c>
    </row>
    <row r="58" spans="1:9">
      <c r="A58" s="127">
        <v>48</v>
      </c>
      <c r="B58" s="70">
        <f t="shared" si="0"/>
        <v>30.42</v>
      </c>
      <c r="C58" s="66"/>
      <c r="D58" s="148">
        <v>22050</v>
      </c>
      <c r="E58" s="147"/>
      <c r="F58" s="148">
        <f t="shared" si="1"/>
        <v>11797</v>
      </c>
      <c r="G58" s="348">
        <f t="shared" si="2"/>
        <v>8698</v>
      </c>
      <c r="H58" s="348"/>
      <c r="I58" s="344">
        <v>33</v>
      </c>
    </row>
    <row r="59" spans="1:9">
      <c r="A59" s="127">
        <v>49</v>
      </c>
      <c r="B59" s="70">
        <f t="shared" si="0"/>
        <v>30.45</v>
      </c>
      <c r="C59" s="66"/>
      <c r="D59" s="148">
        <v>22050</v>
      </c>
      <c r="E59" s="147"/>
      <c r="F59" s="148">
        <f t="shared" si="1"/>
        <v>11786</v>
      </c>
      <c r="G59" s="348">
        <f t="shared" si="2"/>
        <v>8690</v>
      </c>
      <c r="H59" s="348"/>
      <c r="I59" s="344">
        <v>33</v>
      </c>
    </row>
    <row r="60" spans="1:9">
      <c r="A60" s="127">
        <v>50</v>
      </c>
      <c r="B60" s="70">
        <f t="shared" si="0"/>
        <v>30.47</v>
      </c>
      <c r="C60" s="66"/>
      <c r="D60" s="148">
        <v>22050</v>
      </c>
      <c r="E60" s="147"/>
      <c r="F60" s="148">
        <f t="shared" si="1"/>
        <v>11778</v>
      </c>
      <c r="G60" s="348">
        <f t="shared" si="2"/>
        <v>8684</v>
      </c>
      <c r="H60" s="348"/>
      <c r="I60" s="344">
        <v>33</v>
      </c>
    </row>
    <row r="61" spans="1:9">
      <c r="A61" s="127">
        <v>51</v>
      </c>
      <c r="B61" s="70">
        <f t="shared" si="0"/>
        <v>30.49</v>
      </c>
      <c r="C61" s="66"/>
      <c r="D61" s="148">
        <v>22050</v>
      </c>
      <c r="E61" s="147"/>
      <c r="F61" s="148">
        <f t="shared" si="1"/>
        <v>11770</v>
      </c>
      <c r="G61" s="348">
        <f t="shared" si="2"/>
        <v>8678</v>
      </c>
      <c r="H61" s="348"/>
      <c r="I61" s="344">
        <v>33</v>
      </c>
    </row>
    <row r="62" spans="1:9">
      <c r="A62" s="127">
        <v>52</v>
      </c>
      <c r="B62" s="70">
        <f t="shared" si="0"/>
        <v>30.51</v>
      </c>
      <c r="C62" s="66"/>
      <c r="D62" s="148">
        <v>22050</v>
      </c>
      <c r="E62" s="147"/>
      <c r="F62" s="148">
        <f t="shared" si="1"/>
        <v>11763</v>
      </c>
      <c r="G62" s="348">
        <f t="shared" si="2"/>
        <v>8673</v>
      </c>
      <c r="H62" s="348"/>
      <c r="I62" s="344">
        <v>33</v>
      </c>
    </row>
    <row r="63" spans="1:9">
      <c r="A63" s="127">
        <v>53</v>
      </c>
      <c r="B63" s="70">
        <f t="shared" si="0"/>
        <v>30.53</v>
      </c>
      <c r="C63" s="66"/>
      <c r="D63" s="148">
        <v>22050</v>
      </c>
      <c r="E63" s="147"/>
      <c r="F63" s="148">
        <f t="shared" si="1"/>
        <v>11755</v>
      </c>
      <c r="G63" s="348">
        <f t="shared" si="2"/>
        <v>8667</v>
      </c>
      <c r="H63" s="348"/>
      <c r="I63" s="344">
        <v>33</v>
      </c>
    </row>
    <row r="64" spans="1:9">
      <c r="A64" s="127">
        <v>54</v>
      </c>
      <c r="B64" s="70">
        <f t="shared" si="0"/>
        <v>30.55</v>
      </c>
      <c r="C64" s="66"/>
      <c r="D64" s="148">
        <v>22050</v>
      </c>
      <c r="E64" s="147"/>
      <c r="F64" s="148">
        <f t="shared" si="1"/>
        <v>11747</v>
      </c>
      <c r="G64" s="348">
        <f t="shared" si="2"/>
        <v>8661</v>
      </c>
      <c r="H64" s="348"/>
      <c r="I64" s="344">
        <v>33</v>
      </c>
    </row>
    <row r="65" spans="1:9">
      <c r="A65" s="127">
        <v>55</v>
      </c>
      <c r="B65" s="70">
        <f t="shared" si="0"/>
        <v>30.58</v>
      </c>
      <c r="C65" s="66"/>
      <c r="D65" s="148">
        <v>22050</v>
      </c>
      <c r="E65" s="147"/>
      <c r="F65" s="148">
        <f t="shared" si="1"/>
        <v>11736</v>
      </c>
      <c r="G65" s="348">
        <f t="shared" si="2"/>
        <v>8653</v>
      </c>
      <c r="H65" s="348"/>
      <c r="I65" s="344">
        <v>33</v>
      </c>
    </row>
    <row r="66" spans="1:9">
      <c r="A66" s="127">
        <v>56</v>
      </c>
      <c r="B66" s="70">
        <f t="shared" si="0"/>
        <v>30.6</v>
      </c>
      <c r="C66" s="66"/>
      <c r="D66" s="148">
        <v>22050</v>
      </c>
      <c r="E66" s="147"/>
      <c r="F66" s="148">
        <f t="shared" si="1"/>
        <v>11728</v>
      </c>
      <c r="G66" s="348">
        <f t="shared" si="2"/>
        <v>8647</v>
      </c>
      <c r="H66" s="348"/>
      <c r="I66" s="344">
        <v>33</v>
      </c>
    </row>
    <row r="67" spans="1:9">
      <c r="A67" s="127">
        <v>57</v>
      </c>
      <c r="B67" s="70">
        <f t="shared" si="0"/>
        <v>30.62</v>
      </c>
      <c r="C67" s="66"/>
      <c r="D67" s="148">
        <v>22050</v>
      </c>
      <c r="E67" s="147"/>
      <c r="F67" s="148">
        <f t="shared" si="1"/>
        <v>11721</v>
      </c>
      <c r="G67" s="348">
        <f t="shared" si="2"/>
        <v>8641</v>
      </c>
      <c r="H67" s="348"/>
      <c r="I67" s="344">
        <v>33</v>
      </c>
    </row>
    <row r="68" spans="1:9">
      <c r="A68" s="127">
        <v>58</v>
      </c>
      <c r="B68" s="70">
        <f t="shared" si="0"/>
        <v>30.64</v>
      </c>
      <c r="C68" s="66"/>
      <c r="D68" s="148">
        <v>22050</v>
      </c>
      <c r="E68" s="147"/>
      <c r="F68" s="148">
        <f t="shared" si="1"/>
        <v>11713</v>
      </c>
      <c r="G68" s="348">
        <f t="shared" si="2"/>
        <v>8636</v>
      </c>
      <c r="H68" s="348"/>
      <c r="I68" s="344">
        <v>33</v>
      </c>
    </row>
    <row r="69" spans="1:9">
      <c r="A69" s="127">
        <v>59</v>
      </c>
      <c r="B69" s="70">
        <f t="shared" si="0"/>
        <v>30.65</v>
      </c>
      <c r="C69" s="66"/>
      <c r="D69" s="148">
        <v>22050</v>
      </c>
      <c r="E69" s="147"/>
      <c r="F69" s="148">
        <f t="shared" si="1"/>
        <v>11709</v>
      </c>
      <c r="G69" s="348">
        <f t="shared" si="2"/>
        <v>8633</v>
      </c>
      <c r="H69" s="348"/>
      <c r="I69" s="344">
        <v>33</v>
      </c>
    </row>
    <row r="70" spans="1:9">
      <c r="A70" s="127">
        <v>60</v>
      </c>
      <c r="B70" s="70">
        <f t="shared" si="0"/>
        <v>30.67</v>
      </c>
      <c r="C70" s="66"/>
      <c r="D70" s="148">
        <v>22050</v>
      </c>
      <c r="E70" s="147"/>
      <c r="F70" s="148">
        <f t="shared" si="1"/>
        <v>11701</v>
      </c>
      <c r="G70" s="348">
        <f t="shared" si="2"/>
        <v>8627</v>
      </c>
      <c r="H70" s="348"/>
      <c r="I70" s="344">
        <v>33</v>
      </c>
    </row>
    <row r="71" spans="1:9">
      <c r="A71" s="127">
        <v>61</v>
      </c>
      <c r="B71" s="70">
        <f t="shared" si="0"/>
        <v>30.69</v>
      </c>
      <c r="C71" s="66"/>
      <c r="D71" s="148">
        <v>22050</v>
      </c>
      <c r="E71" s="147"/>
      <c r="F71" s="148">
        <f t="shared" si="1"/>
        <v>11694</v>
      </c>
      <c r="G71" s="348">
        <f t="shared" si="2"/>
        <v>8622</v>
      </c>
      <c r="H71" s="348"/>
      <c r="I71" s="344">
        <v>33</v>
      </c>
    </row>
    <row r="72" spans="1:9">
      <c r="A72" s="127">
        <v>62</v>
      </c>
      <c r="B72" s="70">
        <f t="shared" si="0"/>
        <v>30.71</v>
      </c>
      <c r="C72" s="66"/>
      <c r="D72" s="148">
        <v>22050</v>
      </c>
      <c r="E72" s="147"/>
      <c r="F72" s="148">
        <f t="shared" si="1"/>
        <v>11686</v>
      </c>
      <c r="G72" s="348">
        <f t="shared" si="2"/>
        <v>8616</v>
      </c>
      <c r="H72" s="348"/>
      <c r="I72" s="344">
        <v>33</v>
      </c>
    </row>
    <row r="73" spans="1:9">
      <c r="A73" s="127">
        <v>63</v>
      </c>
      <c r="B73" s="70">
        <f t="shared" si="0"/>
        <v>30.73</v>
      </c>
      <c r="C73" s="66"/>
      <c r="D73" s="148">
        <v>22050</v>
      </c>
      <c r="E73" s="147"/>
      <c r="F73" s="148">
        <f t="shared" si="1"/>
        <v>11679</v>
      </c>
      <c r="G73" s="348">
        <f t="shared" si="2"/>
        <v>8610</v>
      </c>
      <c r="H73" s="348"/>
      <c r="I73" s="344">
        <v>33</v>
      </c>
    </row>
    <row r="74" spans="1:9">
      <c r="A74" s="127">
        <v>64</v>
      </c>
      <c r="B74" s="70">
        <f t="shared" si="0"/>
        <v>30.75</v>
      </c>
      <c r="C74" s="66"/>
      <c r="D74" s="148">
        <v>22050</v>
      </c>
      <c r="E74" s="147"/>
      <c r="F74" s="148">
        <f t="shared" si="1"/>
        <v>11671</v>
      </c>
      <c r="G74" s="348">
        <f t="shared" si="2"/>
        <v>8605</v>
      </c>
      <c r="H74" s="348"/>
      <c r="I74" s="344">
        <v>33</v>
      </c>
    </row>
    <row r="75" spans="1:9">
      <c r="A75" s="127">
        <v>65</v>
      </c>
      <c r="B75" s="70">
        <f t="shared" ref="B75:B138" si="3">ROUND(1.12233*LN(A75)+26.078,2)</f>
        <v>30.76</v>
      </c>
      <c r="C75" s="66"/>
      <c r="D75" s="148">
        <v>22050</v>
      </c>
      <c r="E75" s="147"/>
      <c r="F75" s="148">
        <f t="shared" si="1"/>
        <v>11667</v>
      </c>
      <c r="G75" s="348">
        <f t="shared" si="2"/>
        <v>8602</v>
      </c>
      <c r="H75" s="348"/>
      <c r="I75" s="344">
        <v>33</v>
      </c>
    </row>
    <row r="76" spans="1:9">
      <c r="A76" s="127">
        <v>66</v>
      </c>
      <c r="B76" s="70">
        <f t="shared" si="3"/>
        <v>30.78</v>
      </c>
      <c r="C76" s="66"/>
      <c r="D76" s="148">
        <v>22050</v>
      </c>
      <c r="E76" s="147"/>
      <c r="F76" s="148">
        <f t="shared" ref="F76:F139" si="4">ROUND(12*1.3525*(1/B76*D76)+I76,0)</f>
        <v>11660</v>
      </c>
      <c r="G76" s="348">
        <f t="shared" ref="G76:G139" si="5">ROUND(12*(1/B76*D76),0)</f>
        <v>8596</v>
      </c>
      <c r="H76" s="348"/>
      <c r="I76" s="344">
        <v>33</v>
      </c>
    </row>
    <row r="77" spans="1:9">
      <c r="A77" s="127">
        <v>67</v>
      </c>
      <c r="B77" s="70">
        <f t="shared" si="3"/>
        <v>30.8</v>
      </c>
      <c r="C77" s="66"/>
      <c r="D77" s="148">
        <v>22050</v>
      </c>
      <c r="E77" s="147"/>
      <c r="F77" s="148">
        <f t="shared" si="4"/>
        <v>11652</v>
      </c>
      <c r="G77" s="348">
        <f t="shared" si="5"/>
        <v>8591</v>
      </c>
      <c r="H77" s="348"/>
      <c r="I77" s="344">
        <v>33</v>
      </c>
    </row>
    <row r="78" spans="1:9">
      <c r="A78" s="127">
        <v>68</v>
      </c>
      <c r="B78" s="70">
        <f t="shared" si="3"/>
        <v>30.81</v>
      </c>
      <c r="C78" s="66"/>
      <c r="D78" s="148">
        <v>22050</v>
      </c>
      <c r="E78" s="147"/>
      <c r="F78" s="148">
        <f t="shared" si="4"/>
        <v>11648</v>
      </c>
      <c r="G78" s="348">
        <f t="shared" si="5"/>
        <v>8588</v>
      </c>
      <c r="H78" s="348"/>
      <c r="I78" s="344">
        <v>33</v>
      </c>
    </row>
    <row r="79" spans="1:9">
      <c r="A79" s="127">
        <v>69</v>
      </c>
      <c r="B79" s="70">
        <f t="shared" si="3"/>
        <v>30.83</v>
      </c>
      <c r="C79" s="66"/>
      <c r="D79" s="148">
        <v>22050</v>
      </c>
      <c r="E79" s="147"/>
      <c r="F79" s="148">
        <f t="shared" si="4"/>
        <v>11641</v>
      </c>
      <c r="G79" s="348">
        <f t="shared" si="5"/>
        <v>8583</v>
      </c>
      <c r="H79" s="348"/>
      <c r="I79" s="344">
        <v>33</v>
      </c>
    </row>
    <row r="80" spans="1:9">
      <c r="A80" s="127">
        <v>70</v>
      </c>
      <c r="B80" s="70">
        <f t="shared" si="3"/>
        <v>30.85</v>
      </c>
      <c r="C80" s="66"/>
      <c r="D80" s="148">
        <v>22050</v>
      </c>
      <c r="E80" s="147"/>
      <c r="F80" s="148">
        <f t="shared" si="4"/>
        <v>11633</v>
      </c>
      <c r="G80" s="348">
        <f t="shared" si="5"/>
        <v>8577</v>
      </c>
      <c r="H80" s="348"/>
      <c r="I80" s="344">
        <v>33</v>
      </c>
    </row>
    <row r="81" spans="1:9">
      <c r="A81" s="127">
        <v>71</v>
      </c>
      <c r="B81" s="70">
        <f t="shared" si="3"/>
        <v>30.86</v>
      </c>
      <c r="C81" s="66"/>
      <c r="D81" s="148">
        <v>22050</v>
      </c>
      <c r="E81" s="147"/>
      <c r="F81" s="148">
        <f t="shared" si="4"/>
        <v>11630</v>
      </c>
      <c r="G81" s="348">
        <f t="shared" si="5"/>
        <v>8574</v>
      </c>
      <c r="H81" s="348"/>
      <c r="I81" s="344">
        <v>33</v>
      </c>
    </row>
    <row r="82" spans="1:9">
      <c r="A82" s="127">
        <v>72</v>
      </c>
      <c r="B82" s="70">
        <f t="shared" si="3"/>
        <v>30.88</v>
      </c>
      <c r="C82" s="66"/>
      <c r="D82" s="148">
        <v>22050</v>
      </c>
      <c r="E82" s="147"/>
      <c r="F82" s="148">
        <f t="shared" si="4"/>
        <v>11622</v>
      </c>
      <c r="G82" s="348">
        <f t="shared" si="5"/>
        <v>8569</v>
      </c>
      <c r="H82" s="348"/>
      <c r="I82" s="344">
        <v>33</v>
      </c>
    </row>
    <row r="83" spans="1:9">
      <c r="A83" s="127">
        <v>73</v>
      </c>
      <c r="B83" s="70">
        <f t="shared" si="3"/>
        <v>30.89</v>
      </c>
      <c r="C83" s="66"/>
      <c r="D83" s="148">
        <v>22050</v>
      </c>
      <c r="E83" s="147"/>
      <c r="F83" s="148">
        <f t="shared" si="4"/>
        <v>11618</v>
      </c>
      <c r="G83" s="348">
        <f t="shared" si="5"/>
        <v>8566</v>
      </c>
      <c r="H83" s="348"/>
      <c r="I83" s="344">
        <v>33</v>
      </c>
    </row>
    <row r="84" spans="1:9">
      <c r="A84" s="127">
        <v>74</v>
      </c>
      <c r="B84" s="70">
        <f t="shared" si="3"/>
        <v>30.91</v>
      </c>
      <c r="C84" s="66"/>
      <c r="D84" s="148">
        <v>22050</v>
      </c>
      <c r="E84" s="147"/>
      <c r="F84" s="148">
        <f t="shared" si="4"/>
        <v>11611</v>
      </c>
      <c r="G84" s="348">
        <f t="shared" si="5"/>
        <v>8560</v>
      </c>
      <c r="H84" s="348"/>
      <c r="I84" s="344">
        <v>33</v>
      </c>
    </row>
    <row r="85" spans="1:9">
      <c r="A85" s="127">
        <v>75</v>
      </c>
      <c r="B85" s="70">
        <f t="shared" si="3"/>
        <v>30.92</v>
      </c>
      <c r="C85" s="66"/>
      <c r="D85" s="148">
        <v>22050</v>
      </c>
      <c r="E85" s="147"/>
      <c r="F85" s="148">
        <f t="shared" si="4"/>
        <v>11607</v>
      </c>
      <c r="G85" s="348">
        <f t="shared" si="5"/>
        <v>8558</v>
      </c>
      <c r="H85" s="348"/>
      <c r="I85" s="344">
        <v>33</v>
      </c>
    </row>
    <row r="86" spans="1:9">
      <c r="A86" s="127">
        <v>76</v>
      </c>
      <c r="B86" s="70">
        <f t="shared" si="3"/>
        <v>30.94</v>
      </c>
      <c r="C86" s="66"/>
      <c r="D86" s="148">
        <v>22050</v>
      </c>
      <c r="E86" s="147"/>
      <c r="F86" s="148">
        <f t="shared" si="4"/>
        <v>11600</v>
      </c>
      <c r="G86" s="348">
        <f t="shared" si="5"/>
        <v>8552</v>
      </c>
      <c r="H86" s="348"/>
      <c r="I86" s="344">
        <v>33</v>
      </c>
    </row>
    <row r="87" spans="1:9">
      <c r="A87" s="127">
        <v>77</v>
      </c>
      <c r="B87" s="70">
        <f t="shared" si="3"/>
        <v>30.95</v>
      </c>
      <c r="C87" s="66"/>
      <c r="D87" s="148">
        <v>22050</v>
      </c>
      <c r="E87" s="147"/>
      <c r="F87" s="148">
        <f t="shared" si="4"/>
        <v>11596</v>
      </c>
      <c r="G87" s="348">
        <f t="shared" si="5"/>
        <v>8549</v>
      </c>
      <c r="H87" s="348"/>
      <c r="I87" s="344">
        <v>33</v>
      </c>
    </row>
    <row r="88" spans="1:9">
      <c r="A88" s="127">
        <v>78</v>
      </c>
      <c r="B88" s="70">
        <f t="shared" si="3"/>
        <v>30.97</v>
      </c>
      <c r="C88" s="66"/>
      <c r="D88" s="148">
        <v>22050</v>
      </c>
      <c r="E88" s="147"/>
      <c r="F88" s="148">
        <f t="shared" si="4"/>
        <v>11588</v>
      </c>
      <c r="G88" s="348">
        <f t="shared" si="5"/>
        <v>8544</v>
      </c>
      <c r="H88" s="348"/>
      <c r="I88" s="344">
        <v>33</v>
      </c>
    </row>
    <row r="89" spans="1:9">
      <c r="A89" s="127">
        <v>79</v>
      </c>
      <c r="B89" s="70">
        <f t="shared" si="3"/>
        <v>30.98</v>
      </c>
      <c r="C89" s="66"/>
      <c r="D89" s="148">
        <v>22050</v>
      </c>
      <c r="E89" s="147"/>
      <c r="F89" s="148">
        <f t="shared" si="4"/>
        <v>11585</v>
      </c>
      <c r="G89" s="348">
        <f t="shared" si="5"/>
        <v>8541</v>
      </c>
      <c r="H89" s="348"/>
      <c r="I89" s="344">
        <v>33</v>
      </c>
    </row>
    <row r="90" spans="1:9">
      <c r="A90" s="127">
        <v>80</v>
      </c>
      <c r="B90" s="70">
        <f t="shared" si="3"/>
        <v>31</v>
      </c>
      <c r="C90" s="66"/>
      <c r="D90" s="148">
        <v>22050</v>
      </c>
      <c r="E90" s="147"/>
      <c r="F90" s="148">
        <f t="shared" si="4"/>
        <v>11577</v>
      </c>
      <c r="G90" s="348">
        <f t="shared" si="5"/>
        <v>8535</v>
      </c>
      <c r="H90" s="348"/>
      <c r="I90" s="344">
        <v>33</v>
      </c>
    </row>
    <row r="91" spans="1:9">
      <c r="A91" s="127">
        <v>81</v>
      </c>
      <c r="B91" s="70">
        <f t="shared" si="3"/>
        <v>31.01</v>
      </c>
      <c r="C91" s="66"/>
      <c r="D91" s="148">
        <v>22050</v>
      </c>
      <c r="E91" s="147"/>
      <c r="F91" s="148">
        <f t="shared" si="4"/>
        <v>11574</v>
      </c>
      <c r="G91" s="348">
        <f t="shared" si="5"/>
        <v>8533</v>
      </c>
      <c r="H91" s="348"/>
      <c r="I91" s="344">
        <v>33</v>
      </c>
    </row>
    <row r="92" spans="1:9">
      <c r="A92" s="127">
        <v>82</v>
      </c>
      <c r="B92" s="70">
        <f t="shared" si="3"/>
        <v>31.02</v>
      </c>
      <c r="C92" s="66"/>
      <c r="D92" s="148">
        <v>22050</v>
      </c>
      <c r="E92" s="147"/>
      <c r="F92" s="148">
        <f t="shared" si="4"/>
        <v>11570</v>
      </c>
      <c r="G92" s="348">
        <f t="shared" si="5"/>
        <v>8530</v>
      </c>
      <c r="H92" s="348"/>
      <c r="I92" s="344">
        <v>33</v>
      </c>
    </row>
    <row r="93" spans="1:9">
      <c r="A93" s="127">
        <v>83</v>
      </c>
      <c r="B93" s="70">
        <f t="shared" si="3"/>
        <v>31.04</v>
      </c>
      <c r="C93" s="66"/>
      <c r="D93" s="148">
        <v>22050</v>
      </c>
      <c r="E93" s="147"/>
      <c r="F93" s="148">
        <f t="shared" si="4"/>
        <v>11562</v>
      </c>
      <c r="G93" s="348">
        <f t="shared" si="5"/>
        <v>8524</v>
      </c>
      <c r="H93" s="348"/>
      <c r="I93" s="344">
        <v>33</v>
      </c>
    </row>
    <row r="94" spans="1:9">
      <c r="A94" s="127">
        <v>84</v>
      </c>
      <c r="B94" s="70">
        <f t="shared" si="3"/>
        <v>31.05</v>
      </c>
      <c r="C94" s="66"/>
      <c r="D94" s="148">
        <v>22050</v>
      </c>
      <c r="E94" s="147"/>
      <c r="F94" s="148">
        <f t="shared" si="4"/>
        <v>11559</v>
      </c>
      <c r="G94" s="348">
        <f t="shared" si="5"/>
        <v>8522</v>
      </c>
      <c r="H94" s="348"/>
      <c r="I94" s="344">
        <v>33</v>
      </c>
    </row>
    <row r="95" spans="1:9">
      <c r="A95" s="127">
        <v>85</v>
      </c>
      <c r="B95" s="70">
        <f t="shared" si="3"/>
        <v>31.06</v>
      </c>
      <c r="C95" s="66"/>
      <c r="D95" s="148">
        <v>22050</v>
      </c>
      <c r="E95" s="147"/>
      <c r="F95" s="148">
        <f t="shared" si="4"/>
        <v>11555</v>
      </c>
      <c r="G95" s="348">
        <f t="shared" si="5"/>
        <v>8519</v>
      </c>
      <c r="H95" s="348"/>
      <c r="I95" s="344">
        <v>33</v>
      </c>
    </row>
    <row r="96" spans="1:9">
      <c r="A96" s="127">
        <v>86</v>
      </c>
      <c r="B96" s="70">
        <f t="shared" si="3"/>
        <v>31.08</v>
      </c>
      <c r="C96" s="66"/>
      <c r="D96" s="148">
        <v>22050</v>
      </c>
      <c r="E96" s="147"/>
      <c r="F96" s="148">
        <f t="shared" si="4"/>
        <v>11548</v>
      </c>
      <c r="G96" s="348">
        <f t="shared" si="5"/>
        <v>8514</v>
      </c>
      <c r="H96" s="348"/>
      <c r="I96" s="344">
        <v>33</v>
      </c>
    </row>
    <row r="97" spans="1:9">
      <c r="A97" s="127">
        <v>87</v>
      </c>
      <c r="B97" s="70">
        <f t="shared" si="3"/>
        <v>31.09</v>
      </c>
      <c r="C97" s="66"/>
      <c r="D97" s="148">
        <v>22050</v>
      </c>
      <c r="E97" s="147"/>
      <c r="F97" s="148">
        <f t="shared" si="4"/>
        <v>11544</v>
      </c>
      <c r="G97" s="348">
        <f t="shared" si="5"/>
        <v>8511</v>
      </c>
      <c r="H97" s="348"/>
      <c r="I97" s="344">
        <v>33</v>
      </c>
    </row>
    <row r="98" spans="1:9">
      <c r="A98" s="127">
        <v>88</v>
      </c>
      <c r="B98" s="70">
        <f t="shared" si="3"/>
        <v>31.1</v>
      </c>
      <c r="C98" s="66"/>
      <c r="D98" s="148">
        <v>22050</v>
      </c>
      <c r="E98" s="147"/>
      <c r="F98" s="148">
        <f t="shared" si="4"/>
        <v>11540</v>
      </c>
      <c r="G98" s="348">
        <f t="shared" si="5"/>
        <v>8508</v>
      </c>
      <c r="H98" s="348"/>
      <c r="I98" s="344">
        <v>33</v>
      </c>
    </row>
    <row r="99" spans="1:9">
      <c r="A99" s="127">
        <v>89</v>
      </c>
      <c r="B99" s="70">
        <f t="shared" si="3"/>
        <v>31.12</v>
      </c>
      <c r="C99" s="66"/>
      <c r="D99" s="148">
        <v>22050</v>
      </c>
      <c r="E99" s="147"/>
      <c r="F99" s="148">
        <f t="shared" si="4"/>
        <v>11533</v>
      </c>
      <c r="G99" s="348">
        <f t="shared" si="5"/>
        <v>8503</v>
      </c>
      <c r="H99" s="348"/>
      <c r="I99" s="344">
        <v>33</v>
      </c>
    </row>
    <row r="100" spans="1:9">
      <c r="A100" s="127">
        <v>90</v>
      </c>
      <c r="B100" s="70">
        <f t="shared" si="3"/>
        <v>31.13</v>
      </c>
      <c r="C100" s="66"/>
      <c r="D100" s="148">
        <v>22050</v>
      </c>
      <c r="E100" s="147"/>
      <c r="F100" s="148">
        <f t="shared" si="4"/>
        <v>11529</v>
      </c>
      <c r="G100" s="348">
        <f t="shared" si="5"/>
        <v>8500</v>
      </c>
      <c r="H100" s="348"/>
      <c r="I100" s="344">
        <v>33</v>
      </c>
    </row>
    <row r="101" spans="1:9">
      <c r="A101" s="127">
        <v>91</v>
      </c>
      <c r="B101" s="70">
        <f t="shared" si="3"/>
        <v>31.14</v>
      </c>
      <c r="C101" s="66"/>
      <c r="D101" s="148">
        <v>22050</v>
      </c>
      <c r="E101" s="147"/>
      <c r="F101" s="148">
        <f t="shared" si="4"/>
        <v>11525</v>
      </c>
      <c r="G101" s="348">
        <f t="shared" si="5"/>
        <v>8497</v>
      </c>
      <c r="H101" s="348"/>
      <c r="I101" s="344">
        <v>33</v>
      </c>
    </row>
    <row r="102" spans="1:9">
      <c r="A102" s="127">
        <v>92</v>
      </c>
      <c r="B102" s="70">
        <f t="shared" si="3"/>
        <v>31.15</v>
      </c>
      <c r="C102" s="66"/>
      <c r="D102" s="148">
        <v>22050</v>
      </c>
      <c r="E102" s="147"/>
      <c r="F102" s="148">
        <f t="shared" si="4"/>
        <v>11522</v>
      </c>
      <c r="G102" s="348">
        <f t="shared" si="5"/>
        <v>8494</v>
      </c>
      <c r="H102" s="348"/>
      <c r="I102" s="344">
        <v>33</v>
      </c>
    </row>
    <row r="103" spans="1:9">
      <c r="A103" s="127">
        <v>93</v>
      </c>
      <c r="B103" s="70">
        <f t="shared" si="3"/>
        <v>31.17</v>
      </c>
      <c r="C103" s="66"/>
      <c r="D103" s="148">
        <v>22050</v>
      </c>
      <c r="E103" s="147"/>
      <c r="F103" s="148">
        <f t="shared" si="4"/>
        <v>11514</v>
      </c>
      <c r="G103" s="348">
        <f t="shared" si="5"/>
        <v>8489</v>
      </c>
      <c r="H103" s="348"/>
      <c r="I103" s="344">
        <v>33</v>
      </c>
    </row>
    <row r="104" spans="1:9">
      <c r="A104" s="127">
        <v>94</v>
      </c>
      <c r="B104" s="70">
        <f t="shared" si="3"/>
        <v>31.18</v>
      </c>
      <c r="C104" s="66"/>
      <c r="D104" s="148">
        <v>22050</v>
      </c>
      <c r="E104" s="147"/>
      <c r="F104" s="148">
        <f t="shared" si="4"/>
        <v>11511</v>
      </c>
      <c r="G104" s="348">
        <f t="shared" si="5"/>
        <v>8486</v>
      </c>
      <c r="H104" s="348"/>
      <c r="I104" s="344">
        <v>33</v>
      </c>
    </row>
    <row r="105" spans="1:9">
      <c r="A105" s="127">
        <v>95</v>
      </c>
      <c r="B105" s="70">
        <f t="shared" si="3"/>
        <v>31.19</v>
      </c>
      <c r="C105" s="66"/>
      <c r="D105" s="148">
        <v>22050</v>
      </c>
      <c r="E105" s="147"/>
      <c r="F105" s="148">
        <f t="shared" si="4"/>
        <v>11507</v>
      </c>
      <c r="G105" s="348">
        <f t="shared" si="5"/>
        <v>8483</v>
      </c>
      <c r="H105" s="348"/>
      <c r="I105" s="344">
        <v>33</v>
      </c>
    </row>
    <row r="106" spans="1:9">
      <c r="A106" s="127">
        <v>96</v>
      </c>
      <c r="B106" s="70">
        <f t="shared" si="3"/>
        <v>31.2</v>
      </c>
      <c r="C106" s="66"/>
      <c r="D106" s="148">
        <v>22050</v>
      </c>
      <c r="E106" s="147"/>
      <c r="F106" s="148">
        <f t="shared" si="4"/>
        <v>11503</v>
      </c>
      <c r="G106" s="348">
        <f t="shared" si="5"/>
        <v>8481</v>
      </c>
      <c r="H106" s="348"/>
      <c r="I106" s="344">
        <v>33</v>
      </c>
    </row>
    <row r="107" spans="1:9">
      <c r="A107" s="127">
        <v>97</v>
      </c>
      <c r="B107" s="70">
        <f t="shared" si="3"/>
        <v>31.21</v>
      </c>
      <c r="C107" s="66"/>
      <c r="D107" s="148">
        <v>22050</v>
      </c>
      <c r="E107" s="147"/>
      <c r="F107" s="148">
        <f t="shared" si="4"/>
        <v>11500</v>
      </c>
      <c r="G107" s="348">
        <f t="shared" si="5"/>
        <v>8478</v>
      </c>
      <c r="H107" s="348"/>
      <c r="I107" s="344">
        <v>33</v>
      </c>
    </row>
    <row r="108" spans="1:9">
      <c r="A108" s="127">
        <v>98</v>
      </c>
      <c r="B108" s="70">
        <f t="shared" si="3"/>
        <v>31.22</v>
      </c>
      <c r="C108" s="66"/>
      <c r="D108" s="148">
        <v>22050</v>
      </c>
      <c r="E108" s="147"/>
      <c r="F108" s="148">
        <f t="shared" si="4"/>
        <v>11496</v>
      </c>
      <c r="G108" s="348">
        <f t="shared" si="5"/>
        <v>8475</v>
      </c>
      <c r="H108" s="348"/>
      <c r="I108" s="344">
        <v>33</v>
      </c>
    </row>
    <row r="109" spans="1:9">
      <c r="A109" s="127">
        <v>99</v>
      </c>
      <c r="B109" s="70">
        <f t="shared" si="3"/>
        <v>31.24</v>
      </c>
      <c r="C109" s="66"/>
      <c r="D109" s="148">
        <v>22050</v>
      </c>
      <c r="E109" s="147"/>
      <c r="F109" s="148">
        <f t="shared" si="4"/>
        <v>11489</v>
      </c>
      <c r="G109" s="348">
        <f t="shared" si="5"/>
        <v>8470</v>
      </c>
      <c r="H109" s="348"/>
      <c r="I109" s="344">
        <v>33</v>
      </c>
    </row>
    <row r="110" spans="1:9">
      <c r="A110" s="127">
        <v>100</v>
      </c>
      <c r="B110" s="70">
        <f t="shared" si="3"/>
        <v>31.25</v>
      </c>
      <c r="C110" s="66"/>
      <c r="D110" s="148">
        <v>22050</v>
      </c>
      <c r="E110" s="147"/>
      <c r="F110" s="148">
        <f t="shared" si="4"/>
        <v>11485</v>
      </c>
      <c r="G110" s="348">
        <f t="shared" si="5"/>
        <v>8467</v>
      </c>
      <c r="H110" s="348"/>
      <c r="I110" s="344">
        <v>33</v>
      </c>
    </row>
    <row r="111" spans="1:9">
      <c r="A111" s="127">
        <v>101</v>
      </c>
      <c r="B111" s="70">
        <f t="shared" si="3"/>
        <v>31.26</v>
      </c>
      <c r="C111" s="66"/>
      <c r="D111" s="148">
        <v>22050</v>
      </c>
      <c r="E111" s="147"/>
      <c r="F111" s="148">
        <f t="shared" si="4"/>
        <v>11481</v>
      </c>
      <c r="G111" s="348">
        <f t="shared" si="5"/>
        <v>8464</v>
      </c>
      <c r="H111" s="348"/>
      <c r="I111" s="344">
        <v>33</v>
      </c>
    </row>
    <row r="112" spans="1:9">
      <c r="A112" s="127">
        <v>102</v>
      </c>
      <c r="B112" s="70">
        <f t="shared" si="3"/>
        <v>31.27</v>
      </c>
      <c r="C112" s="66"/>
      <c r="D112" s="148">
        <v>22050</v>
      </c>
      <c r="E112" s="147"/>
      <c r="F112" s="148">
        <f t="shared" si="4"/>
        <v>11478</v>
      </c>
      <c r="G112" s="348">
        <f t="shared" si="5"/>
        <v>8462</v>
      </c>
      <c r="H112" s="348"/>
      <c r="I112" s="344">
        <v>33</v>
      </c>
    </row>
    <row r="113" spans="1:9">
      <c r="A113" s="127">
        <v>103</v>
      </c>
      <c r="B113" s="70">
        <f t="shared" si="3"/>
        <v>31.28</v>
      </c>
      <c r="C113" s="66"/>
      <c r="D113" s="148">
        <v>22050</v>
      </c>
      <c r="E113" s="147"/>
      <c r="F113" s="148">
        <f t="shared" si="4"/>
        <v>11474</v>
      </c>
      <c r="G113" s="348">
        <f t="shared" si="5"/>
        <v>8459</v>
      </c>
      <c r="H113" s="348"/>
      <c r="I113" s="344">
        <v>33</v>
      </c>
    </row>
    <row r="114" spans="1:9">
      <c r="A114" s="127">
        <v>104</v>
      </c>
      <c r="B114" s="70">
        <f t="shared" si="3"/>
        <v>31.29</v>
      </c>
      <c r="C114" s="66"/>
      <c r="D114" s="148">
        <v>22050</v>
      </c>
      <c r="E114" s="147"/>
      <c r="F114" s="148">
        <f t="shared" si="4"/>
        <v>11470</v>
      </c>
      <c r="G114" s="348">
        <f t="shared" si="5"/>
        <v>8456</v>
      </c>
      <c r="H114" s="348"/>
      <c r="I114" s="344">
        <v>33</v>
      </c>
    </row>
    <row r="115" spans="1:9">
      <c r="A115" s="127">
        <v>105</v>
      </c>
      <c r="B115" s="70">
        <f t="shared" si="3"/>
        <v>31.3</v>
      </c>
      <c r="C115" s="66"/>
      <c r="D115" s="148">
        <v>22050</v>
      </c>
      <c r="E115" s="147"/>
      <c r="F115" s="148">
        <f t="shared" si="4"/>
        <v>11467</v>
      </c>
      <c r="G115" s="348">
        <f t="shared" si="5"/>
        <v>8454</v>
      </c>
      <c r="H115" s="348"/>
      <c r="I115" s="344">
        <v>33</v>
      </c>
    </row>
    <row r="116" spans="1:9">
      <c r="A116" s="127">
        <v>106</v>
      </c>
      <c r="B116" s="70">
        <f t="shared" si="3"/>
        <v>31.31</v>
      </c>
      <c r="C116" s="66"/>
      <c r="D116" s="148">
        <v>22050</v>
      </c>
      <c r="E116" s="147"/>
      <c r="F116" s="148">
        <f t="shared" si="4"/>
        <v>11463</v>
      </c>
      <c r="G116" s="348">
        <f t="shared" si="5"/>
        <v>8451</v>
      </c>
      <c r="H116" s="348"/>
      <c r="I116" s="344">
        <v>33</v>
      </c>
    </row>
    <row r="117" spans="1:9">
      <c r="A117" s="127">
        <v>107</v>
      </c>
      <c r="B117" s="70">
        <f t="shared" si="3"/>
        <v>31.32</v>
      </c>
      <c r="C117" s="66"/>
      <c r="D117" s="148">
        <v>22050</v>
      </c>
      <c r="E117" s="147"/>
      <c r="F117" s="148">
        <f t="shared" si="4"/>
        <v>11459</v>
      </c>
      <c r="G117" s="348">
        <f t="shared" si="5"/>
        <v>8448</v>
      </c>
      <c r="H117" s="348"/>
      <c r="I117" s="344">
        <v>33</v>
      </c>
    </row>
    <row r="118" spans="1:9">
      <c r="A118" s="127">
        <v>108</v>
      </c>
      <c r="B118" s="70">
        <f t="shared" si="3"/>
        <v>31.33</v>
      </c>
      <c r="C118" s="66"/>
      <c r="D118" s="148">
        <v>22050</v>
      </c>
      <c r="E118" s="147"/>
      <c r="F118" s="148">
        <f t="shared" si="4"/>
        <v>11456</v>
      </c>
      <c r="G118" s="348">
        <f t="shared" si="5"/>
        <v>8446</v>
      </c>
      <c r="H118" s="348"/>
      <c r="I118" s="344">
        <v>33</v>
      </c>
    </row>
    <row r="119" spans="1:9">
      <c r="A119" s="127">
        <v>109</v>
      </c>
      <c r="B119" s="70">
        <f t="shared" si="3"/>
        <v>31.34</v>
      </c>
      <c r="C119" s="66"/>
      <c r="D119" s="148">
        <v>22050</v>
      </c>
      <c r="E119" s="147"/>
      <c r="F119" s="148">
        <f t="shared" si="4"/>
        <v>11452</v>
      </c>
      <c r="G119" s="348">
        <f t="shared" si="5"/>
        <v>8443</v>
      </c>
      <c r="H119" s="348"/>
      <c r="I119" s="344">
        <v>33</v>
      </c>
    </row>
    <row r="120" spans="1:9">
      <c r="A120" s="127">
        <v>110</v>
      </c>
      <c r="B120" s="70">
        <f t="shared" si="3"/>
        <v>31.35</v>
      </c>
      <c r="C120" s="66"/>
      <c r="D120" s="148">
        <v>22050</v>
      </c>
      <c r="E120" s="147"/>
      <c r="F120" s="148">
        <f t="shared" si="4"/>
        <v>11448</v>
      </c>
      <c r="G120" s="348">
        <f t="shared" si="5"/>
        <v>8440</v>
      </c>
      <c r="H120" s="348"/>
      <c r="I120" s="344">
        <v>33</v>
      </c>
    </row>
    <row r="121" spans="1:9">
      <c r="A121" s="127">
        <v>111</v>
      </c>
      <c r="B121" s="70">
        <f t="shared" si="3"/>
        <v>31.36</v>
      </c>
      <c r="C121" s="66"/>
      <c r="D121" s="148">
        <v>22050</v>
      </c>
      <c r="E121" s="147"/>
      <c r="F121" s="148">
        <f t="shared" si="4"/>
        <v>11445</v>
      </c>
      <c r="G121" s="348">
        <f t="shared" si="5"/>
        <v>8438</v>
      </c>
      <c r="H121" s="348"/>
      <c r="I121" s="344">
        <v>33</v>
      </c>
    </row>
    <row r="122" spans="1:9">
      <c r="A122" s="127">
        <v>112</v>
      </c>
      <c r="B122" s="70">
        <f t="shared" si="3"/>
        <v>31.37</v>
      </c>
      <c r="C122" s="66"/>
      <c r="D122" s="148">
        <v>22050</v>
      </c>
      <c r="E122" s="147"/>
      <c r="F122" s="148">
        <f t="shared" si="4"/>
        <v>11441</v>
      </c>
      <c r="G122" s="348">
        <f t="shared" si="5"/>
        <v>8435</v>
      </c>
      <c r="H122" s="348"/>
      <c r="I122" s="344">
        <v>33</v>
      </c>
    </row>
    <row r="123" spans="1:9">
      <c r="A123" s="127">
        <v>113</v>
      </c>
      <c r="B123" s="70">
        <f t="shared" si="3"/>
        <v>31.38</v>
      </c>
      <c r="C123" s="66"/>
      <c r="D123" s="148">
        <v>22050</v>
      </c>
      <c r="E123" s="147"/>
      <c r="F123" s="148">
        <f t="shared" si="4"/>
        <v>11437</v>
      </c>
      <c r="G123" s="348">
        <f t="shared" si="5"/>
        <v>8432</v>
      </c>
      <c r="H123" s="348"/>
      <c r="I123" s="344">
        <v>33</v>
      </c>
    </row>
    <row r="124" spans="1:9">
      <c r="A124" s="127">
        <v>114</v>
      </c>
      <c r="B124" s="70">
        <f t="shared" si="3"/>
        <v>31.39</v>
      </c>
      <c r="C124" s="66"/>
      <c r="D124" s="148">
        <v>22050</v>
      </c>
      <c r="E124" s="147"/>
      <c r="F124" s="148">
        <f t="shared" si="4"/>
        <v>11434</v>
      </c>
      <c r="G124" s="348">
        <f t="shared" si="5"/>
        <v>8429</v>
      </c>
      <c r="H124" s="348"/>
      <c r="I124" s="344">
        <v>33</v>
      </c>
    </row>
    <row r="125" spans="1:9">
      <c r="A125" s="127">
        <v>115</v>
      </c>
      <c r="B125" s="70">
        <f t="shared" si="3"/>
        <v>31.4</v>
      </c>
      <c r="C125" s="66"/>
      <c r="D125" s="148">
        <v>22050</v>
      </c>
      <c r="E125" s="147"/>
      <c r="F125" s="148">
        <f t="shared" si="4"/>
        <v>11430</v>
      </c>
      <c r="G125" s="348">
        <f t="shared" si="5"/>
        <v>8427</v>
      </c>
      <c r="H125" s="348"/>
      <c r="I125" s="344">
        <v>33</v>
      </c>
    </row>
    <row r="126" spans="1:9">
      <c r="A126" s="127">
        <v>116</v>
      </c>
      <c r="B126" s="70">
        <f t="shared" si="3"/>
        <v>31.41</v>
      </c>
      <c r="C126" s="66"/>
      <c r="D126" s="148">
        <v>22050</v>
      </c>
      <c r="E126" s="147"/>
      <c r="F126" s="148">
        <f t="shared" si="4"/>
        <v>11427</v>
      </c>
      <c r="G126" s="348">
        <f t="shared" si="5"/>
        <v>8424</v>
      </c>
      <c r="H126" s="348"/>
      <c r="I126" s="344">
        <v>33</v>
      </c>
    </row>
    <row r="127" spans="1:9">
      <c r="A127" s="127">
        <v>117</v>
      </c>
      <c r="B127" s="70">
        <f t="shared" si="3"/>
        <v>31.42</v>
      </c>
      <c r="C127" s="66"/>
      <c r="D127" s="148">
        <v>22050</v>
      </c>
      <c r="E127" s="147"/>
      <c r="F127" s="148">
        <f t="shared" si="4"/>
        <v>11423</v>
      </c>
      <c r="G127" s="348">
        <f t="shared" si="5"/>
        <v>8421</v>
      </c>
      <c r="H127" s="348"/>
      <c r="I127" s="344">
        <v>33</v>
      </c>
    </row>
    <row r="128" spans="1:9">
      <c r="A128" s="127">
        <v>118</v>
      </c>
      <c r="B128" s="70">
        <f t="shared" si="3"/>
        <v>31.43</v>
      </c>
      <c r="C128" s="66"/>
      <c r="D128" s="148">
        <v>22050</v>
      </c>
      <c r="E128" s="147"/>
      <c r="F128" s="148">
        <f t="shared" si="4"/>
        <v>11419</v>
      </c>
      <c r="G128" s="348">
        <f t="shared" si="5"/>
        <v>8419</v>
      </c>
      <c r="H128" s="348"/>
      <c r="I128" s="344">
        <v>33</v>
      </c>
    </row>
    <row r="129" spans="1:9">
      <c r="A129" s="127">
        <v>119</v>
      </c>
      <c r="B129" s="70">
        <f t="shared" si="3"/>
        <v>31.44</v>
      </c>
      <c r="C129" s="66"/>
      <c r="D129" s="148">
        <v>22050</v>
      </c>
      <c r="E129" s="147"/>
      <c r="F129" s="148">
        <f t="shared" si="4"/>
        <v>11416</v>
      </c>
      <c r="G129" s="348">
        <f t="shared" si="5"/>
        <v>8416</v>
      </c>
      <c r="H129" s="348"/>
      <c r="I129" s="344">
        <v>33</v>
      </c>
    </row>
    <row r="130" spans="1:9">
      <c r="A130" s="127">
        <v>120</v>
      </c>
      <c r="B130" s="70">
        <f t="shared" si="3"/>
        <v>31.45</v>
      </c>
      <c r="C130" s="66"/>
      <c r="D130" s="148">
        <v>22050</v>
      </c>
      <c r="E130" s="147"/>
      <c r="F130" s="148">
        <f t="shared" si="4"/>
        <v>11412</v>
      </c>
      <c r="G130" s="348">
        <f t="shared" si="5"/>
        <v>8413</v>
      </c>
      <c r="H130" s="348"/>
      <c r="I130" s="344">
        <v>33</v>
      </c>
    </row>
    <row r="131" spans="1:9">
      <c r="A131" s="127">
        <v>121</v>
      </c>
      <c r="B131" s="70">
        <f t="shared" si="3"/>
        <v>31.46</v>
      </c>
      <c r="C131" s="66"/>
      <c r="D131" s="148">
        <v>22050</v>
      </c>
      <c r="E131" s="147"/>
      <c r="F131" s="148">
        <f t="shared" si="4"/>
        <v>11408</v>
      </c>
      <c r="G131" s="348">
        <f t="shared" si="5"/>
        <v>8411</v>
      </c>
      <c r="H131" s="348"/>
      <c r="I131" s="344">
        <v>33</v>
      </c>
    </row>
    <row r="132" spans="1:9">
      <c r="A132" s="127">
        <v>122</v>
      </c>
      <c r="B132" s="70">
        <f t="shared" si="3"/>
        <v>31.47</v>
      </c>
      <c r="C132" s="66"/>
      <c r="D132" s="148">
        <v>22050</v>
      </c>
      <c r="E132" s="147"/>
      <c r="F132" s="148">
        <f t="shared" si="4"/>
        <v>11405</v>
      </c>
      <c r="G132" s="348">
        <f t="shared" si="5"/>
        <v>8408</v>
      </c>
      <c r="H132" s="348"/>
      <c r="I132" s="344">
        <v>33</v>
      </c>
    </row>
    <row r="133" spans="1:9">
      <c r="A133" s="127">
        <v>123</v>
      </c>
      <c r="B133" s="70">
        <f t="shared" si="3"/>
        <v>31.48</v>
      </c>
      <c r="C133" s="66"/>
      <c r="D133" s="148">
        <v>22050</v>
      </c>
      <c r="E133" s="147"/>
      <c r="F133" s="148">
        <f t="shared" si="4"/>
        <v>11401</v>
      </c>
      <c r="G133" s="348">
        <f t="shared" si="5"/>
        <v>8405</v>
      </c>
      <c r="H133" s="348"/>
      <c r="I133" s="344">
        <v>33</v>
      </c>
    </row>
    <row r="134" spans="1:9">
      <c r="A134" s="127">
        <v>124</v>
      </c>
      <c r="B134" s="70">
        <f t="shared" si="3"/>
        <v>31.49</v>
      </c>
      <c r="C134" s="66"/>
      <c r="D134" s="148">
        <v>22050</v>
      </c>
      <c r="E134" s="147"/>
      <c r="F134" s="148">
        <f t="shared" si="4"/>
        <v>11398</v>
      </c>
      <c r="G134" s="348">
        <f t="shared" si="5"/>
        <v>8403</v>
      </c>
      <c r="H134" s="348"/>
      <c r="I134" s="344">
        <v>33</v>
      </c>
    </row>
    <row r="135" spans="1:9">
      <c r="A135" s="127">
        <v>125</v>
      </c>
      <c r="B135" s="70">
        <f t="shared" si="3"/>
        <v>31.5</v>
      </c>
      <c r="C135" s="66"/>
      <c r="D135" s="148">
        <v>22050</v>
      </c>
      <c r="E135" s="147"/>
      <c r="F135" s="148">
        <f t="shared" si="4"/>
        <v>11394</v>
      </c>
      <c r="G135" s="348">
        <f t="shared" si="5"/>
        <v>8400</v>
      </c>
      <c r="H135" s="348"/>
      <c r="I135" s="344">
        <v>33</v>
      </c>
    </row>
    <row r="136" spans="1:9">
      <c r="A136" s="127">
        <v>126</v>
      </c>
      <c r="B136" s="70">
        <f t="shared" si="3"/>
        <v>31.51</v>
      </c>
      <c r="C136" s="66"/>
      <c r="D136" s="148">
        <v>22050</v>
      </c>
      <c r="E136" s="147"/>
      <c r="F136" s="148">
        <f t="shared" si="4"/>
        <v>11390</v>
      </c>
      <c r="G136" s="348">
        <f t="shared" si="5"/>
        <v>8397</v>
      </c>
      <c r="H136" s="348"/>
      <c r="I136" s="344">
        <v>33</v>
      </c>
    </row>
    <row r="137" spans="1:9">
      <c r="A137" s="127">
        <v>127</v>
      </c>
      <c r="B137" s="70">
        <f t="shared" si="3"/>
        <v>31.51</v>
      </c>
      <c r="C137" s="66"/>
      <c r="D137" s="148">
        <v>22050</v>
      </c>
      <c r="E137" s="147"/>
      <c r="F137" s="148">
        <f t="shared" si="4"/>
        <v>11390</v>
      </c>
      <c r="G137" s="348">
        <f t="shared" si="5"/>
        <v>8397</v>
      </c>
      <c r="H137" s="348"/>
      <c r="I137" s="344">
        <v>33</v>
      </c>
    </row>
    <row r="138" spans="1:9">
      <c r="A138" s="127">
        <v>128</v>
      </c>
      <c r="B138" s="70">
        <f t="shared" si="3"/>
        <v>31.52</v>
      </c>
      <c r="C138" s="66"/>
      <c r="D138" s="148">
        <v>22050</v>
      </c>
      <c r="E138" s="147"/>
      <c r="F138" s="148">
        <f t="shared" si="4"/>
        <v>11387</v>
      </c>
      <c r="G138" s="348">
        <f t="shared" si="5"/>
        <v>8395</v>
      </c>
      <c r="H138" s="348"/>
      <c r="I138" s="344">
        <v>33</v>
      </c>
    </row>
    <row r="139" spans="1:9">
      <c r="A139" s="127">
        <v>129</v>
      </c>
      <c r="B139" s="70">
        <f t="shared" ref="B139:B202" si="6">ROUND(1.12233*LN(A139)+26.078,2)</f>
        <v>31.53</v>
      </c>
      <c r="C139" s="66"/>
      <c r="D139" s="148">
        <v>22050</v>
      </c>
      <c r="E139" s="147"/>
      <c r="F139" s="148">
        <f t="shared" si="4"/>
        <v>11383</v>
      </c>
      <c r="G139" s="348">
        <f t="shared" si="5"/>
        <v>8392</v>
      </c>
      <c r="H139" s="348"/>
      <c r="I139" s="344">
        <v>33</v>
      </c>
    </row>
    <row r="140" spans="1:9">
      <c r="A140" s="127">
        <v>130</v>
      </c>
      <c r="B140" s="70">
        <f t="shared" si="6"/>
        <v>31.54</v>
      </c>
      <c r="C140" s="66"/>
      <c r="D140" s="148">
        <v>22050</v>
      </c>
      <c r="E140" s="147"/>
      <c r="F140" s="148">
        <f t="shared" ref="F140:F203" si="7">ROUND(12*1.3525*(1/B140*D140)+I140,0)</f>
        <v>11380</v>
      </c>
      <c r="G140" s="348">
        <f t="shared" ref="G140:G203" si="8">ROUND(12*(1/B140*D140),0)</f>
        <v>8389</v>
      </c>
      <c r="H140" s="348"/>
      <c r="I140" s="344">
        <v>33</v>
      </c>
    </row>
    <row r="141" spans="1:9">
      <c r="A141" s="127">
        <v>131</v>
      </c>
      <c r="B141" s="70">
        <f t="shared" si="6"/>
        <v>31.55</v>
      </c>
      <c r="C141" s="66"/>
      <c r="D141" s="148">
        <v>22050</v>
      </c>
      <c r="E141" s="147"/>
      <c r="F141" s="148">
        <f t="shared" si="7"/>
        <v>11376</v>
      </c>
      <c r="G141" s="348">
        <f t="shared" si="8"/>
        <v>8387</v>
      </c>
      <c r="H141" s="348"/>
      <c r="I141" s="344">
        <v>33</v>
      </c>
    </row>
    <row r="142" spans="1:9">
      <c r="A142" s="127">
        <v>132</v>
      </c>
      <c r="B142" s="70">
        <f t="shared" si="6"/>
        <v>31.56</v>
      </c>
      <c r="C142" s="66"/>
      <c r="D142" s="148">
        <v>22050</v>
      </c>
      <c r="E142" s="147"/>
      <c r="F142" s="148">
        <f t="shared" si="7"/>
        <v>11372</v>
      </c>
      <c r="G142" s="348">
        <f t="shared" si="8"/>
        <v>8384</v>
      </c>
      <c r="H142" s="348"/>
      <c r="I142" s="344">
        <v>33</v>
      </c>
    </row>
    <row r="143" spans="1:9">
      <c r="A143" s="127">
        <v>133</v>
      </c>
      <c r="B143" s="70">
        <f t="shared" si="6"/>
        <v>31.57</v>
      </c>
      <c r="C143" s="66"/>
      <c r="D143" s="148">
        <v>22050</v>
      </c>
      <c r="E143" s="147"/>
      <c r="F143" s="148">
        <f t="shared" si="7"/>
        <v>11369</v>
      </c>
      <c r="G143" s="348">
        <f t="shared" si="8"/>
        <v>8381</v>
      </c>
      <c r="H143" s="348"/>
      <c r="I143" s="344">
        <v>33</v>
      </c>
    </row>
    <row r="144" spans="1:9">
      <c r="A144" s="127">
        <v>134</v>
      </c>
      <c r="B144" s="70">
        <f t="shared" si="6"/>
        <v>31.57</v>
      </c>
      <c r="C144" s="66"/>
      <c r="D144" s="148">
        <v>22050</v>
      </c>
      <c r="E144" s="147"/>
      <c r="F144" s="148">
        <f t="shared" si="7"/>
        <v>11369</v>
      </c>
      <c r="G144" s="348">
        <f t="shared" si="8"/>
        <v>8381</v>
      </c>
      <c r="H144" s="348"/>
      <c r="I144" s="344">
        <v>33</v>
      </c>
    </row>
    <row r="145" spans="1:9">
      <c r="A145" s="127">
        <v>135</v>
      </c>
      <c r="B145" s="70">
        <f t="shared" si="6"/>
        <v>31.58</v>
      </c>
      <c r="C145" s="66"/>
      <c r="D145" s="148">
        <v>22050</v>
      </c>
      <c r="E145" s="147"/>
      <c r="F145" s="148">
        <f t="shared" si="7"/>
        <v>11365</v>
      </c>
      <c r="G145" s="348">
        <f t="shared" si="8"/>
        <v>8379</v>
      </c>
      <c r="H145" s="348"/>
      <c r="I145" s="344">
        <v>33</v>
      </c>
    </row>
    <row r="146" spans="1:9">
      <c r="A146" s="127">
        <v>136</v>
      </c>
      <c r="B146" s="70">
        <f t="shared" si="6"/>
        <v>31.59</v>
      </c>
      <c r="C146" s="66"/>
      <c r="D146" s="148">
        <v>22050</v>
      </c>
      <c r="E146" s="147"/>
      <c r="F146" s="148">
        <f t="shared" si="7"/>
        <v>11362</v>
      </c>
      <c r="G146" s="348">
        <f t="shared" si="8"/>
        <v>8376</v>
      </c>
      <c r="H146" s="348"/>
      <c r="I146" s="344">
        <v>33</v>
      </c>
    </row>
    <row r="147" spans="1:9">
      <c r="A147" s="127">
        <v>137</v>
      </c>
      <c r="B147" s="70">
        <f t="shared" si="6"/>
        <v>31.6</v>
      </c>
      <c r="C147" s="66"/>
      <c r="D147" s="148">
        <v>22050</v>
      </c>
      <c r="E147" s="147"/>
      <c r="F147" s="148">
        <f t="shared" si="7"/>
        <v>11358</v>
      </c>
      <c r="G147" s="348">
        <f t="shared" si="8"/>
        <v>8373</v>
      </c>
      <c r="H147" s="348"/>
      <c r="I147" s="344">
        <v>33</v>
      </c>
    </row>
    <row r="148" spans="1:9">
      <c r="A148" s="127">
        <v>138</v>
      </c>
      <c r="B148" s="70">
        <f t="shared" si="6"/>
        <v>31.61</v>
      </c>
      <c r="C148" s="66"/>
      <c r="D148" s="148">
        <v>22050</v>
      </c>
      <c r="E148" s="147"/>
      <c r="F148" s="148">
        <f t="shared" si="7"/>
        <v>11354</v>
      </c>
      <c r="G148" s="348">
        <f t="shared" si="8"/>
        <v>8371</v>
      </c>
      <c r="H148" s="348"/>
      <c r="I148" s="344">
        <v>33</v>
      </c>
    </row>
    <row r="149" spans="1:9">
      <c r="A149" s="127">
        <v>139</v>
      </c>
      <c r="B149" s="70">
        <f t="shared" si="6"/>
        <v>31.62</v>
      </c>
      <c r="C149" s="66"/>
      <c r="D149" s="148">
        <v>22050</v>
      </c>
      <c r="E149" s="147"/>
      <c r="F149" s="148">
        <f t="shared" si="7"/>
        <v>11351</v>
      </c>
      <c r="G149" s="348">
        <f t="shared" si="8"/>
        <v>8368</v>
      </c>
      <c r="H149" s="348"/>
      <c r="I149" s="344">
        <v>33</v>
      </c>
    </row>
    <row r="150" spans="1:9">
      <c r="A150" s="127">
        <v>140</v>
      </c>
      <c r="B150" s="70">
        <f t="shared" si="6"/>
        <v>31.62</v>
      </c>
      <c r="C150" s="66"/>
      <c r="D150" s="148">
        <v>22050</v>
      </c>
      <c r="E150" s="147"/>
      <c r="F150" s="148">
        <f t="shared" si="7"/>
        <v>11351</v>
      </c>
      <c r="G150" s="348">
        <f t="shared" si="8"/>
        <v>8368</v>
      </c>
      <c r="H150" s="348"/>
      <c r="I150" s="344">
        <v>33</v>
      </c>
    </row>
    <row r="151" spans="1:9">
      <c r="A151" s="127">
        <v>141</v>
      </c>
      <c r="B151" s="70">
        <f t="shared" si="6"/>
        <v>31.63</v>
      </c>
      <c r="C151" s="66"/>
      <c r="D151" s="148">
        <v>22050</v>
      </c>
      <c r="E151" s="147"/>
      <c r="F151" s="148">
        <f t="shared" si="7"/>
        <v>11347</v>
      </c>
      <c r="G151" s="348">
        <f t="shared" si="8"/>
        <v>8365</v>
      </c>
      <c r="H151" s="348"/>
      <c r="I151" s="344">
        <v>33</v>
      </c>
    </row>
    <row r="152" spans="1:9">
      <c r="A152" s="127">
        <v>142</v>
      </c>
      <c r="B152" s="70">
        <f t="shared" si="6"/>
        <v>31.64</v>
      </c>
      <c r="C152" s="66"/>
      <c r="D152" s="148">
        <v>22050</v>
      </c>
      <c r="E152" s="147"/>
      <c r="F152" s="148">
        <f t="shared" si="7"/>
        <v>11344</v>
      </c>
      <c r="G152" s="348">
        <f t="shared" si="8"/>
        <v>8363</v>
      </c>
      <c r="H152" s="348"/>
      <c r="I152" s="344">
        <v>33</v>
      </c>
    </row>
    <row r="153" spans="1:9">
      <c r="A153" s="127">
        <v>143</v>
      </c>
      <c r="B153" s="70">
        <f t="shared" si="6"/>
        <v>31.65</v>
      </c>
      <c r="C153" s="66"/>
      <c r="D153" s="148">
        <v>22050</v>
      </c>
      <c r="E153" s="147"/>
      <c r="F153" s="148">
        <f t="shared" si="7"/>
        <v>11340</v>
      </c>
      <c r="G153" s="348">
        <f t="shared" si="8"/>
        <v>8360</v>
      </c>
      <c r="H153" s="348"/>
      <c r="I153" s="344">
        <v>33</v>
      </c>
    </row>
    <row r="154" spans="1:9">
      <c r="A154" s="127">
        <v>144</v>
      </c>
      <c r="B154" s="70">
        <f t="shared" si="6"/>
        <v>31.66</v>
      </c>
      <c r="C154" s="66"/>
      <c r="D154" s="148">
        <v>22050</v>
      </c>
      <c r="E154" s="147"/>
      <c r="F154" s="148">
        <f t="shared" si="7"/>
        <v>11337</v>
      </c>
      <c r="G154" s="348">
        <f t="shared" si="8"/>
        <v>8358</v>
      </c>
      <c r="H154" s="348"/>
      <c r="I154" s="344">
        <v>33</v>
      </c>
    </row>
    <row r="155" spans="1:9">
      <c r="A155" s="127">
        <v>145</v>
      </c>
      <c r="B155" s="70">
        <f t="shared" si="6"/>
        <v>31.66</v>
      </c>
      <c r="C155" s="66"/>
      <c r="D155" s="148">
        <v>22050</v>
      </c>
      <c r="E155" s="147"/>
      <c r="F155" s="148">
        <f t="shared" si="7"/>
        <v>11337</v>
      </c>
      <c r="G155" s="348">
        <f t="shared" si="8"/>
        <v>8358</v>
      </c>
      <c r="H155" s="348"/>
      <c r="I155" s="344">
        <v>33</v>
      </c>
    </row>
    <row r="156" spans="1:9">
      <c r="A156" s="127">
        <v>146</v>
      </c>
      <c r="B156" s="70">
        <f t="shared" si="6"/>
        <v>31.67</v>
      </c>
      <c r="C156" s="66"/>
      <c r="D156" s="148">
        <v>22050</v>
      </c>
      <c r="E156" s="147"/>
      <c r="F156" s="148">
        <f t="shared" si="7"/>
        <v>11333</v>
      </c>
      <c r="G156" s="348">
        <f t="shared" si="8"/>
        <v>8355</v>
      </c>
      <c r="H156" s="348"/>
      <c r="I156" s="344">
        <v>33</v>
      </c>
    </row>
    <row r="157" spans="1:9">
      <c r="A157" s="127">
        <v>147</v>
      </c>
      <c r="B157" s="70">
        <f t="shared" si="6"/>
        <v>31.68</v>
      </c>
      <c r="C157" s="66"/>
      <c r="D157" s="148">
        <v>22050</v>
      </c>
      <c r="E157" s="147"/>
      <c r="F157" s="148">
        <f t="shared" si="7"/>
        <v>11329</v>
      </c>
      <c r="G157" s="348">
        <f t="shared" si="8"/>
        <v>8352</v>
      </c>
      <c r="H157" s="348"/>
      <c r="I157" s="344">
        <v>33</v>
      </c>
    </row>
    <row r="158" spans="1:9">
      <c r="A158" s="127">
        <v>148</v>
      </c>
      <c r="B158" s="70">
        <f t="shared" si="6"/>
        <v>31.69</v>
      </c>
      <c r="C158" s="66"/>
      <c r="D158" s="148">
        <v>22050</v>
      </c>
      <c r="E158" s="147"/>
      <c r="F158" s="148">
        <f t="shared" si="7"/>
        <v>11326</v>
      </c>
      <c r="G158" s="348">
        <f t="shared" si="8"/>
        <v>8350</v>
      </c>
      <c r="H158" s="348"/>
      <c r="I158" s="344">
        <v>33</v>
      </c>
    </row>
    <row r="159" spans="1:9">
      <c r="A159" s="127">
        <v>149</v>
      </c>
      <c r="B159" s="70">
        <f t="shared" si="6"/>
        <v>31.69</v>
      </c>
      <c r="C159" s="66"/>
      <c r="D159" s="148">
        <v>22050</v>
      </c>
      <c r="E159" s="147"/>
      <c r="F159" s="148">
        <f t="shared" si="7"/>
        <v>11326</v>
      </c>
      <c r="G159" s="348">
        <f t="shared" si="8"/>
        <v>8350</v>
      </c>
      <c r="H159" s="348"/>
      <c r="I159" s="344">
        <v>33</v>
      </c>
    </row>
    <row r="160" spans="1:9">
      <c r="A160" s="127">
        <v>150</v>
      </c>
      <c r="B160" s="70">
        <f t="shared" si="6"/>
        <v>31.7</v>
      </c>
      <c r="C160" s="66"/>
      <c r="D160" s="148">
        <v>22050</v>
      </c>
      <c r="E160" s="147"/>
      <c r="F160" s="148">
        <f t="shared" si="7"/>
        <v>11322</v>
      </c>
      <c r="G160" s="348">
        <f t="shared" si="8"/>
        <v>8347</v>
      </c>
      <c r="H160" s="348"/>
      <c r="I160" s="344">
        <v>33</v>
      </c>
    </row>
    <row r="161" spans="1:9">
      <c r="A161" s="127">
        <v>151</v>
      </c>
      <c r="B161" s="70">
        <f t="shared" si="6"/>
        <v>31.71</v>
      </c>
      <c r="C161" s="66"/>
      <c r="D161" s="148">
        <v>22050</v>
      </c>
      <c r="E161" s="147"/>
      <c r="F161" s="148">
        <f t="shared" si="7"/>
        <v>11319</v>
      </c>
      <c r="G161" s="348">
        <f t="shared" si="8"/>
        <v>8344</v>
      </c>
      <c r="H161" s="348"/>
      <c r="I161" s="344">
        <v>33</v>
      </c>
    </row>
    <row r="162" spans="1:9">
      <c r="A162" s="127">
        <v>152</v>
      </c>
      <c r="B162" s="70">
        <f t="shared" si="6"/>
        <v>31.72</v>
      </c>
      <c r="C162" s="66"/>
      <c r="D162" s="148">
        <v>22050</v>
      </c>
      <c r="E162" s="147"/>
      <c r="F162" s="148">
        <f t="shared" si="7"/>
        <v>11315</v>
      </c>
      <c r="G162" s="348">
        <f t="shared" si="8"/>
        <v>8342</v>
      </c>
      <c r="H162" s="348"/>
      <c r="I162" s="344">
        <v>33</v>
      </c>
    </row>
    <row r="163" spans="1:9">
      <c r="A163" s="127">
        <v>153</v>
      </c>
      <c r="B163" s="70">
        <f t="shared" si="6"/>
        <v>31.72</v>
      </c>
      <c r="C163" s="66"/>
      <c r="D163" s="148">
        <v>22050</v>
      </c>
      <c r="E163" s="147"/>
      <c r="F163" s="148">
        <f t="shared" si="7"/>
        <v>11315</v>
      </c>
      <c r="G163" s="348">
        <f t="shared" si="8"/>
        <v>8342</v>
      </c>
      <c r="H163" s="348"/>
      <c r="I163" s="344">
        <v>33</v>
      </c>
    </row>
    <row r="164" spans="1:9">
      <c r="A164" s="127">
        <v>154</v>
      </c>
      <c r="B164" s="70">
        <f t="shared" si="6"/>
        <v>31.73</v>
      </c>
      <c r="C164" s="66"/>
      <c r="D164" s="148">
        <v>22050</v>
      </c>
      <c r="E164" s="147"/>
      <c r="F164" s="148">
        <f t="shared" si="7"/>
        <v>11312</v>
      </c>
      <c r="G164" s="348">
        <f t="shared" si="8"/>
        <v>8339</v>
      </c>
      <c r="H164" s="348"/>
      <c r="I164" s="344">
        <v>33</v>
      </c>
    </row>
    <row r="165" spans="1:9">
      <c r="A165" s="127">
        <v>155</v>
      </c>
      <c r="B165" s="70">
        <f t="shared" si="6"/>
        <v>31.74</v>
      </c>
      <c r="C165" s="66"/>
      <c r="D165" s="148">
        <v>22050</v>
      </c>
      <c r="E165" s="147"/>
      <c r="F165" s="148">
        <f t="shared" si="7"/>
        <v>11308</v>
      </c>
      <c r="G165" s="348">
        <f t="shared" si="8"/>
        <v>8336</v>
      </c>
      <c r="H165" s="348"/>
      <c r="I165" s="344">
        <v>33</v>
      </c>
    </row>
    <row r="166" spans="1:9">
      <c r="A166" s="127">
        <v>156</v>
      </c>
      <c r="B166" s="70">
        <f t="shared" si="6"/>
        <v>31.75</v>
      </c>
      <c r="C166" s="66"/>
      <c r="D166" s="148">
        <v>22050</v>
      </c>
      <c r="E166" s="147"/>
      <c r="F166" s="148">
        <f t="shared" si="7"/>
        <v>11305</v>
      </c>
      <c r="G166" s="348">
        <f t="shared" si="8"/>
        <v>8334</v>
      </c>
      <c r="H166" s="348"/>
      <c r="I166" s="344">
        <v>33</v>
      </c>
    </row>
    <row r="167" spans="1:9">
      <c r="A167" s="127">
        <v>157</v>
      </c>
      <c r="B167" s="70">
        <f t="shared" si="6"/>
        <v>31.75</v>
      </c>
      <c r="C167" s="66"/>
      <c r="D167" s="148">
        <v>22050</v>
      </c>
      <c r="E167" s="147"/>
      <c r="F167" s="148">
        <f t="shared" si="7"/>
        <v>11305</v>
      </c>
      <c r="G167" s="348">
        <f t="shared" si="8"/>
        <v>8334</v>
      </c>
      <c r="H167" s="348"/>
      <c r="I167" s="344">
        <v>33</v>
      </c>
    </row>
    <row r="168" spans="1:9">
      <c r="A168" s="127">
        <v>158</v>
      </c>
      <c r="B168" s="70">
        <f t="shared" si="6"/>
        <v>31.76</v>
      </c>
      <c r="C168" s="66"/>
      <c r="D168" s="148">
        <v>22050</v>
      </c>
      <c r="E168" s="147"/>
      <c r="F168" s="148">
        <f t="shared" si="7"/>
        <v>11301</v>
      </c>
      <c r="G168" s="348">
        <f t="shared" si="8"/>
        <v>8331</v>
      </c>
      <c r="H168" s="348"/>
      <c r="I168" s="344">
        <v>33</v>
      </c>
    </row>
    <row r="169" spans="1:9">
      <c r="A169" s="127">
        <v>159</v>
      </c>
      <c r="B169" s="70">
        <f t="shared" si="6"/>
        <v>31.77</v>
      </c>
      <c r="C169" s="66"/>
      <c r="D169" s="148">
        <v>22050</v>
      </c>
      <c r="E169" s="147"/>
      <c r="F169" s="148">
        <f t="shared" si="7"/>
        <v>11297</v>
      </c>
      <c r="G169" s="348">
        <f t="shared" si="8"/>
        <v>8329</v>
      </c>
      <c r="H169" s="348"/>
      <c r="I169" s="344">
        <v>33</v>
      </c>
    </row>
    <row r="170" spans="1:9">
      <c r="A170" s="127">
        <v>160</v>
      </c>
      <c r="B170" s="70">
        <f t="shared" si="6"/>
        <v>31.77</v>
      </c>
      <c r="C170" s="66"/>
      <c r="D170" s="148">
        <v>22050</v>
      </c>
      <c r="E170" s="147"/>
      <c r="F170" s="148">
        <f t="shared" si="7"/>
        <v>11297</v>
      </c>
      <c r="G170" s="348">
        <f t="shared" si="8"/>
        <v>8329</v>
      </c>
      <c r="H170" s="348"/>
      <c r="I170" s="344">
        <v>33</v>
      </c>
    </row>
    <row r="171" spans="1:9">
      <c r="A171" s="127">
        <v>161</v>
      </c>
      <c r="B171" s="70">
        <f t="shared" si="6"/>
        <v>31.78</v>
      </c>
      <c r="C171" s="66"/>
      <c r="D171" s="148">
        <v>22050</v>
      </c>
      <c r="E171" s="147"/>
      <c r="F171" s="148">
        <f t="shared" si="7"/>
        <v>11294</v>
      </c>
      <c r="G171" s="348">
        <f t="shared" si="8"/>
        <v>8326</v>
      </c>
      <c r="H171" s="348"/>
      <c r="I171" s="344">
        <v>33</v>
      </c>
    </row>
    <row r="172" spans="1:9">
      <c r="A172" s="127">
        <v>162</v>
      </c>
      <c r="B172" s="70">
        <f t="shared" si="6"/>
        <v>31.79</v>
      </c>
      <c r="C172" s="66"/>
      <c r="D172" s="148">
        <v>22050</v>
      </c>
      <c r="E172" s="147"/>
      <c r="F172" s="148">
        <f t="shared" si="7"/>
        <v>11290</v>
      </c>
      <c r="G172" s="348">
        <f t="shared" si="8"/>
        <v>8323</v>
      </c>
      <c r="H172" s="348"/>
      <c r="I172" s="344">
        <v>33</v>
      </c>
    </row>
    <row r="173" spans="1:9">
      <c r="A173" s="127">
        <v>163</v>
      </c>
      <c r="B173" s="70">
        <f t="shared" si="6"/>
        <v>31.79</v>
      </c>
      <c r="C173" s="66"/>
      <c r="D173" s="148">
        <v>22050</v>
      </c>
      <c r="E173" s="147"/>
      <c r="F173" s="148">
        <f t="shared" si="7"/>
        <v>11290</v>
      </c>
      <c r="G173" s="348">
        <f t="shared" si="8"/>
        <v>8323</v>
      </c>
      <c r="H173" s="348"/>
      <c r="I173" s="344">
        <v>33</v>
      </c>
    </row>
    <row r="174" spans="1:9">
      <c r="A174" s="127">
        <v>164</v>
      </c>
      <c r="B174" s="70">
        <f t="shared" si="6"/>
        <v>31.8</v>
      </c>
      <c r="C174" s="66"/>
      <c r="D174" s="148">
        <v>22050</v>
      </c>
      <c r="E174" s="147"/>
      <c r="F174" s="148">
        <f t="shared" si="7"/>
        <v>11287</v>
      </c>
      <c r="G174" s="348">
        <f t="shared" si="8"/>
        <v>8321</v>
      </c>
      <c r="H174" s="348"/>
      <c r="I174" s="344">
        <v>33</v>
      </c>
    </row>
    <row r="175" spans="1:9">
      <c r="A175" s="127">
        <v>165</v>
      </c>
      <c r="B175" s="70">
        <f t="shared" si="6"/>
        <v>31.81</v>
      </c>
      <c r="C175" s="66"/>
      <c r="D175" s="148">
        <v>22050</v>
      </c>
      <c r="E175" s="147"/>
      <c r="F175" s="148">
        <f t="shared" si="7"/>
        <v>11283</v>
      </c>
      <c r="G175" s="348">
        <f t="shared" si="8"/>
        <v>8318</v>
      </c>
      <c r="H175" s="348"/>
      <c r="I175" s="344">
        <v>33</v>
      </c>
    </row>
    <row r="176" spans="1:9">
      <c r="A176" s="127">
        <v>166</v>
      </c>
      <c r="B176" s="70">
        <f t="shared" si="6"/>
        <v>31.82</v>
      </c>
      <c r="C176" s="66"/>
      <c r="D176" s="148">
        <v>22050</v>
      </c>
      <c r="E176" s="147"/>
      <c r="F176" s="148">
        <f t="shared" si="7"/>
        <v>11280</v>
      </c>
      <c r="G176" s="348">
        <f t="shared" si="8"/>
        <v>8316</v>
      </c>
      <c r="H176" s="348"/>
      <c r="I176" s="344">
        <v>33</v>
      </c>
    </row>
    <row r="177" spans="1:9">
      <c r="A177" s="127">
        <v>167</v>
      </c>
      <c r="B177" s="70">
        <f t="shared" si="6"/>
        <v>31.82</v>
      </c>
      <c r="C177" s="66"/>
      <c r="D177" s="148">
        <v>22050</v>
      </c>
      <c r="E177" s="147"/>
      <c r="F177" s="148">
        <f t="shared" si="7"/>
        <v>11280</v>
      </c>
      <c r="G177" s="348">
        <f t="shared" si="8"/>
        <v>8316</v>
      </c>
      <c r="H177" s="348"/>
      <c r="I177" s="344">
        <v>33</v>
      </c>
    </row>
    <row r="178" spans="1:9">
      <c r="A178" s="127">
        <v>168</v>
      </c>
      <c r="B178" s="70">
        <f t="shared" si="6"/>
        <v>31.83</v>
      </c>
      <c r="C178" s="66"/>
      <c r="D178" s="148">
        <v>22050</v>
      </c>
      <c r="E178" s="147"/>
      <c r="F178" s="148">
        <f t="shared" si="7"/>
        <v>11276</v>
      </c>
      <c r="G178" s="348">
        <f t="shared" si="8"/>
        <v>8313</v>
      </c>
      <c r="H178" s="348"/>
      <c r="I178" s="344">
        <v>33</v>
      </c>
    </row>
    <row r="179" spans="1:9">
      <c r="A179" s="127">
        <v>169</v>
      </c>
      <c r="B179" s="70">
        <f t="shared" si="6"/>
        <v>31.84</v>
      </c>
      <c r="C179" s="66"/>
      <c r="D179" s="148">
        <v>22050</v>
      </c>
      <c r="E179" s="147"/>
      <c r="F179" s="148">
        <f t="shared" si="7"/>
        <v>11273</v>
      </c>
      <c r="G179" s="348">
        <f t="shared" si="8"/>
        <v>8310</v>
      </c>
      <c r="H179" s="348"/>
      <c r="I179" s="344">
        <v>33</v>
      </c>
    </row>
    <row r="180" spans="1:9">
      <c r="A180" s="127">
        <v>170</v>
      </c>
      <c r="B180" s="70">
        <f t="shared" si="6"/>
        <v>31.84</v>
      </c>
      <c r="C180" s="66"/>
      <c r="D180" s="148">
        <v>22050</v>
      </c>
      <c r="E180" s="147"/>
      <c r="F180" s="148">
        <f t="shared" si="7"/>
        <v>11273</v>
      </c>
      <c r="G180" s="348">
        <f t="shared" si="8"/>
        <v>8310</v>
      </c>
      <c r="H180" s="348"/>
      <c r="I180" s="344">
        <v>33</v>
      </c>
    </row>
    <row r="181" spans="1:9">
      <c r="A181" s="127">
        <v>171</v>
      </c>
      <c r="B181" s="70">
        <f t="shared" si="6"/>
        <v>31.85</v>
      </c>
      <c r="C181" s="66"/>
      <c r="D181" s="148">
        <v>22050</v>
      </c>
      <c r="E181" s="147"/>
      <c r="F181" s="148">
        <f t="shared" si="7"/>
        <v>11269</v>
      </c>
      <c r="G181" s="348">
        <f t="shared" si="8"/>
        <v>8308</v>
      </c>
      <c r="H181" s="348"/>
      <c r="I181" s="344">
        <v>33</v>
      </c>
    </row>
    <row r="182" spans="1:9">
      <c r="A182" s="127">
        <v>172</v>
      </c>
      <c r="B182" s="70">
        <f t="shared" si="6"/>
        <v>31.86</v>
      </c>
      <c r="C182" s="66"/>
      <c r="D182" s="148">
        <v>22050</v>
      </c>
      <c r="E182" s="147"/>
      <c r="F182" s="148">
        <f t="shared" si="7"/>
        <v>11266</v>
      </c>
      <c r="G182" s="348">
        <f t="shared" si="8"/>
        <v>8305</v>
      </c>
      <c r="H182" s="348"/>
      <c r="I182" s="344">
        <v>33</v>
      </c>
    </row>
    <row r="183" spans="1:9">
      <c r="A183" s="127">
        <v>173</v>
      </c>
      <c r="B183" s="70">
        <f t="shared" si="6"/>
        <v>31.86</v>
      </c>
      <c r="C183" s="66"/>
      <c r="D183" s="148">
        <v>22050</v>
      </c>
      <c r="E183" s="147"/>
      <c r="F183" s="148">
        <f t="shared" si="7"/>
        <v>11266</v>
      </c>
      <c r="G183" s="348">
        <f t="shared" si="8"/>
        <v>8305</v>
      </c>
      <c r="H183" s="348"/>
      <c r="I183" s="344">
        <v>33</v>
      </c>
    </row>
    <row r="184" spans="1:9">
      <c r="A184" s="127">
        <v>174</v>
      </c>
      <c r="B184" s="70">
        <f t="shared" si="6"/>
        <v>31.87</v>
      </c>
      <c r="C184" s="66"/>
      <c r="D184" s="148">
        <v>22050</v>
      </c>
      <c r="E184" s="147"/>
      <c r="F184" s="148">
        <f t="shared" si="7"/>
        <v>11262</v>
      </c>
      <c r="G184" s="348">
        <f t="shared" si="8"/>
        <v>8302</v>
      </c>
      <c r="H184" s="348"/>
      <c r="I184" s="344">
        <v>33</v>
      </c>
    </row>
    <row r="185" spans="1:9">
      <c r="A185" s="127">
        <v>175</v>
      </c>
      <c r="B185" s="70">
        <f t="shared" si="6"/>
        <v>31.87</v>
      </c>
      <c r="C185" s="66"/>
      <c r="D185" s="148">
        <v>22050</v>
      </c>
      <c r="E185" s="147"/>
      <c r="F185" s="148">
        <f t="shared" si="7"/>
        <v>11262</v>
      </c>
      <c r="G185" s="348">
        <f t="shared" si="8"/>
        <v>8302</v>
      </c>
      <c r="H185" s="348"/>
      <c r="I185" s="344">
        <v>33</v>
      </c>
    </row>
    <row r="186" spans="1:9">
      <c r="A186" s="127">
        <v>176</v>
      </c>
      <c r="B186" s="70">
        <f t="shared" si="6"/>
        <v>31.88</v>
      </c>
      <c r="C186" s="66"/>
      <c r="D186" s="148">
        <v>22050</v>
      </c>
      <c r="E186" s="147"/>
      <c r="F186" s="148">
        <f t="shared" si="7"/>
        <v>11259</v>
      </c>
      <c r="G186" s="348">
        <f t="shared" si="8"/>
        <v>8300</v>
      </c>
      <c r="H186" s="348"/>
      <c r="I186" s="344">
        <v>33</v>
      </c>
    </row>
    <row r="187" spans="1:9">
      <c r="A187" s="127">
        <v>177</v>
      </c>
      <c r="B187" s="70">
        <f t="shared" si="6"/>
        <v>31.89</v>
      </c>
      <c r="C187" s="66"/>
      <c r="D187" s="148">
        <v>22050</v>
      </c>
      <c r="E187" s="147"/>
      <c r="F187" s="148">
        <f t="shared" si="7"/>
        <v>11255</v>
      </c>
      <c r="G187" s="348">
        <f t="shared" si="8"/>
        <v>8297</v>
      </c>
      <c r="H187" s="348"/>
      <c r="I187" s="344">
        <v>33</v>
      </c>
    </row>
    <row r="188" spans="1:9">
      <c r="A188" s="127">
        <v>178</v>
      </c>
      <c r="B188" s="70">
        <f t="shared" si="6"/>
        <v>31.89</v>
      </c>
      <c r="C188" s="66"/>
      <c r="D188" s="148">
        <v>22050</v>
      </c>
      <c r="E188" s="147"/>
      <c r="F188" s="148">
        <f t="shared" si="7"/>
        <v>11255</v>
      </c>
      <c r="G188" s="348">
        <f t="shared" si="8"/>
        <v>8297</v>
      </c>
      <c r="H188" s="348"/>
      <c r="I188" s="344">
        <v>33</v>
      </c>
    </row>
    <row r="189" spans="1:9">
      <c r="A189" s="127">
        <v>179</v>
      </c>
      <c r="B189" s="70">
        <f t="shared" si="6"/>
        <v>31.9</v>
      </c>
      <c r="C189" s="66"/>
      <c r="D189" s="148">
        <v>22050</v>
      </c>
      <c r="E189" s="147"/>
      <c r="F189" s="148">
        <f t="shared" si="7"/>
        <v>11252</v>
      </c>
      <c r="G189" s="348">
        <f t="shared" si="8"/>
        <v>8295</v>
      </c>
      <c r="H189" s="348"/>
      <c r="I189" s="344">
        <v>33</v>
      </c>
    </row>
    <row r="190" spans="1:9">
      <c r="A190" s="127">
        <v>180</v>
      </c>
      <c r="B190" s="70">
        <f t="shared" si="6"/>
        <v>31.91</v>
      </c>
      <c r="C190" s="66"/>
      <c r="D190" s="148">
        <v>22050</v>
      </c>
      <c r="E190" s="147"/>
      <c r="F190" s="148">
        <f t="shared" si="7"/>
        <v>11248</v>
      </c>
      <c r="G190" s="348">
        <f t="shared" si="8"/>
        <v>8292</v>
      </c>
      <c r="H190" s="348"/>
      <c r="I190" s="344">
        <v>33</v>
      </c>
    </row>
    <row r="191" spans="1:9">
      <c r="A191" s="127">
        <v>181</v>
      </c>
      <c r="B191" s="70">
        <f t="shared" si="6"/>
        <v>31.91</v>
      </c>
      <c r="C191" s="66"/>
      <c r="D191" s="148">
        <v>22050</v>
      </c>
      <c r="E191" s="147"/>
      <c r="F191" s="148">
        <f t="shared" si="7"/>
        <v>11248</v>
      </c>
      <c r="G191" s="348">
        <f t="shared" si="8"/>
        <v>8292</v>
      </c>
      <c r="H191" s="348"/>
      <c r="I191" s="344">
        <v>33</v>
      </c>
    </row>
    <row r="192" spans="1:9">
      <c r="A192" s="127">
        <v>182</v>
      </c>
      <c r="B192" s="70">
        <f t="shared" si="6"/>
        <v>31.92</v>
      </c>
      <c r="C192" s="66"/>
      <c r="D192" s="148">
        <v>22050</v>
      </c>
      <c r="E192" s="147"/>
      <c r="F192" s="148">
        <f t="shared" si="7"/>
        <v>11245</v>
      </c>
      <c r="G192" s="348">
        <f t="shared" si="8"/>
        <v>8289</v>
      </c>
      <c r="H192" s="348"/>
      <c r="I192" s="344">
        <v>33</v>
      </c>
    </row>
    <row r="193" spans="1:9">
      <c r="A193" s="127">
        <v>183</v>
      </c>
      <c r="B193" s="70">
        <f t="shared" si="6"/>
        <v>31.92</v>
      </c>
      <c r="C193" s="66"/>
      <c r="D193" s="148">
        <v>22050</v>
      </c>
      <c r="E193" s="147"/>
      <c r="F193" s="148">
        <f t="shared" si="7"/>
        <v>11245</v>
      </c>
      <c r="G193" s="348">
        <f t="shared" si="8"/>
        <v>8289</v>
      </c>
      <c r="H193" s="348"/>
      <c r="I193" s="344">
        <v>33</v>
      </c>
    </row>
    <row r="194" spans="1:9">
      <c r="A194" s="127">
        <v>184</v>
      </c>
      <c r="B194" s="70">
        <f t="shared" si="6"/>
        <v>31.93</v>
      </c>
      <c r="C194" s="66"/>
      <c r="D194" s="148">
        <v>22050</v>
      </c>
      <c r="E194" s="147"/>
      <c r="F194" s="148">
        <f t="shared" si="7"/>
        <v>11241</v>
      </c>
      <c r="G194" s="348">
        <f t="shared" si="8"/>
        <v>8287</v>
      </c>
      <c r="H194" s="348"/>
      <c r="I194" s="344">
        <v>33</v>
      </c>
    </row>
    <row r="195" spans="1:9">
      <c r="A195" s="127">
        <v>185</v>
      </c>
      <c r="B195" s="70">
        <f t="shared" si="6"/>
        <v>31.94</v>
      </c>
      <c r="C195" s="66"/>
      <c r="D195" s="148">
        <v>22050</v>
      </c>
      <c r="E195" s="147"/>
      <c r="F195" s="148">
        <f t="shared" si="7"/>
        <v>11237</v>
      </c>
      <c r="G195" s="348">
        <f t="shared" si="8"/>
        <v>8284</v>
      </c>
      <c r="H195" s="348"/>
      <c r="I195" s="344">
        <v>33</v>
      </c>
    </row>
    <row r="196" spans="1:9">
      <c r="A196" s="127">
        <v>186</v>
      </c>
      <c r="B196" s="70">
        <f t="shared" si="6"/>
        <v>31.94</v>
      </c>
      <c r="C196" s="66"/>
      <c r="D196" s="148">
        <v>22050</v>
      </c>
      <c r="E196" s="147"/>
      <c r="F196" s="148">
        <f t="shared" si="7"/>
        <v>11237</v>
      </c>
      <c r="G196" s="348">
        <f t="shared" si="8"/>
        <v>8284</v>
      </c>
      <c r="H196" s="348"/>
      <c r="I196" s="344">
        <v>33</v>
      </c>
    </row>
    <row r="197" spans="1:9">
      <c r="A197" s="127">
        <v>187</v>
      </c>
      <c r="B197" s="70">
        <f t="shared" si="6"/>
        <v>31.95</v>
      </c>
      <c r="C197" s="66"/>
      <c r="D197" s="148">
        <v>22050</v>
      </c>
      <c r="E197" s="147"/>
      <c r="F197" s="148">
        <f t="shared" si="7"/>
        <v>11234</v>
      </c>
      <c r="G197" s="348">
        <f t="shared" si="8"/>
        <v>8282</v>
      </c>
      <c r="H197" s="348"/>
      <c r="I197" s="344">
        <v>33</v>
      </c>
    </row>
    <row r="198" spans="1:9">
      <c r="A198" s="127">
        <v>188</v>
      </c>
      <c r="B198" s="70">
        <f t="shared" si="6"/>
        <v>31.96</v>
      </c>
      <c r="C198" s="66"/>
      <c r="D198" s="148">
        <v>22050</v>
      </c>
      <c r="E198" s="147"/>
      <c r="F198" s="148">
        <f t="shared" si="7"/>
        <v>11230</v>
      </c>
      <c r="G198" s="348">
        <f t="shared" si="8"/>
        <v>8279</v>
      </c>
      <c r="H198" s="348"/>
      <c r="I198" s="344">
        <v>33</v>
      </c>
    </row>
    <row r="199" spans="1:9">
      <c r="A199" s="127">
        <v>189</v>
      </c>
      <c r="B199" s="70">
        <f t="shared" si="6"/>
        <v>31.96</v>
      </c>
      <c r="C199" s="66"/>
      <c r="D199" s="148">
        <v>22050</v>
      </c>
      <c r="E199" s="147"/>
      <c r="F199" s="148">
        <f t="shared" si="7"/>
        <v>11230</v>
      </c>
      <c r="G199" s="348">
        <f t="shared" si="8"/>
        <v>8279</v>
      </c>
      <c r="H199" s="348"/>
      <c r="I199" s="344">
        <v>33</v>
      </c>
    </row>
    <row r="200" spans="1:9">
      <c r="A200" s="127">
        <v>190</v>
      </c>
      <c r="B200" s="70">
        <f t="shared" si="6"/>
        <v>31.97</v>
      </c>
      <c r="C200" s="66"/>
      <c r="D200" s="148">
        <v>22050</v>
      </c>
      <c r="E200" s="147"/>
      <c r="F200" s="148">
        <f t="shared" si="7"/>
        <v>11227</v>
      </c>
      <c r="G200" s="348">
        <f t="shared" si="8"/>
        <v>8277</v>
      </c>
      <c r="H200" s="348"/>
      <c r="I200" s="344">
        <v>33</v>
      </c>
    </row>
    <row r="201" spans="1:9">
      <c r="A201" s="127">
        <v>191</v>
      </c>
      <c r="B201" s="70">
        <f t="shared" si="6"/>
        <v>31.97</v>
      </c>
      <c r="C201" s="66"/>
      <c r="D201" s="148">
        <v>22050</v>
      </c>
      <c r="E201" s="147"/>
      <c r="F201" s="148">
        <f t="shared" si="7"/>
        <v>11227</v>
      </c>
      <c r="G201" s="348">
        <f t="shared" si="8"/>
        <v>8277</v>
      </c>
      <c r="H201" s="348"/>
      <c r="I201" s="344">
        <v>33</v>
      </c>
    </row>
    <row r="202" spans="1:9">
      <c r="A202" s="127">
        <v>192</v>
      </c>
      <c r="B202" s="70">
        <f t="shared" si="6"/>
        <v>31.98</v>
      </c>
      <c r="C202" s="66"/>
      <c r="D202" s="148">
        <v>22050</v>
      </c>
      <c r="E202" s="147"/>
      <c r="F202" s="148">
        <f t="shared" si="7"/>
        <v>11223</v>
      </c>
      <c r="G202" s="348">
        <f t="shared" si="8"/>
        <v>8274</v>
      </c>
      <c r="H202" s="348"/>
      <c r="I202" s="344">
        <v>33</v>
      </c>
    </row>
    <row r="203" spans="1:9">
      <c r="A203" s="127">
        <v>193</v>
      </c>
      <c r="B203" s="70">
        <f t="shared" ref="B203:B266" si="9">ROUND(1.12233*LN(A203)+26.078,2)</f>
        <v>31.98</v>
      </c>
      <c r="C203" s="66"/>
      <c r="D203" s="148">
        <v>22050</v>
      </c>
      <c r="E203" s="147"/>
      <c r="F203" s="148">
        <f t="shared" si="7"/>
        <v>11223</v>
      </c>
      <c r="G203" s="348">
        <f t="shared" si="8"/>
        <v>8274</v>
      </c>
      <c r="H203" s="348"/>
      <c r="I203" s="344">
        <v>33</v>
      </c>
    </row>
    <row r="204" spans="1:9">
      <c r="A204" s="127">
        <v>194</v>
      </c>
      <c r="B204" s="70">
        <f t="shared" si="9"/>
        <v>31.99</v>
      </c>
      <c r="C204" s="66"/>
      <c r="D204" s="148">
        <v>22050</v>
      </c>
      <c r="E204" s="147"/>
      <c r="F204" s="148">
        <f t="shared" ref="F204:F267" si="10">ROUND(12*1.3525*(1/B204*D204)+I204,0)</f>
        <v>11220</v>
      </c>
      <c r="G204" s="348">
        <f t="shared" ref="G204:G267" si="11">ROUND(12*(1/B204*D204),0)</f>
        <v>8271</v>
      </c>
      <c r="H204" s="348"/>
      <c r="I204" s="344">
        <v>33</v>
      </c>
    </row>
    <row r="205" spans="1:9">
      <c r="A205" s="127">
        <v>195</v>
      </c>
      <c r="B205" s="70">
        <f t="shared" si="9"/>
        <v>32</v>
      </c>
      <c r="C205" s="66"/>
      <c r="D205" s="148">
        <v>22050</v>
      </c>
      <c r="E205" s="147"/>
      <c r="F205" s="148">
        <f t="shared" si="10"/>
        <v>11216</v>
      </c>
      <c r="G205" s="348">
        <f t="shared" si="11"/>
        <v>8269</v>
      </c>
      <c r="H205" s="348"/>
      <c r="I205" s="344">
        <v>33</v>
      </c>
    </row>
    <row r="206" spans="1:9">
      <c r="A206" s="127">
        <v>196</v>
      </c>
      <c r="B206" s="70">
        <f t="shared" si="9"/>
        <v>32</v>
      </c>
      <c r="C206" s="66"/>
      <c r="D206" s="148">
        <v>22050</v>
      </c>
      <c r="E206" s="147"/>
      <c r="F206" s="148">
        <f t="shared" si="10"/>
        <v>11216</v>
      </c>
      <c r="G206" s="348">
        <f t="shared" si="11"/>
        <v>8269</v>
      </c>
      <c r="H206" s="348"/>
      <c r="I206" s="344">
        <v>33</v>
      </c>
    </row>
    <row r="207" spans="1:9">
      <c r="A207" s="127">
        <v>197</v>
      </c>
      <c r="B207" s="70">
        <f t="shared" si="9"/>
        <v>32.01</v>
      </c>
      <c r="C207" s="66"/>
      <c r="D207" s="148">
        <v>22050</v>
      </c>
      <c r="E207" s="147"/>
      <c r="F207" s="148">
        <f t="shared" si="10"/>
        <v>11213</v>
      </c>
      <c r="G207" s="348">
        <f t="shared" si="11"/>
        <v>8266</v>
      </c>
      <c r="H207" s="348"/>
      <c r="I207" s="344">
        <v>33</v>
      </c>
    </row>
    <row r="208" spans="1:9">
      <c r="A208" s="127">
        <v>198</v>
      </c>
      <c r="B208" s="70">
        <f t="shared" si="9"/>
        <v>32.01</v>
      </c>
      <c r="C208" s="66"/>
      <c r="D208" s="148">
        <v>22050</v>
      </c>
      <c r="E208" s="147"/>
      <c r="F208" s="148">
        <f t="shared" si="10"/>
        <v>11213</v>
      </c>
      <c r="G208" s="348">
        <f t="shared" si="11"/>
        <v>8266</v>
      </c>
      <c r="H208" s="348"/>
      <c r="I208" s="344">
        <v>33</v>
      </c>
    </row>
    <row r="209" spans="1:9">
      <c r="A209" s="127">
        <v>199</v>
      </c>
      <c r="B209" s="70">
        <f t="shared" si="9"/>
        <v>32.020000000000003</v>
      </c>
      <c r="C209" s="66"/>
      <c r="D209" s="148">
        <v>22050</v>
      </c>
      <c r="E209" s="147"/>
      <c r="F209" s="148">
        <f t="shared" si="10"/>
        <v>11209</v>
      </c>
      <c r="G209" s="348">
        <f t="shared" si="11"/>
        <v>8264</v>
      </c>
      <c r="H209" s="348"/>
      <c r="I209" s="344">
        <v>33</v>
      </c>
    </row>
    <row r="210" spans="1:9">
      <c r="A210" s="127">
        <v>200</v>
      </c>
      <c r="B210" s="70">
        <f t="shared" si="9"/>
        <v>32.020000000000003</v>
      </c>
      <c r="C210" s="66"/>
      <c r="D210" s="148">
        <v>22050</v>
      </c>
      <c r="E210" s="147"/>
      <c r="F210" s="148">
        <f t="shared" si="10"/>
        <v>11209</v>
      </c>
      <c r="G210" s="348">
        <f t="shared" si="11"/>
        <v>8264</v>
      </c>
      <c r="H210" s="348"/>
      <c r="I210" s="344">
        <v>33</v>
      </c>
    </row>
    <row r="211" spans="1:9">
      <c r="A211" s="127">
        <v>201</v>
      </c>
      <c r="B211" s="70">
        <f t="shared" si="9"/>
        <v>32.03</v>
      </c>
      <c r="C211" s="66"/>
      <c r="D211" s="148">
        <v>22050</v>
      </c>
      <c r="E211" s="147"/>
      <c r="F211" s="148">
        <f t="shared" si="10"/>
        <v>11206</v>
      </c>
      <c r="G211" s="348">
        <f t="shared" si="11"/>
        <v>8261</v>
      </c>
      <c r="H211" s="348"/>
      <c r="I211" s="344">
        <v>33</v>
      </c>
    </row>
    <row r="212" spans="1:9">
      <c r="A212" s="127">
        <v>202</v>
      </c>
      <c r="B212" s="70">
        <f t="shared" si="9"/>
        <v>32.04</v>
      </c>
      <c r="C212" s="66"/>
      <c r="D212" s="148">
        <v>22050</v>
      </c>
      <c r="E212" s="147"/>
      <c r="F212" s="148">
        <f t="shared" si="10"/>
        <v>11203</v>
      </c>
      <c r="G212" s="348">
        <f t="shared" si="11"/>
        <v>8258</v>
      </c>
      <c r="H212" s="348"/>
      <c r="I212" s="344">
        <v>33</v>
      </c>
    </row>
    <row r="213" spans="1:9">
      <c r="A213" s="127">
        <v>203</v>
      </c>
      <c r="B213" s="70">
        <f t="shared" si="9"/>
        <v>32.04</v>
      </c>
      <c r="C213" s="66"/>
      <c r="D213" s="148">
        <v>22050</v>
      </c>
      <c r="E213" s="147"/>
      <c r="F213" s="148">
        <f t="shared" si="10"/>
        <v>11203</v>
      </c>
      <c r="G213" s="348">
        <f t="shared" si="11"/>
        <v>8258</v>
      </c>
      <c r="H213" s="348"/>
      <c r="I213" s="344">
        <v>33</v>
      </c>
    </row>
    <row r="214" spans="1:9">
      <c r="A214" s="127">
        <v>204</v>
      </c>
      <c r="B214" s="70">
        <f t="shared" si="9"/>
        <v>32.049999999999997</v>
      </c>
      <c r="C214" s="66"/>
      <c r="D214" s="148">
        <v>22050</v>
      </c>
      <c r="E214" s="147"/>
      <c r="F214" s="148">
        <f t="shared" si="10"/>
        <v>11199</v>
      </c>
      <c r="G214" s="348">
        <f t="shared" si="11"/>
        <v>8256</v>
      </c>
      <c r="H214" s="348"/>
      <c r="I214" s="344">
        <v>33</v>
      </c>
    </row>
    <row r="215" spans="1:9">
      <c r="A215" s="127">
        <v>205</v>
      </c>
      <c r="B215" s="70">
        <f t="shared" si="9"/>
        <v>32.049999999999997</v>
      </c>
      <c r="C215" s="66"/>
      <c r="D215" s="148">
        <v>22050</v>
      </c>
      <c r="E215" s="147"/>
      <c r="F215" s="148">
        <f t="shared" si="10"/>
        <v>11199</v>
      </c>
      <c r="G215" s="348">
        <f t="shared" si="11"/>
        <v>8256</v>
      </c>
      <c r="H215" s="348"/>
      <c r="I215" s="344">
        <v>33</v>
      </c>
    </row>
    <row r="216" spans="1:9">
      <c r="A216" s="127">
        <v>206</v>
      </c>
      <c r="B216" s="70">
        <f t="shared" si="9"/>
        <v>32.06</v>
      </c>
      <c r="C216" s="66"/>
      <c r="D216" s="148">
        <v>22050</v>
      </c>
      <c r="E216" s="147"/>
      <c r="F216" s="148">
        <f t="shared" si="10"/>
        <v>11196</v>
      </c>
      <c r="G216" s="348">
        <f t="shared" si="11"/>
        <v>8253</v>
      </c>
      <c r="H216" s="348"/>
      <c r="I216" s="344">
        <v>33</v>
      </c>
    </row>
    <row r="217" spans="1:9">
      <c r="A217" s="127">
        <v>207</v>
      </c>
      <c r="B217" s="70">
        <f t="shared" si="9"/>
        <v>32.06</v>
      </c>
      <c r="C217" s="66"/>
      <c r="D217" s="148">
        <v>22050</v>
      </c>
      <c r="E217" s="147"/>
      <c r="F217" s="148">
        <f t="shared" si="10"/>
        <v>11196</v>
      </c>
      <c r="G217" s="348">
        <f t="shared" si="11"/>
        <v>8253</v>
      </c>
      <c r="H217" s="348"/>
      <c r="I217" s="344">
        <v>33</v>
      </c>
    </row>
    <row r="218" spans="1:9">
      <c r="A218" s="127">
        <v>208</v>
      </c>
      <c r="B218" s="70">
        <f t="shared" si="9"/>
        <v>32.07</v>
      </c>
      <c r="C218" s="66"/>
      <c r="D218" s="148">
        <v>22050</v>
      </c>
      <c r="E218" s="147"/>
      <c r="F218" s="148">
        <f t="shared" si="10"/>
        <v>11192</v>
      </c>
      <c r="G218" s="348">
        <f t="shared" si="11"/>
        <v>8251</v>
      </c>
      <c r="H218" s="348"/>
      <c r="I218" s="344">
        <v>33</v>
      </c>
    </row>
    <row r="219" spans="1:9">
      <c r="A219" s="127">
        <v>209</v>
      </c>
      <c r="B219" s="70">
        <f t="shared" si="9"/>
        <v>32.07</v>
      </c>
      <c r="C219" s="66"/>
      <c r="D219" s="148">
        <v>22050</v>
      </c>
      <c r="E219" s="147"/>
      <c r="F219" s="148">
        <f t="shared" si="10"/>
        <v>11192</v>
      </c>
      <c r="G219" s="348">
        <f t="shared" si="11"/>
        <v>8251</v>
      </c>
      <c r="H219" s="348"/>
      <c r="I219" s="344">
        <v>33</v>
      </c>
    </row>
    <row r="220" spans="1:9">
      <c r="A220" s="127">
        <v>210</v>
      </c>
      <c r="B220" s="70">
        <f t="shared" si="9"/>
        <v>32.08</v>
      </c>
      <c r="C220" s="66"/>
      <c r="D220" s="148">
        <v>22050</v>
      </c>
      <c r="E220" s="147"/>
      <c r="F220" s="148">
        <f t="shared" si="10"/>
        <v>11189</v>
      </c>
      <c r="G220" s="348">
        <f t="shared" si="11"/>
        <v>8248</v>
      </c>
      <c r="H220" s="348"/>
      <c r="I220" s="344">
        <v>33</v>
      </c>
    </row>
    <row r="221" spans="1:9">
      <c r="A221" s="127">
        <v>211</v>
      </c>
      <c r="B221" s="70">
        <f t="shared" si="9"/>
        <v>32.08</v>
      </c>
      <c r="C221" s="66"/>
      <c r="D221" s="148">
        <v>22050</v>
      </c>
      <c r="E221" s="147"/>
      <c r="F221" s="148">
        <f t="shared" si="10"/>
        <v>11189</v>
      </c>
      <c r="G221" s="348">
        <f t="shared" si="11"/>
        <v>8248</v>
      </c>
      <c r="H221" s="348"/>
      <c r="I221" s="344">
        <v>33</v>
      </c>
    </row>
    <row r="222" spans="1:9">
      <c r="A222" s="127">
        <v>212</v>
      </c>
      <c r="B222" s="70">
        <f t="shared" si="9"/>
        <v>32.090000000000003</v>
      </c>
      <c r="C222" s="66"/>
      <c r="D222" s="148">
        <v>22050</v>
      </c>
      <c r="E222" s="147"/>
      <c r="F222" s="148">
        <f t="shared" si="10"/>
        <v>11185</v>
      </c>
      <c r="G222" s="348">
        <f t="shared" si="11"/>
        <v>8246</v>
      </c>
      <c r="H222" s="348"/>
      <c r="I222" s="344">
        <v>33</v>
      </c>
    </row>
    <row r="223" spans="1:9">
      <c r="A223" s="127">
        <v>213</v>
      </c>
      <c r="B223" s="70">
        <f t="shared" si="9"/>
        <v>32.1</v>
      </c>
      <c r="C223" s="66"/>
      <c r="D223" s="148">
        <v>22050</v>
      </c>
      <c r="E223" s="147"/>
      <c r="F223" s="148">
        <f t="shared" si="10"/>
        <v>11182</v>
      </c>
      <c r="G223" s="348">
        <f t="shared" si="11"/>
        <v>8243</v>
      </c>
      <c r="H223" s="348"/>
      <c r="I223" s="344">
        <v>33</v>
      </c>
    </row>
    <row r="224" spans="1:9">
      <c r="A224" s="127">
        <v>214</v>
      </c>
      <c r="B224" s="70">
        <f t="shared" si="9"/>
        <v>32.1</v>
      </c>
      <c r="C224" s="66"/>
      <c r="D224" s="148">
        <v>22050</v>
      </c>
      <c r="E224" s="147"/>
      <c r="F224" s="148">
        <f t="shared" si="10"/>
        <v>11182</v>
      </c>
      <c r="G224" s="348">
        <f t="shared" si="11"/>
        <v>8243</v>
      </c>
      <c r="H224" s="348"/>
      <c r="I224" s="344">
        <v>33</v>
      </c>
    </row>
    <row r="225" spans="1:9">
      <c r="A225" s="127">
        <v>215</v>
      </c>
      <c r="B225" s="70">
        <f t="shared" si="9"/>
        <v>32.11</v>
      </c>
      <c r="C225" s="66"/>
      <c r="D225" s="148">
        <v>22050</v>
      </c>
      <c r="E225" s="147"/>
      <c r="F225" s="148">
        <f t="shared" si="10"/>
        <v>11178</v>
      </c>
      <c r="G225" s="348">
        <f t="shared" si="11"/>
        <v>8240</v>
      </c>
      <c r="H225" s="348"/>
      <c r="I225" s="344">
        <v>33</v>
      </c>
    </row>
    <row r="226" spans="1:9">
      <c r="A226" s="127">
        <v>216</v>
      </c>
      <c r="B226" s="70">
        <f t="shared" si="9"/>
        <v>32.11</v>
      </c>
      <c r="C226" s="66"/>
      <c r="D226" s="148">
        <v>22050</v>
      </c>
      <c r="E226" s="147"/>
      <c r="F226" s="148">
        <f t="shared" si="10"/>
        <v>11178</v>
      </c>
      <c r="G226" s="348">
        <f t="shared" si="11"/>
        <v>8240</v>
      </c>
      <c r="H226" s="348"/>
      <c r="I226" s="344">
        <v>33</v>
      </c>
    </row>
    <row r="227" spans="1:9">
      <c r="A227" s="127">
        <v>217</v>
      </c>
      <c r="B227" s="70">
        <f t="shared" si="9"/>
        <v>32.119999999999997</v>
      </c>
      <c r="C227" s="66"/>
      <c r="D227" s="148">
        <v>22050</v>
      </c>
      <c r="E227" s="147"/>
      <c r="F227" s="148">
        <f t="shared" si="10"/>
        <v>11175</v>
      </c>
      <c r="G227" s="348">
        <f t="shared" si="11"/>
        <v>8238</v>
      </c>
      <c r="H227" s="348"/>
      <c r="I227" s="344">
        <v>33</v>
      </c>
    </row>
    <row r="228" spans="1:9">
      <c r="A228" s="127">
        <v>218</v>
      </c>
      <c r="B228" s="70">
        <f t="shared" si="9"/>
        <v>32.119999999999997</v>
      </c>
      <c r="C228" s="66"/>
      <c r="D228" s="148">
        <v>22050</v>
      </c>
      <c r="E228" s="147"/>
      <c r="F228" s="148">
        <f t="shared" si="10"/>
        <v>11175</v>
      </c>
      <c r="G228" s="348">
        <f t="shared" si="11"/>
        <v>8238</v>
      </c>
      <c r="H228" s="348"/>
      <c r="I228" s="344">
        <v>33</v>
      </c>
    </row>
    <row r="229" spans="1:9">
      <c r="A229" s="127">
        <v>219</v>
      </c>
      <c r="B229" s="70">
        <f t="shared" si="9"/>
        <v>32.130000000000003</v>
      </c>
      <c r="C229" s="66"/>
      <c r="D229" s="148">
        <v>22050</v>
      </c>
      <c r="E229" s="147"/>
      <c r="F229" s="148">
        <f t="shared" si="10"/>
        <v>11171</v>
      </c>
      <c r="G229" s="348">
        <f t="shared" si="11"/>
        <v>8235</v>
      </c>
      <c r="H229" s="348"/>
      <c r="I229" s="344">
        <v>33</v>
      </c>
    </row>
    <row r="230" spans="1:9">
      <c r="A230" s="127">
        <v>220</v>
      </c>
      <c r="B230" s="70">
        <f t="shared" si="9"/>
        <v>32.130000000000003</v>
      </c>
      <c r="C230" s="66"/>
      <c r="D230" s="148">
        <v>22050</v>
      </c>
      <c r="E230" s="147"/>
      <c r="F230" s="148">
        <f t="shared" si="10"/>
        <v>11171</v>
      </c>
      <c r="G230" s="348">
        <f t="shared" si="11"/>
        <v>8235</v>
      </c>
      <c r="H230" s="348"/>
      <c r="I230" s="344">
        <v>33</v>
      </c>
    </row>
    <row r="231" spans="1:9">
      <c r="A231" s="127">
        <v>221</v>
      </c>
      <c r="B231" s="70">
        <f t="shared" si="9"/>
        <v>32.14</v>
      </c>
      <c r="C231" s="66"/>
      <c r="D231" s="148">
        <v>22050</v>
      </c>
      <c r="E231" s="147"/>
      <c r="F231" s="148">
        <f t="shared" si="10"/>
        <v>11168</v>
      </c>
      <c r="G231" s="348">
        <f t="shared" si="11"/>
        <v>8233</v>
      </c>
      <c r="H231" s="348"/>
      <c r="I231" s="344">
        <v>33</v>
      </c>
    </row>
    <row r="232" spans="1:9">
      <c r="A232" s="127">
        <v>222</v>
      </c>
      <c r="B232" s="70">
        <f t="shared" si="9"/>
        <v>32.14</v>
      </c>
      <c r="C232" s="66"/>
      <c r="D232" s="148">
        <v>22050</v>
      </c>
      <c r="E232" s="147"/>
      <c r="F232" s="148">
        <f t="shared" si="10"/>
        <v>11168</v>
      </c>
      <c r="G232" s="348">
        <f t="shared" si="11"/>
        <v>8233</v>
      </c>
      <c r="H232" s="348"/>
      <c r="I232" s="344">
        <v>33</v>
      </c>
    </row>
    <row r="233" spans="1:9">
      <c r="A233" s="127">
        <v>223</v>
      </c>
      <c r="B233" s="70">
        <f t="shared" si="9"/>
        <v>32.15</v>
      </c>
      <c r="C233" s="66"/>
      <c r="D233" s="148">
        <v>22050</v>
      </c>
      <c r="E233" s="147"/>
      <c r="F233" s="148">
        <f t="shared" si="10"/>
        <v>11164</v>
      </c>
      <c r="G233" s="348">
        <f t="shared" si="11"/>
        <v>8230</v>
      </c>
      <c r="H233" s="348"/>
      <c r="I233" s="344">
        <v>33</v>
      </c>
    </row>
    <row r="234" spans="1:9">
      <c r="A234" s="127">
        <v>224</v>
      </c>
      <c r="B234" s="70">
        <f t="shared" si="9"/>
        <v>32.15</v>
      </c>
      <c r="C234" s="66"/>
      <c r="D234" s="148">
        <v>22050</v>
      </c>
      <c r="E234" s="147"/>
      <c r="F234" s="148">
        <f t="shared" si="10"/>
        <v>11164</v>
      </c>
      <c r="G234" s="348">
        <f t="shared" si="11"/>
        <v>8230</v>
      </c>
      <c r="H234" s="348"/>
      <c r="I234" s="344">
        <v>33</v>
      </c>
    </row>
    <row r="235" spans="1:9">
      <c r="A235" s="127">
        <v>225</v>
      </c>
      <c r="B235" s="70">
        <f t="shared" si="9"/>
        <v>32.159999999999997</v>
      </c>
      <c r="C235" s="66"/>
      <c r="D235" s="148">
        <v>22050</v>
      </c>
      <c r="E235" s="147"/>
      <c r="F235" s="148">
        <f t="shared" si="10"/>
        <v>11161</v>
      </c>
      <c r="G235" s="348">
        <f t="shared" si="11"/>
        <v>8228</v>
      </c>
      <c r="H235" s="348"/>
      <c r="I235" s="344">
        <v>33</v>
      </c>
    </row>
    <row r="236" spans="1:9">
      <c r="A236" s="127">
        <v>226</v>
      </c>
      <c r="B236" s="70">
        <f t="shared" si="9"/>
        <v>32.159999999999997</v>
      </c>
      <c r="C236" s="66"/>
      <c r="D236" s="148">
        <v>22050</v>
      </c>
      <c r="E236" s="147"/>
      <c r="F236" s="148">
        <f t="shared" si="10"/>
        <v>11161</v>
      </c>
      <c r="G236" s="348">
        <f t="shared" si="11"/>
        <v>8228</v>
      </c>
      <c r="H236" s="348"/>
      <c r="I236" s="344">
        <v>33</v>
      </c>
    </row>
    <row r="237" spans="1:9">
      <c r="A237" s="127">
        <v>227</v>
      </c>
      <c r="B237" s="70">
        <f t="shared" si="9"/>
        <v>32.17</v>
      </c>
      <c r="C237" s="66"/>
      <c r="D237" s="148">
        <v>22050</v>
      </c>
      <c r="E237" s="147"/>
      <c r="F237" s="148">
        <f t="shared" si="10"/>
        <v>11157</v>
      </c>
      <c r="G237" s="348">
        <f t="shared" si="11"/>
        <v>8225</v>
      </c>
      <c r="H237" s="348"/>
      <c r="I237" s="344">
        <v>33</v>
      </c>
    </row>
    <row r="238" spans="1:9">
      <c r="A238" s="127">
        <v>228</v>
      </c>
      <c r="B238" s="70">
        <f t="shared" si="9"/>
        <v>32.17</v>
      </c>
      <c r="C238" s="66"/>
      <c r="D238" s="148">
        <v>22050</v>
      </c>
      <c r="E238" s="147"/>
      <c r="F238" s="148">
        <f t="shared" si="10"/>
        <v>11157</v>
      </c>
      <c r="G238" s="348">
        <f t="shared" si="11"/>
        <v>8225</v>
      </c>
      <c r="H238" s="348"/>
      <c r="I238" s="344">
        <v>33</v>
      </c>
    </row>
    <row r="239" spans="1:9">
      <c r="A239" s="127">
        <v>229</v>
      </c>
      <c r="B239" s="70">
        <f t="shared" si="9"/>
        <v>32.18</v>
      </c>
      <c r="C239" s="66"/>
      <c r="D239" s="148">
        <v>22050</v>
      </c>
      <c r="E239" s="147"/>
      <c r="F239" s="148">
        <f t="shared" si="10"/>
        <v>11154</v>
      </c>
      <c r="G239" s="348">
        <f t="shared" si="11"/>
        <v>8222</v>
      </c>
      <c r="H239" s="348"/>
      <c r="I239" s="344">
        <v>33</v>
      </c>
    </row>
    <row r="240" spans="1:9">
      <c r="A240" s="127">
        <v>230</v>
      </c>
      <c r="B240" s="70">
        <f t="shared" si="9"/>
        <v>32.18</v>
      </c>
      <c r="C240" s="66"/>
      <c r="D240" s="148">
        <v>22050</v>
      </c>
      <c r="E240" s="147"/>
      <c r="F240" s="148">
        <f t="shared" si="10"/>
        <v>11154</v>
      </c>
      <c r="G240" s="348">
        <f t="shared" si="11"/>
        <v>8222</v>
      </c>
      <c r="H240" s="348"/>
      <c r="I240" s="344">
        <v>33</v>
      </c>
    </row>
    <row r="241" spans="1:9">
      <c r="A241" s="127">
        <v>231</v>
      </c>
      <c r="B241" s="70">
        <f t="shared" si="9"/>
        <v>32.19</v>
      </c>
      <c r="C241" s="66"/>
      <c r="D241" s="148">
        <v>22050</v>
      </c>
      <c r="E241" s="147"/>
      <c r="F241" s="148">
        <f t="shared" si="10"/>
        <v>11150</v>
      </c>
      <c r="G241" s="348">
        <f t="shared" si="11"/>
        <v>8220</v>
      </c>
      <c r="H241" s="348"/>
      <c r="I241" s="344">
        <v>33</v>
      </c>
    </row>
    <row r="242" spans="1:9">
      <c r="A242" s="127">
        <v>232</v>
      </c>
      <c r="B242" s="70">
        <f t="shared" si="9"/>
        <v>32.19</v>
      </c>
      <c r="C242" s="66"/>
      <c r="D242" s="148">
        <v>22050</v>
      </c>
      <c r="E242" s="147"/>
      <c r="F242" s="148">
        <f t="shared" si="10"/>
        <v>11150</v>
      </c>
      <c r="G242" s="348">
        <f t="shared" si="11"/>
        <v>8220</v>
      </c>
      <c r="H242" s="348"/>
      <c r="I242" s="344">
        <v>33</v>
      </c>
    </row>
    <row r="243" spans="1:9">
      <c r="A243" s="127">
        <v>233</v>
      </c>
      <c r="B243" s="70">
        <f t="shared" si="9"/>
        <v>32.200000000000003</v>
      </c>
      <c r="C243" s="66"/>
      <c r="D243" s="148">
        <v>22050</v>
      </c>
      <c r="E243" s="147"/>
      <c r="F243" s="148">
        <f t="shared" si="10"/>
        <v>11147</v>
      </c>
      <c r="G243" s="348">
        <f t="shared" si="11"/>
        <v>8217</v>
      </c>
      <c r="H243" s="348"/>
      <c r="I243" s="344">
        <v>33</v>
      </c>
    </row>
    <row r="244" spans="1:9">
      <c r="A244" s="127">
        <v>234</v>
      </c>
      <c r="B244" s="70">
        <f t="shared" si="9"/>
        <v>32.200000000000003</v>
      </c>
      <c r="C244" s="66"/>
      <c r="D244" s="148">
        <v>22050</v>
      </c>
      <c r="E244" s="147"/>
      <c r="F244" s="148">
        <f t="shared" si="10"/>
        <v>11147</v>
      </c>
      <c r="G244" s="348">
        <f t="shared" si="11"/>
        <v>8217</v>
      </c>
      <c r="H244" s="348"/>
      <c r="I244" s="344">
        <v>33</v>
      </c>
    </row>
    <row r="245" spans="1:9">
      <c r="A245" s="127">
        <v>235</v>
      </c>
      <c r="B245" s="70">
        <f t="shared" si="9"/>
        <v>32.21</v>
      </c>
      <c r="C245" s="66"/>
      <c r="D245" s="148">
        <v>22050</v>
      </c>
      <c r="E245" s="147"/>
      <c r="F245" s="148">
        <f t="shared" si="10"/>
        <v>11144</v>
      </c>
      <c r="G245" s="348">
        <f t="shared" si="11"/>
        <v>8215</v>
      </c>
      <c r="H245" s="348"/>
      <c r="I245" s="344">
        <v>33</v>
      </c>
    </row>
    <row r="246" spans="1:9">
      <c r="A246" s="127">
        <v>236</v>
      </c>
      <c r="B246" s="70">
        <f t="shared" si="9"/>
        <v>32.21</v>
      </c>
      <c r="C246" s="66"/>
      <c r="D246" s="148">
        <v>22050</v>
      </c>
      <c r="E246" s="147"/>
      <c r="F246" s="148">
        <f t="shared" si="10"/>
        <v>11144</v>
      </c>
      <c r="G246" s="348">
        <f t="shared" si="11"/>
        <v>8215</v>
      </c>
      <c r="H246" s="348"/>
      <c r="I246" s="344">
        <v>33</v>
      </c>
    </row>
    <row r="247" spans="1:9">
      <c r="A247" s="127">
        <v>237</v>
      </c>
      <c r="B247" s="70">
        <f t="shared" si="9"/>
        <v>32.21</v>
      </c>
      <c r="C247" s="66"/>
      <c r="D247" s="148">
        <v>22050</v>
      </c>
      <c r="E247" s="147"/>
      <c r="F247" s="148">
        <f t="shared" si="10"/>
        <v>11144</v>
      </c>
      <c r="G247" s="348">
        <f t="shared" si="11"/>
        <v>8215</v>
      </c>
      <c r="H247" s="348"/>
      <c r="I247" s="344">
        <v>33</v>
      </c>
    </row>
    <row r="248" spans="1:9">
      <c r="A248" s="127">
        <v>238</v>
      </c>
      <c r="B248" s="70">
        <f t="shared" si="9"/>
        <v>32.22</v>
      </c>
      <c r="C248" s="66"/>
      <c r="D248" s="148">
        <v>22050</v>
      </c>
      <c r="E248" s="147"/>
      <c r="F248" s="148">
        <f t="shared" si="10"/>
        <v>11140</v>
      </c>
      <c r="G248" s="348">
        <f t="shared" si="11"/>
        <v>8212</v>
      </c>
      <c r="H248" s="348"/>
      <c r="I248" s="344">
        <v>33</v>
      </c>
    </row>
    <row r="249" spans="1:9">
      <c r="A249" s="127">
        <v>239</v>
      </c>
      <c r="B249" s="70">
        <f t="shared" si="9"/>
        <v>32.22</v>
      </c>
      <c r="C249" s="66"/>
      <c r="D249" s="148">
        <v>22050</v>
      </c>
      <c r="E249" s="147"/>
      <c r="F249" s="148">
        <f t="shared" si="10"/>
        <v>11140</v>
      </c>
      <c r="G249" s="348">
        <f t="shared" si="11"/>
        <v>8212</v>
      </c>
      <c r="H249" s="348"/>
      <c r="I249" s="344">
        <v>33</v>
      </c>
    </row>
    <row r="250" spans="1:9">
      <c r="A250" s="127">
        <v>240</v>
      </c>
      <c r="B250" s="70">
        <f t="shared" si="9"/>
        <v>32.229999999999997</v>
      </c>
      <c r="C250" s="66"/>
      <c r="D250" s="148">
        <v>22050</v>
      </c>
      <c r="E250" s="147"/>
      <c r="F250" s="148">
        <f t="shared" si="10"/>
        <v>11137</v>
      </c>
      <c r="G250" s="348">
        <f t="shared" si="11"/>
        <v>8210</v>
      </c>
      <c r="H250" s="348"/>
      <c r="I250" s="344">
        <v>33</v>
      </c>
    </row>
    <row r="251" spans="1:9">
      <c r="A251" s="127">
        <v>241</v>
      </c>
      <c r="B251" s="70">
        <f t="shared" si="9"/>
        <v>32.229999999999997</v>
      </c>
      <c r="C251" s="66"/>
      <c r="D251" s="148">
        <v>22050</v>
      </c>
      <c r="E251" s="147"/>
      <c r="F251" s="148">
        <f t="shared" si="10"/>
        <v>11137</v>
      </c>
      <c r="G251" s="348">
        <f t="shared" si="11"/>
        <v>8210</v>
      </c>
      <c r="H251" s="348"/>
      <c r="I251" s="344">
        <v>33</v>
      </c>
    </row>
    <row r="252" spans="1:9">
      <c r="A252" s="127">
        <v>242</v>
      </c>
      <c r="B252" s="70">
        <f t="shared" si="9"/>
        <v>32.24</v>
      </c>
      <c r="C252" s="66"/>
      <c r="D252" s="148">
        <v>22050</v>
      </c>
      <c r="E252" s="147"/>
      <c r="F252" s="148">
        <f t="shared" si="10"/>
        <v>11133</v>
      </c>
      <c r="G252" s="348">
        <f t="shared" si="11"/>
        <v>8207</v>
      </c>
      <c r="H252" s="348"/>
      <c r="I252" s="344">
        <v>33</v>
      </c>
    </row>
    <row r="253" spans="1:9">
      <c r="A253" s="127">
        <v>243</v>
      </c>
      <c r="B253" s="70">
        <f t="shared" si="9"/>
        <v>32.24</v>
      </c>
      <c r="C253" s="66"/>
      <c r="D253" s="148">
        <v>22050</v>
      </c>
      <c r="E253" s="147"/>
      <c r="F253" s="148">
        <f t="shared" si="10"/>
        <v>11133</v>
      </c>
      <c r="G253" s="348">
        <f t="shared" si="11"/>
        <v>8207</v>
      </c>
      <c r="H253" s="348"/>
      <c r="I253" s="344">
        <v>33</v>
      </c>
    </row>
    <row r="254" spans="1:9">
      <c r="A254" s="127">
        <v>244</v>
      </c>
      <c r="B254" s="70">
        <f t="shared" si="9"/>
        <v>32.25</v>
      </c>
      <c r="C254" s="66"/>
      <c r="D254" s="148">
        <v>22050</v>
      </c>
      <c r="E254" s="147"/>
      <c r="F254" s="148">
        <f t="shared" si="10"/>
        <v>11130</v>
      </c>
      <c r="G254" s="348">
        <f t="shared" si="11"/>
        <v>8205</v>
      </c>
      <c r="H254" s="348"/>
      <c r="I254" s="344">
        <v>33</v>
      </c>
    </row>
    <row r="255" spans="1:9">
      <c r="A255" s="127">
        <v>245</v>
      </c>
      <c r="B255" s="70">
        <f t="shared" si="9"/>
        <v>32.25</v>
      </c>
      <c r="C255" s="66"/>
      <c r="D255" s="148">
        <v>22050</v>
      </c>
      <c r="E255" s="147"/>
      <c r="F255" s="148">
        <f t="shared" si="10"/>
        <v>11130</v>
      </c>
      <c r="G255" s="348">
        <f t="shared" si="11"/>
        <v>8205</v>
      </c>
      <c r="H255" s="348"/>
      <c r="I255" s="344">
        <v>33</v>
      </c>
    </row>
    <row r="256" spans="1:9">
      <c r="A256" s="127">
        <v>246</v>
      </c>
      <c r="B256" s="70">
        <f t="shared" si="9"/>
        <v>32.26</v>
      </c>
      <c r="C256" s="66"/>
      <c r="D256" s="148">
        <v>22050</v>
      </c>
      <c r="E256" s="147"/>
      <c r="F256" s="148">
        <f t="shared" si="10"/>
        <v>11126</v>
      </c>
      <c r="G256" s="348">
        <f t="shared" si="11"/>
        <v>8202</v>
      </c>
      <c r="H256" s="348"/>
      <c r="I256" s="344">
        <v>33</v>
      </c>
    </row>
    <row r="257" spans="1:9">
      <c r="A257" s="127">
        <v>247</v>
      </c>
      <c r="B257" s="70">
        <f t="shared" si="9"/>
        <v>32.26</v>
      </c>
      <c r="C257" s="66"/>
      <c r="D257" s="148">
        <v>22050</v>
      </c>
      <c r="E257" s="147"/>
      <c r="F257" s="148">
        <f t="shared" si="10"/>
        <v>11126</v>
      </c>
      <c r="G257" s="348">
        <f t="shared" si="11"/>
        <v>8202</v>
      </c>
      <c r="H257" s="348"/>
      <c r="I257" s="344">
        <v>33</v>
      </c>
    </row>
    <row r="258" spans="1:9">
      <c r="A258" s="127">
        <v>248</v>
      </c>
      <c r="B258" s="70">
        <f t="shared" si="9"/>
        <v>32.270000000000003</v>
      </c>
      <c r="C258" s="66"/>
      <c r="D258" s="148">
        <v>22050</v>
      </c>
      <c r="E258" s="147"/>
      <c r="F258" s="148">
        <f t="shared" si="10"/>
        <v>11123</v>
      </c>
      <c r="G258" s="348">
        <f t="shared" si="11"/>
        <v>8200</v>
      </c>
      <c r="H258" s="348"/>
      <c r="I258" s="344">
        <v>33</v>
      </c>
    </row>
    <row r="259" spans="1:9">
      <c r="A259" s="127">
        <v>249</v>
      </c>
      <c r="B259" s="70">
        <f t="shared" si="9"/>
        <v>32.270000000000003</v>
      </c>
      <c r="C259" s="66"/>
      <c r="D259" s="148">
        <v>22050</v>
      </c>
      <c r="E259" s="147"/>
      <c r="F259" s="148">
        <f t="shared" si="10"/>
        <v>11123</v>
      </c>
      <c r="G259" s="348">
        <f t="shared" si="11"/>
        <v>8200</v>
      </c>
      <c r="H259" s="348"/>
      <c r="I259" s="344">
        <v>33</v>
      </c>
    </row>
    <row r="260" spans="1:9">
      <c r="A260" s="127">
        <v>250</v>
      </c>
      <c r="B260" s="70">
        <f t="shared" si="9"/>
        <v>32.270000000000003</v>
      </c>
      <c r="C260" s="66"/>
      <c r="D260" s="148">
        <v>22050</v>
      </c>
      <c r="E260" s="147"/>
      <c r="F260" s="148">
        <f t="shared" si="10"/>
        <v>11123</v>
      </c>
      <c r="G260" s="348">
        <f t="shared" si="11"/>
        <v>8200</v>
      </c>
      <c r="H260" s="348"/>
      <c r="I260" s="344">
        <v>33</v>
      </c>
    </row>
    <row r="261" spans="1:9">
      <c r="A261" s="127">
        <v>251</v>
      </c>
      <c r="B261" s="70">
        <f t="shared" si="9"/>
        <v>32.28</v>
      </c>
      <c r="C261" s="66"/>
      <c r="D261" s="148">
        <v>22050</v>
      </c>
      <c r="E261" s="147"/>
      <c r="F261" s="148">
        <f t="shared" si="10"/>
        <v>11119</v>
      </c>
      <c r="G261" s="348">
        <f t="shared" si="11"/>
        <v>8197</v>
      </c>
      <c r="H261" s="348"/>
      <c r="I261" s="344">
        <v>33</v>
      </c>
    </row>
    <row r="262" spans="1:9">
      <c r="A262" s="127">
        <v>252</v>
      </c>
      <c r="B262" s="70">
        <f t="shared" si="9"/>
        <v>32.28</v>
      </c>
      <c r="C262" s="66"/>
      <c r="D262" s="148">
        <v>22050</v>
      </c>
      <c r="E262" s="147"/>
      <c r="F262" s="148">
        <f t="shared" si="10"/>
        <v>11119</v>
      </c>
      <c r="G262" s="348">
        <f t="shared" si="11"/>
        <v>8197</v>
      </c>
      <c r="H262" s="348"/>
      <c r="I262" s="344">
        <v>33</v>
      </c>
    </row>
    <row r="263" spans="1:9">
      <c r="A263" s="127">
        <v>253</v>
      </c>
      <c r="B263" s="70">
        <f t="shared" si="9"/>
        <v>32.29</v>
      </c>
      <c r="C263" s="66"/>
      <c r="D263" s="148">
        <v>22050</v>
      </c>
      <c r="E263" s="147"/>
      <c r="F263" s="148">
        <f t="shared" si="10"/>
        <v>11116</v>
      </c>
      <c r="G263" s="348">
        <f t="shared" si="11"/>
        <v>8194</v>
      </c>
      <c r="H263" s="348"/>
      <c r="I263" s="344">
        <v>33</v>
      </c>
    </row>
    <row r="264" spans="1:9">
      <c r="A264" s="127">
        <v>254</v>
      </c>
      <c r="B264" s="70">
        <f t="shared" si="9"/>
        <v>32.29</v>
      </c>
      <c r="C264" s="66"/>
      <c r="D264" s="148">
        <v>22050</v>
      </c>
      <c r="E264" s="147"/>
      <c r="F264" s="148">
        <f t="shared" si="10"/>
        <v>11116</v>
      </c>
      <c r="G264" s="348">
        <f t="shared" si="11"/>
        <v>8194</v>
      </c>
      <c r="H264" s="348"/>
      <c r="I264" s="344">
        <v>33</v>
      </c>
    </row>
    <row r="265" spans="1:9">
      <c r="A265" s="127">
        <v>255</v>
      </c>
      <c r="B265" s="70">
        <f t="shared" si="9"/>
        <v>32.299999999999997</v>
      </c>
      <c r="C265" s="66"/>
      <c r="D265" s="148">
        <v>22050</v>
      </c>
      <c r="E265" s="147"/>
      <c r="F265" s="148">
        <f t="shared" si="10"/>
        <v>11113</v>
      </c>
      <c r="G265" s="348">
        <f t="shared" si="11"/>
        <v>8192</v>
      </c>
      <c r="H265" s="348"/>
      <c r="I265" s="344">
        <v>33</v>
      </c>
    </row>
    <row r="266" spans="1:9">
      <c r="A266" s="127">
        <v>256</v>
      </c>
      <c r="B266" s="70">
        <f t="shared" si="9"/>
        <v>32.299999999999997</v>
      </c>
      <c r="C266" s="66"/>
      <c r="D266" s="148">
        <v>22050</v>
      </c>
      <c r="E266" s="147"/>
      <c r="F266" s="148">
        <f t="shared" si="10"/>
        <v>11113</v>
      </c>
      <c r="G266" s="348">
        <f t="shared" si="11"/>
        <v>8192</v>
      </c>
      <c r="H266" s="348"/>
      <c r="I266" s="344">
        <v>33</v>
      </c>
    </row>
    <row r="267" spans="1:9">
      <c r="A267" s="127">
        <v>257</v>
      </c>
      <c r="B267" s="70">
        <f t="shared" ref="B267:B310" si="12">ROUND(1.12233*LN(A267)+26.078,2)</f>
        <v>32.31</v>
      </c>
      <c r="C267" s="66"/>
      <c r="D267" s="148">
        <v>22050</v>
      </c>
      <c r="E267" s="147"/>
      <c r="F267" s="148">
        <f t="shared" si="10"/>
        <v>11109</v>
      </c>
      <c r="G267" s="348">
        <f t="shared" si="11"/>
        <v>8189</v>
      </c>
      <c r="H267" s="348"/>
      <c r="I267" s="344">
        <v>33</v>
      </c>
    </row>
    <row r="268" spans="1:9">
      <c r="A268" s="127">
        <v>258</v>
      </c>
      <c r="B268" s="70">
        <f t="shared" si="12"/>
        <v>32.31</v>
      </c>
      <c r="C268" s="66"/>
      <c r="D268" s="148">
        <v>22050</v>
      </c>
      <c r="E268" s="147"/>
      <c r="F268" s="148">
        <f t="shared" ref="F268:F310" si="13">ROUND(12*1.3525*(1/B268*D268)+I268,0)</f>
        <v>11109</v>
      </c>
      <c r="G268" s="348">
        <f t="shared" ref="G268:G310" si="14">ROUND(12*(1/B268*D268),0)</f>
        <v>8189</v>
      </c>
      <c r="H268" s="348"/>
      <c r="I268" s="344">
        <v>33</v>
      </c>
    </row>
    <row r="269" spans="1:9">
      <c r="A269" s="127">
        <v>259</v>
      </c>
      <c r="B269" s="70">
        <f t="shared" si="12"/>
        <v>32.31</v>
      </c>
      <c r="C269" s="66"/>
      <c r="D269" s="148">
        <v>22050</v>
      </c>
      <c r="E269" s="147"/>
      <c r="F269" s="148">
        <f t="shared" si="13"/>
        <v>11109</v>
      </c>
      <c r="G269" s="348">
        <f t="shared" si="14"/>
        <v>8189</v>
      </c>
      <c r="H269" s="348"/>
      <c r="I269" s="344">
        <v>33</v>
      </c>
    </row>
    <row r="270" spans="1:9">
      <c r="A270" s="127">
        <v>260</v>
      </c>
      <c r="B270" s="70">
        <f t="shared" si="12"/>
        <v>32.32</v>
      </c>
      <c r="C270" s="66"/>
      <c r="D270" s="148">
        <v>22050</v>
      </c>
      <c r="E270" s="147"/>
      <c r="F270" s="148">
        <f t="shared" si="13"/>
        <v>11106</v>
      </c>
      <c r="G270" s="348">
        <f t="shared" si="14"/>
        <v>8187</v>
      </c>
      <c r="H270" s="348"/>
      <c r="I270" s="344">
        <v>33</v>
      </c>
    </row>
    <row r="271" spans="1:9">
      <c r="A271" s="127">
        <v>261</v>
      </c>
      <c r="B271" s="70">
        <f t="shared" si="12"/>
        <v>32.32</v>
      </c>
      <c r="C271" s="66"/>
      <c r="D271" s="148">
        <v>22050</v>
      </c>
      <c r="E271" s="147"/>
      <c r="F271" s="148">
        <f t="shared" si="13"/>
        <v>11106</v>
      </c>
      <c r="G271" s="348">
        <f t="shared" si="14"/>
        <v>8187</v>
      </c>
      <c r="H271" s="348"/>
      <c r="I271" s="344">
        <v>33</v>
      </c>
    </row>
    <row r="272" spans="1:9">
      <c r="A272" s="127">
        <v>262</v>
      </c>
      <c r="B272" s="70">
        <f t="shared" si="12"/>
        <v>32.33</v>
      </c>
      <c r="C272" s="66"/>
      <c r="D272" s="148">
        <v>22050</v>
      </c>
      <c r="E272" s="147"/>
      <c r="F272" s="148">
        <f t="shared" si="13"/>
        <v>11102</v>
      </c>
      <c r="G272" s="348">
        <f t="shared" si="14"/>
        <v>8184</v>
      </c>
      <c r="H272" s="348"/>
      <c r="I272" s="344">
        <v>33</v>
      </c>
    </row>
    <row r="273" spans="1:9">
      <c r="A273" s="127">
        <v>263</v>
      </c>
      <c r="B273" s="70">
        <f t="shared" si="12"/>
        <v>32.33</v>
      </c>
      <c r="C273" s="66"/>
      <c r="D273" s="148">
        <v>22050</v>
      </c>
      <c r="E273" s="147"/>
      <c r="F273" s="148">
        <f t="shared" si="13"/>
        <v>11102</v>
      </c>
      <c r="G273" s="348">
        <f t="shared" si="14"/>
        <v>8184</v>
      </c>
      <c r="H273" s="348"/>
      <c r="I273" s="344">
        <v>33</v>
      </c>
    </row>
    <row r="274" spans="1:9">
      <c r="A274" s="127">
        <v>264</v>
      </c>
      <c r="B274" s="70">
        <f t="shared" si="12"/>
        <v>32.340000000000003</v>
      </c>
      <c r="C274" s="66"/>
      <c r="D274" s="148">
        <v>22050</v>
      </c>
      <c r="E274" s="147"/>
      <c r="F274" s="148">
        <f t="shared" si="13"/>
        <v>11099</v>
      </c>
      <c r="G274" s="348">
        <f t="shared" si="14"/>
        <v>8182</v>
      </c>
      <c r="H274" s="348"/>
      <c r="I274" s="344">
        <v>33</v>
      </c>
    </row>
    <row r="275" spans="1:9">
      <c r="A275" s="127">
        <v>265</v>
      </c>
      <c r="B275" s="70">
        <f t="shared" si="12"/>
        <v>32.340000000000003</v>
      </c>
      <c r="C275" s="66"/>
      <c r="D275" s="148">
        <v>22050</v>
      </c>
      <c r="E275" s="147"/>
      <c r="F275" s="148">
        <f t="shared" si="13"/>
        <v>11099</v>
      </c>
      <c r="G275" s="348">
        <f t="shared" si="14"/>
        <v>8182</v>
      </c>
      <c r="H275" s="348"/>
      <c r="I275" s="344">
        <v>33</v>
      </c>
    </row>
    <row r="276" spans="1:9">
      <c r="A276" s="127">
        <v>266</v>
      </c>
      <c r="B276" s="70">
        <f t="shared" si="12"/>
        <v>32.340000000000003</v>
      </c>
      <c r="C276" s="66"/>
      <c r="D276" s="148">
        <v>22050</v>
      </c>
      <c r="E276" s="147"/>
      <c r="F276" s="148">
        <f t="shared" si="13"/>
        <v>11099</v>
      </c>
      <c r="G276" s="348">
        <f t="shared" si="14"/>
        <v>8182</v>
      </c>
      <c r="H276" s="348"/>
      <c r="I276" s="344">
        <v>33</v>
      </c>
    </row>
    <row r="277" spans="1:9">
      <c r="A277" s="127">
        <v>267</v>
      </c>
      <c r="B277" s="70">
        <f t="shared" si="12"/>
        <v>32.35</v>
      </c>
      <c r="C277" s="66"/>
      <c r="D277" s="148">
        <v>22050</v>
      </c>
      <c r="E277" s="147"/>
      <c r="F277" s="148">
        <f t="shared" si="13"/>
        <v>11095</v>
      </c>
      <c r="G277" s="348">
        <f t="shared" si="14"/>
        <v>8179</v>
      </c>
      <c r="H277" s="348"/>
      <c r="I277" s="344">
        <v>33</v>
      </c>
    </row>
    <row r="278" spans="1:9">
      <c r="A278" s="127">
        <v>268</v>
      </c>
      <c r="B278" s="70">
        <f t="shared" si="12"/>
        <v>32.35</v>
      </c>
      <c r="C278" s="66"/>
      <c r="D278" s="148">
        <v>22050</v>
      </c>
      <c r="E278" s="147"/>
      <c r="F278" s="148">
        <f t="shared" si="13"/>
        <v>11095</v>
      </c>
      <c r="G278" s="348">
        <f t="shared" si="14"/>
        <v>8179</v>
      </c>
      <c r="H278" s="348"/>
      <c r="I278" s="344">
        <v>33</v>
      </c>
    </row>
    <row r="279" spans="1:9">
      <c r="A279" s="127">
        <v>269</v>
      </c>
      <c r="B279" s="70">
        <f t="shared" si="12"/>
        <v>32.36</v>
      </c>
      <c r="C279" s="66"/>
      <c r="D279" s="148">
        <v>22050</v>
      </c>
      <c r="E279" s="147"/>
      <c r="F279" s="148">
        <f t="shared" si="13"/>
        <v>11092</v>
      </c>
      <c r="G279" s="348">
        <f t="shared" si="14"/>
        <v>8177</v>
      </c>
      <c r="H279" s="348"/>
      <c r="I279" s="344">
        <v>33</v>
      </c>
    </row>
    <row r="280" spans="1:9">
      <c r="A280" s="127">
        <v>270</v>
      </c>
      <c r="B280" s="70">
        <f t="shared" si="12"/>
        <v>32.36</v>
      </c>
      <c r="C280" s="66"/>
      <c r="D280" s="148">
        <v>22050</v>
      </c>
      <c r="E280" s="147"/>
      <c r="F280" s="148">
        <f t="shared" si="13"/>
        <v>11092</v>
      </c>
      <c r="G280" s="348">
        <f t="shared" si="14"/>
        <v>8177</v>
      </c>
      <c r="H280" s="348"/>
      <c r="I280" s="344">
        <v>33</v>
      </c>
    </row>
    <row r="281" spans="1:9">
      <c r="A281" s="127">
        <v>271</v>
      </c>
      <c r="B281" s="70">
        <f t="shared" si="12"/>
        <v>32.369999999999997</v>
      </c>
      <c r="C281" s="66"/>
      <c r="D281" s="148">
        <v>22050</v>
      </c>
      <c r="E281" s="147"/>
      <c r="F281" s="148">
        <f t="shared" si="13"/>
        <v>11089</v>
      </c>
      <c r="G281" s="348">
        <f t="shared" si="14"/>
        <v>8174</v>
      </c>
      <c r="H281" s="348"/>
      <c r="I281" s="344">
        <v>33</v>
      </c>
    </row>
    <row r="282" spans="1:9">
      <c r="A282" s="127">
        <v>272</v>
      </c>
      <c r="B282" s="70">
        <f t="shared" si="12"/>
        <v>32.369999999999997</v>
      </c>
      <c r="C282" s="66"/>
      <c r="D282" s="148">
        <v>22050</v>
      </c>
      <c r="E282" s="147"/>
      <c r="F282" s="148">
        <f t="shared" si="13"/>
        <v>11089</v>
      </c>
      <c r="G282" s="348">
        <f t="shared" si="14"/>
        <v>8174</v>
      </c>
      <c r="H282" s="348"/>
      <c r="I282" s="344">
        <v>33</v>
      </c>
    </row>
    <row r="283" spans="1:9">
      <c r="A283" s="127">
        <v>273</v>
      </c>
      <c r="B283" s="70">
        <f t="shared" si="12"/>
        <v>32.369999999999997</v>
      </c>
      <c r="C283" s="66"/>
      <c r="D283" s="148">
        <v>22050</v>
      </c>
      <c r="E283" s="147"/>
      <c r="F283" s="148">
        <f t="shared" si="13"/>
        <v>11089</v>
      </c>
      <c r="G283" s="348">
        <f t="shared" si="14"/>
        <v>8174</v>
      </c>
      <c r="H283" s="348"/>
      <c r="I283" s="344">
        <v>33</v>
      </c>
    </row>
    <row r="284" spans="1:9">
      <c r="A284" s="127">
        <v>274</v>
      </c>
      <c r="B284" s="70">
        <f t="shared" si="12"/>
        <v>32.380000000000003</v>
      </c>
      <c r="C284" s="66"/>
      <c r="D284" s="148">
        <v>22050</v>
      </c>
      <c r="E284" s="147"/>
      <c r="F284" s="148">
        <f t="shared" si="13"/>
        <v>11085</v>
      </c>
      <c r="G284" s="348">
        <f t="shared" si="14"/>
        <v>8172</v>
      </c>
      <c r="H284" s="348"/>
      <c r="I284" s="344">
        <v>33</v>
      </c>
    </row>
    <row r="285" spans="1:9">
      <c r="A285" s="127">
        <v>275</v>
      </c>
      <c r="B285" s="70">
        <f t="shared" si="12"/>
        <v>32.380000000000003</v>
      </c>
      <c r="C285" s="66"/>
      <c r="D285" s="148">
        <v>22050</v>
      </c>
      <c r="E285" s="147"/>
      <c r="F285" s="148">
        <f t="shared" si="13"/>
        <v>11085</v>
      </c>
      <c r="G285" s="348">
        <f t="shared" si="14"/>
        <v>8172</v>
      </c>
      <c r="H285" s="348"/>
      <c r="I285" s="344">
        <v>33</v>
      </c>
    </row>
    <row r="286" spans="1:9">
      <c r="A286" s="127">
        <v>276</v>
      </c>
      <c r="B286" s="70">
        <f t="shared" si="12"/>
        <v>32.39</v>
      </c>
      <c r="C286" s="66"/>
      <c r="D286" s="148">
        <v>22050</v>
      </c>
      <c r="E286" s="147"/>
      <c r="F286" s="148">
        <f t="shared" si="13"/>
        <v>11082</v>
      </c>
      <c r="G286" s="348">
        <f t="shared" si="14"/>
        <v>8169</v>
      </c>
      <c r="H286" s="348"/>
      <c r="I286" s="344">
        <v>33</v>
      </c>
    </row>
    <row r="287" spans="1:9">
      <c r="A287" s="127">
        <v>277</v>
      </c>
      <c r="B287" s="70">
        <f t="shared" si="12"/>
        <v>32.39</v>
      </c>
      <c r="C287" s="66"/>
      <c r="D287" s="148">
        <v>22050</v>
      </c>
      <c r="E287" s="147"/>
      <c r="F287" s="148">
        <f t="shared" si="13"/>
        <v>11082</v>
      </c>
      <c r="G287" s="348">
        <f t="shared" si="14"/>
        <v>8169</v>
      </c>
      <c r="H287" s="348"/>
      <c r="I287" s="344">
        <v>33</v>
      </c>
    </row>
    <row r="288" spans="1:9">
      <c r="A288" s="127">
        <v>278</v>
      </c>
      <c r="B288" s="70">
        <f t="shared" si="12"/>
        <v>32.39</v>
      </c>
      <c r="C288" s="66"/>
      <c r="D288" s="148">
        <v>22050</v>
      </c>
      <c r="E288" s="147"/>
      <c r="F288" s="148">
        <f t="shared" si="13"/>
        <v>11082</v>
      </c>
      <c r="G288" s="348">
        <f t="shared" si="14"/>
        <v>8169</v>
      </c>
      <c r="H288" s="348"/>
      <c r="I288" s="344">
        <v>33</v>
      </c>
    </row>
    <row r="289" spans="1:9">
      <c r="A289" s="127">
        <v>279</v>
      </c>
      <c r="B289" s="70">
        <f t="shared" si="12"/>
        <v>32.4</v>
      </c>
      <c r="C289" s="66"/>
      <c r="D289" s="148">
        <v>22050</v>
      </c>
      <c r="E289" s="147"/>
      <c r="F289" s="148">
        <f t="shared" si="13"/>
        <v>11078</v>
      </c>
      <c r="G289" s="348">
        <f t="shared" si="14"/>
        <v>8167</v>
      </c>
      <c r="H289" s="348"/>
      <c r="I289" s="344">
        <v>33</v>
      </c>
    </row>
    <row r="290" spans="1:9">
      <c r="A290" s="127">
        <v>280</v>
      </c>
      <c r="B290" s="70">
        <f t="shared" si="12"/>
        <v>32.4</v>
      </c>
      <c r="C290" s="66"/>
      <c r="D290" s="148">
        <v>22050</v>
      </c>
      <c r="E290" s="147"/>
      <c r="F290" s="148">
        <f t="shared" si="13"/>
        <v>11078</v>
      </c>
      <c r="G290" s="348">
        <f t="shared" si="14"/>
        <v>8167</v>
      </c>
      <c r="H290" s="348"/>
      <c r="I290" s="344">
        <v>33</v>
      </c>
    </row>
    <row r="291" spans="1:9">
      <c r="A291" s="127">
        <v>281</v>
      </c>
      <c r="B291" s="70">
        <f t="shared" si="12"/>
        <v>32.409999999999997</v>
      </c>
      <c r="C291" s="66"/>
      <c r="D291" s="148">
        <v>22050</v>
      </c>
      <c r="E291" s="147"/>
      <c r="F291" s="148">
        <f t="shared" si="13"/>
        <v>11075</v>
      </c>
      <c r="G291" s="348">
        <f t="shared" si="14"/>
        <v>8164</v>
      </c>
      <c r="H291" s="348"/>
      <c r="I291" s="344">
        <v>33</v>
      </c>
    </row>
    <row r="292" spans="1:9">
      <c r="A292" s="127">
        <v>282</v>
      </c>
      <c r="B292" s="70">
        <f t="shared" si="12"/>
        <v>32.409999999999997</v>
      </c>
      <c r="C292" s="66"/>
      <c r="D292" s="148">
        <v>22050</v>
      </c>
      <c r="E292" s="147"/>
      <c r="F292" s="148">
        <f t="shared" si="13"/>
        <v>11075</v>
      </c>
      <c r="G292" s="348">
        <f t="shared" si="14"/>
        <v>8164</v>
      </c>
      <c r="H292" s="348"/>
      <c r="I292" s="344">
        <v>33</v>
      </c>
    </row>
    <row r="293" spans="1:9">
      <c r="A293" s="127">
        <v>283</v>
      </c>
      <c r="B293" s="70">
        <f t="shared" si="12"/>
        <v>32.409999999999997</v>
      </c>
      <c r="C293" s="66"/>
      <c r="D293" s="148">
        <v>22050</v>
      </c>
      <c r="E293" s="147"/>
      <c r="F293" s="148">
        <f t="shared" si="13"/>
        <v>11075</v>
      </c>
      <c r="G293" s="348">
        <f t="shared" si="14"/>
        <v>8164</v>
      </c>
      <c r="H293" s="348"/>
      <c r="I293" s="344">
        <v>33</v>
      </c>
    </row>
    <row r="294" spans="1:9">
      <c r="A294" s="127">
        <v>284</v>
      </c>
      <c r="B294" s="70">
        <f t="shared" si="12"/>
        <v>32.42</v>
      </c>
      <c r="C294" s="66"/>
      <c r="D294" s="148">
        <v>22050</v>
      </c>
      <c r="E294" s="147"/>
      <c r="F294" s="148">
        <f t="shared" si="13"/>
        <v>11072</v>
      </c>
      <c r="G294" s="348">
        <f t="shared" si="14"/>
        <v>8162</v>
      </c>
      <c r="H294" s="348"/>
      <c r="I294" s="344">
        <v>33</v>
      </c>
    </row>
    <row r="295" spans="1:9">
      <c r="A295" s="127">
        <v>285</v>
      </c>
      <c r="B295" s="70">
        <f t="shared" si="12"/>
        <v>32.42</v>
      </c>
      <c r="C295" s="66"/>
      <c r="D295" s="148">
        <v>22050</v>
      </c>
      <c r="E295" s="147"/>
      <c r="F295" s="148">
        <f t="shared" si="13"/>
        <v>11072</v>
      </c>
      <c r="G295" s="348">
        <f t="shared" si="14"/>
        <v>8162</v>
      </c>
      <c r="H295" s="348"/>
      <c r="I295" s="344">
        <v>33</v>
      </c>
    </row>
    <row r="296" spans="1:9">
      <c r="A296" s="127">
        <v>286</v>
      </c>
      <c r="B296" s="70">
        <f t="shared" si="12"/>
        <v>32.43</v>
      </c>
      <c r="C296" s="66"/>
      <c r="D296" s="148">
        <v>22050</v>
      </c>
      <c r="E296" s="147"/>
      <c r="F296" s="148">
        <f t="shared" si="13"/>
        <v>11068</v>
      </c>
      <c r="G296" s="348">
        <f t="shared" si="14"/>
        <v>8159</v>
      </c>
      <c r="H296" s="348"/>
      <c r="I296" s="344">
        <v>33</v>
      </c>
    </row>
    <row r="297" spans="1:9">
      <c r="A297" s="127">
        <v>287</v>
      </c>
      <c r="B297" s="70">
        <f t="shared" si="12"/>
        <v>32.43</v>
      </c>
      <c r="C297" s="66"/>
      <c r="D297" s="148">
        <v>22050</v>
      </c>
      <c r="E297" s="147"/>
      <c r="F297" s="148">
        <f t="shared" si="13"/>
        <v>11068</v>
      </c>
      <c r="G297" s="348">
        <f t="shared" si="14"/>
        <v>8159</v>
      </c>
      <c r="H297" s="348"/>
      <c r="I297" s="344">
        <v>33</v>
      </c>
    </row>
    <row r="298" spans="1:9">
      <c r="A298" s="127">
        <v>288</v>
      </c>
      <c r="B298" s="70">
        <f t="shared" si="12"/>
        <v>32.43</v>
      </c>
      <c r="C298" s="66"/>
      <c r="D298" s="148">
        <v>22050</v>
      </c>
      <c r="E298" s="147"/>
      <c r="F298" s="148">
        <f t="shared" si="13"/>
        <v>11068</v>
      </c>
      <c r="G298" s="348">
        <f t="shared" si="14"/>
        <v>8159</v>
      </c>
      <c r="H298" s="348"/>
      <c r="I298" s="344">
        <v>33</v>
      </c>
    </row>
    <row r="299" spans="1:9">
      <c r="A299" s="127">
        <v>289</v>
      </c>
      <c r="B299" s="70">
        <f t="shared" si="12"/>
        <v>32.44</v>
      </c>
      <c r="C299" s="66"/>
      <c r="D299" s="148">
        <v>22050</v>
      </c>
      <c r="E299" s="147"/>
      <c r="F299" s="148">
        <f t="shared" si="13"/>
        <v>11065</v>
      </c>
      <c r="G299" s="348">
        <f t="shared" si="14"/>
        <v>8157</v>
      </c>
      <c r="H299" s="348"/>
      <c r="I299" s="344">
        <v>33</v>
      </c>
    </row>
    <row r="300" spans="1:9">
      <c r="A300" s="127">
        <v>290</v>
      </c>
      <c r="B300" s="70">
        <f t="shared" si="12"/>
        <v>32.44</v>
      </c>
      <c r="C300" s="66"/>
      <c r="D300" s="148">
        <v>22050</v>
      </c>
      <c r="E300" s="147"/>
      <c r="F300" s="148">
        <f t="shared" si="13"/>
        <v>11065</v>
      </c>
      <c r="G300" s="348">
        <f t="shared" si="14"/>
        <v>8157</v>
      </c>
      <c r="H300" s="348"/>
      <c r="I300" s="344">
        <v>33</v>
      </c>
    </row>
    <row r="301" spans="1:9">
      <c r="A301" s="127">
        <v>291</v>
      </c>
      <c r="B301" s="70">
        <f t="shared" si="12"/>
        <v>32.450000000000003</v>
      </c>
      <c r="C301" s="66"/>
      <c r="D301" s="148">
        <v>22050</v>
      </c>
      <c r="E301" s="147"/>
      <c r="F301" s="148">
        <f t="shared" si="13"/>
        <v>11061</v>
      </c>
      <c r="G301" s="348">
        <f t="shared" si="14"/>
        <v>8154</v>
      </c>
      <c r="H301" s="348"/>
      <c r="I301" s="344">
        <v>33</v>
      </c>
    </row>
    <row r="302" spans="1:9">
      <c r="A302" s="127">
        <v>292</v>
      </c>
      <c r="B302" s="70">
        <f t="shared" si="12"/>
        <v>32.450000000000003</v>
      </c>
      <c r="C302" s="66"/>
      <c r="D302" s="148">
        <v>22050</v>
      </c>
      <c r="E302" s="147"/>
      <c r="F302" s="148">
        <f t="shared" si="13"/>
        <v>11061</v>
      </c>
      <c r="G302" s="348">
        <f t="shared" si="14"/>
        <v>8154</v>
      </c>
      <c r="H302" s="348"/>
      <c r="I302" s="344">
        <v>33</v>
      </c>
    </row>
    <row r="303" spans="1:9">
      <c r="A303" s="127">
        <v>293</v>
      </c>
      <c r="B303" s="70">
        <f t="shared" si="12"/>
        <v>32.450000000000003</v>
      </c>
      <c r="C303" s="66"/>
      <c r="D303" s="148">
        <v>22050</v>
      </c>
      <c r="E303" s="147"/>
      <c r="F303" s="148">
        <f t="shared" si="13"/>
        <v>11061</v>
      </c>
      <c r="G303" s="348">
        <f t="shared" si="14"/>
        <v>8154</v>
      </c>
      <c r="H303" s="348"/>
      <c r="I303" s="344">
        <v>33</v>
      </c>
    </row>
    <row r="304" spans="1:9">
      <c r="A304" s="127">
        <v>294</v>
      </c>
      <c r="B304" s="70">
        <f t="shared" si="12"/>
        <v>32.46</v>
      </c>
      <c r="C304" s="66"/>
      <c r="D304" s="148">
        <v>22050</v>
      </c>
      <c r="E304" s="147"/>
      <c r="F304" s="148">
        <f t="shared" si="13"/>
        <v>11058</v>
      </c>
      <c r="G304" s="348">
        <f t="shared" si="14"/>
        <v>8152</v>
      </c>
      <c r="H304" s="348"/>
      <c r="I304" s="344">
        <v>33</v>
      </c>
    </row>
    <row r="305" spans="1:9">
      <c r="A305" s="127">
        <v>295</v>
      </c>
      <c r="B305" s="70">
        <f t="shared" si="12"/>
        <v>32.46</v>
      </c>
      <c r="C305" s="66"/>
      <c r="D305" s="148">
        <v>22050</v>
      </c>
      <c r="E305" s="147"/>
      <c r="F305" s="148">
        <f t="shared" si="13"/>
        <v>11058</v>
      </c>
      <c r="G305" s="348">
        <f t="shared" si="14"/>
        <v>8152</v>
      </c>
      <c r="H305" s="348"/>
      <c r="I305" s="344">
        <v>33</v>
      </c>
    </row>
    <row r="306" spans="1:9">
      <c r="A306" s="127">
        <v>296</v>
      </c>
      <c r="B306" s="70">
        <f t="shared" si="12"/>
        <v>32.46</v>
      </c>
      <c r="C306" s="66"/>
      <c r="D306" s="148">
        <v>22050</v>
      </c>
      <c r="E306" s="147"/>
      <c r="F306" s="148">
        <f t="shared" si="13"/>
        <v>11058</v>
      </c>
      <c r="G306" s="348">
        <f t="shared" si="14"/>
        <v>8152</v>
      </c>
      <c r="H306" s="348"/>
      <c r="I306" s="344">
        <v>33</v>
      </c>
    </row>
    <row r="307" spans="1:9">
      <c r="A307" s="127">
        <v>297</v>
      </c>
      <c r="B307" s="70">
        <f t="shared" si="12"/>
        <v>32.47</v>
      </c>
      <c r="C307" s="66"/>
      <c r="D307" s="148">
        <v>22050</v>
      </c>
      <c r="E307" s="147"/>
      <c r="F307" s="148">
        <f t="shared" si="13"/>
        <v>11055</v>
      </c>
      <c r="G307" s="348">
        <f t="shared" si="14"/>
        <v>8149</v>
      </c>
      <c r="H307" s="348"/>
      <c r="I307" s="344">
        <v>33</v>
      </c>
    </row>
    <row r="308" spans="1:9">
      <c r="A308" s="127">
        <v>298</v>
      </c>
      <c r="B308" s="70">
        <f t="shared" si="12"/>
        <v>32.47</v>
      </c>
      <c r="C308" s="66"/>
      <c r="D308" s="148">
        <v>22050</v>
      </c>
      <c r="E308" s="147"/>
      <c r="F308" s="148">
        <f t="shared" si="13"/>
        <v>11055</v>
      </c>
      <c r="G308" s="348">
        <f t="shared" si="14"/>
        <v>8149</v>
      </c>
      <c r="H308" s="348"/>
      <c r="I308" s="344">
        <v>33</v>
      </c>
    </row>
    <row r="309" spans="1:9">
      <c r="A309" s="127">
        <v>299</v>
      </c>
      <c r="B309" s="70">
        <f t="shared" si="12"/>
        <v>32.479999999999997</v>
      </c>
      <c r="C309" s="66"/>
      <c r="D309" s="148">
        <v>22050</v>
      </c>
      <c r="E309" s="147"/>
      <c r="F309" s="148">
        <f t="shared" si="13"/>
        <v>11051</v>
      </c>
      <c r="G309" s="348">
        <f t="shared" si="14"/>
        <v>8147</v>
      </c>
      <c r="H309" s="348"/>
      <c r="I309" s="344">
        <v>33</v>
      </c>
    </row>
    <row r="310" spans="1:9" ht="13.5" thickBot="1">
      <c r="A310" s="98">
        <v>300</v>
      </c>
      <c r="B310" s="67">
        <f t="shared" si="12"/>
        <v>32.479999999999997</v>
      </c>
      <c r="C310" s="68"/>
      <c r="D310" s="341">
        <v>22050</v>
      </c>
      <c r="E310" s="151"/>
      <c r="F310" s="341">
        <f t="shared" si="13"/>
        <v>11051</v>
      </c>
      <c r="G310" s="350">
        <f t="shared" si="14"/>
        <v>8147</v>
      </c>
      <c r="H310" s="350"/>
      <c r="I310" s="151">
        <v>33</v>
      </c>
    </row>
  </sheetData>
  <mergeCells count="1">
    <mergeCell ref="A8:B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0" fitToHeight="19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>
    <pageSetUpPr fitToPage="1"/>
  </sheetPr>
  <dimension ref="A1:J428"/>
  <sheetViews>
    <sheetView workbookViewId="0">
      <pane ySplit="12" topLeftCell="A13" activePane="bottomLeft" state="frozenSplit"/>
      <selection pane="bottomLeft" activeCell="L13" sqref="L13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2851562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43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263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62</v>
      </c>
      <c r="B7" s="36"/>
      <c r="C7" s="62"/>
      <c r="D7" s="63"/>
      <c r="E7" s="62">
        <v>22.57</v>
      </c>
      <c r="J7" s="30"/>
    </row>
    <row r="8" spans="1:10" ht="15.75">
      <c r="A8" s="39" t="s">
        <v>227</v>
      </c>
      <c r="B8" s="36"/>
      <c r="C8" s="62"/>
      <c r="D8" s="63"/>
      <c r="E8" s="62" t="s">
        <v>64</v>
      </c>
      <c r="J8" s="30"/>
    </row>
    <row r="9" spans="1:10" ht="15.75">
      <c r="A9" s="39" t="s">
        <v>228</v>
      </c>
      <c r="B9" s="36"/>
      <c r="C9" s="62"/>
      <c r="D9" s="63"/>
      <c r="E9" s="62">
        <v>41.749300000000005</v>
      </c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143"/>
      <c r="B11" s="144" t="s">
        <v>198</v>
      </c>
      <c r="C11" s="145"/>
      <c r="D11" s="144" t="s">
        <v>199</v>
      </c>
      <c r="E11" s="145"/>
      <c r="F11" s="51" t="s">
        <v>200</v>
      </c>
      <c r="G11" s="352"/>
      <c r="H11" s="352" t="s">
        <v>201</v>
      </c>
      <c r="I11" s="145"/>
    </row>
    <row r="12" spans="1:10" ht="45.75" thickBot="1">
      <c r="A12" s="138" t="s">
        <v>31</v>
      </c>
      <c r="B12" s="139" t="s">
        <v>159</v>
      </c>
      <c r="C12" s="140" t="s">
        <v>160</v>
      </c>
      <c r="D12" s="141" t="s">
        <v>202</v>
      </c>
      <c r="E12" s="142" t="s">
        <v>203</v>
      </c>
      <c r="F12" s="379" t="s">
        <v>200</v>
      </c>
      <c r="G12" s="349" t="s">
        <v>266</v>
      </c>
      <c r="H12" s="349" t="s">
        <v>267</v>
      </c>
      <c r="I12" s="380" t="s">
        <v>205</v>
      </c>
    </row>
    <row r="13" spans="1:10">
      <c r="A13" s="127" t="s">
        <v>32</v>
      </c>
      <c r="B13" s="70"/>
      <c r="C13" s="58">
        <v>22.57</v>
      </c>
      <c r="D13" s="125"/>
      <c r="E13" s="343">
        <v>12590</v>
      </c>
      <c r="F13" s="342">
        <f>ROUND(12*1.3525*(1/C13*E13)+I13,0)</f>
        <v>9086</v>
      </c>
      <c r="G13" s="355"/>
      <c r="H13" s="355">
        <f t="shared" ref="H13:H76" si="0">ROUND(12*(1/C13*E13),0)</f>
        <v>6694</v>
      </c>
      <c r="I13" s="343">
        <v>33</v>
      </c>
    </row>
    <row r="14" spans="1:10">
      <c r="A14" s="127">
        <v>13</v>
      </c>
      <c r="B14" s="60"/>
      <c r="C14" s="66">
        <f>ROUND(-0.0009*POWER(A14,2)+0.2862*A14+19,2)</f>
        <v>22.57</v>
      </c>
      <c r="D14" s="125"/>
      <c r="E14" s="344">
        <v>12590</v>
      </c>
      <c r="F14" s="148">
        <f t="shared" ref="F14:F77" si="1">ROUND(12*1.3525*(1/C14*E14)+I14,0)</f>
        <v>9086</v>
      </c>
      <c r="G14" s="348"/>
      <c r="H14" s="348">
        <f t="shared" si="0"/>
        <v>6694</v>
      </c>
      <c r="I14" s="344">
        <v>33</v>
      </c>
    </row>
    <row r="15" spans="1:10">
      <c r="A15" s="127">
        <v>14</v>
      </c>
      <c r="B15" s="60"/>
      <c r="C15" s="66">
        <f t="shared" ref="C15:C78" si="2">ROUND(-0.0009*POWER(A15,2)+0.2862*A15+19,2)</f>
        <v>22.83</v>
      </c>
      <c r="D15" s="125"/>
      <c r="E15" s="344">
        <v>12590</v>
      </c>
      <c r="F15" s="148">
        <f t="shared" si="1"/>
        <v>8983</v>
      </c>
      <c r="G15" s="348"/>
      <c r="H15" s="348">
        <f t="shared" si="0"/>
        <v>6618</v>
      </c>
      <c r="I15" s="344">
        <v>33</v>
      </c>
    </row>
    <row r="16" spans="1:10">
      <c r="A16" s="127">
        <v>15</v>
      </c>
      <c r="B16" s="60"/>
      <c r="C16" s="66">
        <f t="shared" si="2"/>
        <v>23.09</v>
      </c>
      <c r="D16" s="125"/>
      <c r="E16" s="344">
        <v>12590</v>
      </c>
      <c r="F16" s="148">
        <f t="shared" si="1"/>
        <v>8883</v>
      </c>
      <c r="G16" s="348"/>
      <c r="H16" s="348">
        <f t="shared" si="0"/>
        <v>6543</v>
      </c>
      <c r="I16" s="344">
        <v>33</v>
      </c>
    </row>
    <row r="17" spans="1:9">
      <c r="A17" s="127">
        <v>16</v>
      </c>
      <c r="B17" s="60"/>
      <c r="C17" s="66">
        <f t="shared" si="2"/>
        <v>23.35</v>
      </c>
      <c r="D17" s="125"/>
      <c r="E17" s="344">
        <v>12590</v>
      </c>
      <c r="F17" s="148">
        <f t="shared" si="1"/>
        <v>8784</v>
      </c>
      <c r="G17" s="348"/>
      <c r="H17" s="348">
        <f t="shared" si="0"/>
        <v>6470</v>
      </c>
      <c r="I17" s="344">
        <v>33</v>
      </c>
    </row>
    <row r="18" spans="1:9">
      <c r="A18" s="127">
        <v>17</v>
      </c>
      <c r="B18" s="60"/>
      <c r="C18" s="66">
        <f t="shared" si="2"/>
        <v>23.61</v>
      </c>
      <c r="D18" s="125"/>
      <c r="E18" s="344">
        <v>12590</v>
      </c>
      <c r="F18" s="148">
        <f t="shared" si="1"/>
        <v>8688</v>
      </c>
      <c r="G18" s="348"/>
      <c r="H18" s="348">
        <f t="shared" si="0"/>
        <v>6399</v>
      </c>
      <c r="I18" s="344">
        <v>33</v>
      </c>
    </row>
    <row r="19" spans="1:9">
      <c r="A19" s="127">
        <v>18</v>
      </c>
      <c r="B19" s="60"/>
      <c r="C19" s="66">
        <f t="shared" si="2"/>
        <v>23.86</v>
      </c>
      <c r="D19" s="125"/>
      <c r="E19" s="344">
        <v>12590</v>
      </c>
      <c r="F19" s="148">
        <f t="shared" si="1"/>
        <v>8597</v>
      </c>
      <c r="G19" s="348"/>
      <c r="H19" s="348">
        <f t="shared" si="0"/>
        <v>6332</v>
      </c>
      <c r="I19" s="344">
        <v>33</v>
      </c>
    </row>
    <row r="20" spans="1:9">
      <c r="A20" s="127">
        <v>19</v>
      </c>
      <c r="B20" s="60"/>
      <c r="C20" s="66">
        <f t="shared" si="2"/>
        <v>24.11</v>
      </c>
      <c r="D20" s="125"/>
      <c r="E20" s="344">
        <v>12590</v>
      </c>
      <c r="F20" s="148">
        <f t="shared" si="1"/>
        <v>8508</v>
      </c>
      <c r="G20" s="348"/>
      <c r="H20" s="348">
        <f t="shared" si="0"/>
        <v>6266</v>
      </c>
      <c r="I20" s="344">
        <v>33</v>
      </c>
    </row>
    <row r="21" spans="1:9">
      <c r="A21" s="127">
        <v>20</v>
      </c>
      <c r="B21" s="60"/>
      <c r="C21" s="66">
        <f t="shared" si="2"/>
        <v>24.36</v>
      </c>
      <c r="D21" s="125"/>
      <c r="E21" s="344">
        <v>12590</v>
      </c>
      <c r="F21" s="148">
        <f t="shared" si="1"/>
        <v>8421</v>
      </c>
      <c r="G21" s="348"/>
      <c r="H21" s="348">
        <f t="shared" si="0"/>
        <v>6202</v>
      </c>
      <c r="I21" s="344">
        <v>33</v>
      </c>
    </row>
    <row r="22" spans="1:9">
      <c r="A22" s="127">
        <v>21</v>
      </c>
      <c r="B22" s="60"/>
      <c r="C22" s="66">
        <f t="shared" si="2"/>
        <v>24.61</v>
      </c>
      <c r="D22" s="125"/>
      <c r="E22" s="344">
        <v>12590</v>
      </c>
      <c r="F22" s="148">
        <f t="shared" si="1"/>
        <v>8336</v>
      </c>
      <c r="G22" s="348"/>
      <c r="H22" s="348">
        <f t="shared" si="0"/>
        <v>6139</v>
      </c>
      <c r="I22" s="344">
        <v>33</v>
      </c>
    </row>
    <row r="23" spans="1:9">
      <c r="A23" s="127">
        <v>22</v>
      </c>
      <c r="B23" s="60"/>
      <c r="C23" s="66">
        <f t="shared" si="2"/>
        <v>24.86</v>
      </c>
      <c r="D23" s="125"/>
      <c r="E23" s="344">
        <v>12590</v>
      </c>
      <c r="F23" s="148">
        <f t="shared" si="1"/>
        <v>8252</v>
      </c>
      <c r="G23" s="348"/>
      <c r="H23" s="348">
        <f t="shared" si="0"/>
        <v>6077</v>
      </c>
      <c r="I23" s="344">
        <v>33</v>
      </c>
    </row>
    <row r="24" spans="1:9">
      <c r="A24" s="127">
        <v>23</v>
      </c>
      <c r="B24" s="60"/>
      <c r="C24" s="66">
        <f t="shared" si="2"/>
        <v>25.11</v>
      </c>
      <c r="D24" s="125"/>
      <c r="E24" s="344">
        <v>12590</v>
      </c>
      <c r="F24" s="148">
        <f t="shared" si="1"/>
        <v>8171</v>
      </c>
      <c r="G24" s="348"/>
      <c r="H24" s="348">
        <f t="shared" si="0"/>
        <v>6017</v>
      </c>
      <c r="I24" s="344">
        <v>33</v>
      </c>
    </row>
    <row r="25" spans="1:9">
      <c r="A25" s="127">
        <v>24</v>
      </c>
      <c r="B25" s="60"/>
      <c r="C25" s="66">
        <f t="shared" si="2"/>
        <v>25.35</v>
      </c>
      <c r="D25" s="125"/>
      <c r="E25" s="344">
        <v>12590</v>
      </c>
      <c r="F25" s="148">
        <f t="shared" si="1"/>
        <v>8094</v>
      </c>
      <c r="G25" s="348"/>
      <c r="H25" s="348">
        <f t="shared" si="0"/>
        <v>5960</v>
      </c>
      <c r="I25" s="344">
        <v>33</v>
      </c>
    </row>
    <row r="26" spans="1:9">
      <c r="A26" s="127">
        <v>25</v>
      </c>
      <c r="B26" s="60"/>
      <c r="C26" s="66">
        <f t="shared" si="2"/>
        <v>25.59</v>
      </c>
      <c r="D26" s="125"/>
      <c r="E26" s="344">
        <v>12590</v>
      </c>
      <c r="F26" s="148">
        <f t="shared" si="1"/>
        <v>8018</v>
      </c>
      <c r="G26" s="348"/>
      <c r="H26" s="348">
        <f t="shared" si="0"/>
        <v>5904</v>
      </c>
      <c r="I26" s="344">
        <v>33</v>
      </c>
    </row>
    <row r="27" spans="1:9">
      <c r="A27" s="127">
        <v>26</v>
      </c>
      <c r="B27" s="60"/>
      <c r="C27" s="66">
        <f t="shared" si="2"/>
        <v>25.83</v>
      </c>
      <c r="D27" s="125"/>
      <c r="E27" s="344">
        <v>12590</v>
      </c>
      <c r="F27" s="148">
        <f t="shared" si="1"/>
        <v>7944</v>
      </c>
      <c r="G27" s="348"/>
      <c r="H27" s="348">
        <f t="shared" si="0"/>
        <v>5849</v>
      </c>
      <c r="I27" s="344">
        <v>33</v>
      </c>
    </row>
    <row r="28" spans="1:9">
      <c r="A28" s="127">
        <v>27</v>
      </c>
      <c r="B28" s="60"/>
      <c r="C28" s="66">
        <f t="shared" si="2"/>
        <v>26.07</v>
      </c>
      <c r="D28" s="125"/>
      <c r="E28" s="344">
        <v>12590</v>
      </c>
      <c r="F28" s="148">
        <f t="shared" si="1"/>
        <v>7871</v>
      </c>
      <c r="G28" s="348"/>
      <c r="H28" s="348">
        <f t="shared" si="0"/>
        <v>5795</v>
      </c>
      <c r="I28" s="344">
        <v>33</v>
      </c>
    </row>
    <row r="29" spans="1:9">
      <c r="A29" s="127">
        <v>28</v>
      </c>
      <c r="B29" s="60"/>
      <c r="C29" s="66">
        <f t="shared" si="2"/>
        <v>26.31</v>
      </c>
      <c r="D29" s="125"/>
      <c r="E29" s="344">
        <v>12590</v>
      </c>
      <c r="F29" s="148">
        <f t="shared" si="1"/>
        <v>7799</v>
      </c>
      <c r="G29" s="348"/>
      <c r="H29" s="348">
        <f t="shared" si="0"/>
        <v>5742</v>
      </c>
      <c r="I29" s="344">
        <v>33</v>
      </c>
    </row>
    <row r="30" spans="1:9">
      <c r="A30" s="127">
        <v>29</v>
      </c>
      <c r="B30" s="60"/>
      <c r="C30" s="66">
        <f t="shared" si="2"/>
        <v>26.54</v>
      </c>
      <c r="D30" s="125"/>
      <c r="E30" s="344">
        <v>12590</v>
      </c>
      <c r="F30" s="148">
        <f t="shared" si="1"/>
        <v>7732</v>
      </c>
      <c r="G30" s="348"/>
      <c r="H30" s="348">
        <f t="shared" si="0"/>
        <v>5693</v>
      </c>
      <c r="I30" s="344">
        <v>33</v>
      </c>
    </row>
    <row r="31" spans="1:9">
      <c r="A31" s="127">
        <v>30</v>
      </c>
      <c r="B31" s="60"/>
      <c r="C31" s="66">
        <f t="shared" si="2"/>
        <v>26.78</v>
      </c>
      <c r="D31" s="125"/>
      <c r="E31" s="344">
        <v>12590</v>
      </c>
      <c r="F31" s="148">
        <f t="shared" si="1"/>
        <v>7663</v>
      </c>
      <c r="G31" s="348"/>
      <c r="H31" s="348">
        <f t="shared" si="0"/>
        <v>5642</v>
      </c>
      <c r="I31" s="344">
        <v>33</v>
      </c>
    </row>
    <row r="32" spans="1:9">
      <c r="A32" s="127">
        <v>31</v>
      </c>
      <c r="B32" s="60"/>
      <c r="C32" s="66">
        <f t="shared" si="2"/>
        <v>27.01</v>
      </c>
      <c r="D32" s="125"/>
      <c r="E32" s="344">
        <v>12590</v>
      </c>
      <c r="F32" s="148">
        <f t="shared" si="1"/>
        <v>7598</v>
      </c>
      <c r="G32" s="348"/>
      <c r="H32" s="348">
        <f t="shared" si="0"/>
        <v>5593</v>
      </c>
      <c r="I32" s="344">
        <v>33</v>
      </c>
    </row>
    <row r="33" spans="1:9">
      <c r="A33" s="127">
        <v>32</v>
      </c>
      <c r="B33" s="60"/>
      <c r="C33" s="66">
        <f t="shared" si="2"/>
        <v>27.24</v>
      </c>
      <c r="D33" s="125"/>
      <c r="E33" s="344">
        <v>12590</v>
      </c>
      <c r="F33" s="148">
        <f t="shared" si="1"/>
        <v>7534</v>
      </c>
      <c r="G33" s="348"/>
      <c r="H33" s="348">
        <f t="shared" si="0"/>
        <v>5546</v>
      </c>
      <c r="I33" s="344">
        <v>33</v>
      </c>
    </row>
    <row r="34" spans="1:9">
      <c r="A34" s="127">
        <v>33</v>
      </c>
      <c r="B34" s="60"/>
      <c r="C34" s="66">
        <f t="shared" si="2"/>
        <v>27.46</v>
      </c>
      <c r="D34" s="125"/>
      <c r="E34" s="344">
        <v>12590</v>
      </c>
      <c r="F34" s="148">
        <f t="shared" si="1"/>
        <v>7474</v>
      </c>
      <c r="G34" s="348"/>
      <c r="H34" s="348">
        <f t="shared" si="0"/>
        <v>5502</v>
      </c>
      <c r="I34" s="344">
        <v>33</v>
      </c>
    </row>
    <row r="35" spans="1:9">
      <c r="A35" s="127">
        <v>34</v>
      </c>
      <c r="B35" s="60"/>
      <c r="C35" s="66">
        <f t="shared" si="2"/>
        <v>27.69</v>
      </c>
      <c r="D35" s="125"/>
      <c r="E35" s="344">
        <v>12590</v>
      </c>
      <c r="F35" s="148">
        <f t="shared" si="1"/>
        <v>7412</v>
      </c>
      <c r="G35" s="348"/>
      <c r="H35" s="348">
        <f t="shared" si="0"/>
        <v>5456</v>
      </c>
      <c r="I35" s="344">
        <v>33</v>
      </c>
    </row>
    <row r="36" spans="1:9">
      <c r="A36" s="127">
        <v>35</v>
      </c>
      <c r="B36" s="60"/>
      <c r="C36" s="66">
        <f t="shared" si="2"/>
        <v>27.91</v>
      </c>
      <c r="D36" s="125"/>
      <c r="E36" s="344">
        <v>12590</v>
      </c>
      <c r="F36" s="148">
        <f t="shared" si="1"/>
        <v>7354</v>
      </c>
      <c r="G36" s="348"/>
      <c r="H36" s="348">
        <f t="shared" si="0"/>
        <v>5413</v>
      </c>
      <c r="I36" s="344">
        <v>33</v>
      </c>
    </row>
    <row r="37" spans="1:9">
      <c r="A37" s="127">
        <v>36</v>
      </c>
      <c r="B37" s="60"/>
      <c r="C37" s="66">
        <f t="shared" si="2"/>
        <v>28.14</v>
      </c>
      <c r="D37" s="125"/>
      <c r="E37" s="344">
        <v>12590</v>
      </c>
      <c r="F37" s="148">
        <f t="shared" si="1"/>
        <v>7294</v>
      </c>
      <c r="G37" s="348"/>
      <c r="H37" s="348">
        <f t="shared" si="0"/>
        <v>5369</v>
      </c>
      <c r="I37" s="344">
        <v>33</v>
      </c>
    </row>
    <row r="38" spans="1:9">
      <c r="A38" s="127">
        <v>37</v>
      </c>
      <c r="B38" s="60"/>
      <c r="C38" s="66">
        <f t="shared" si="2"/>
        <v>28.36</v>
      </c>
      <c r="D38" s="125"/>
      <c r="E38" s="344">
        <v>12590</v>
      </c>
      <c r="F38" s="148">
        <f t="shared" si="1"/>
        <v>7238</v>
      </c>
      <c r="G38" s="348"/>
      <c r="H38" s="348">
        <f t="shared" si="0"/>
        <v>5327</v>
      </c>
      <c r="I38" s="344">
        <v>33</v>
      </c>
    </row>
    <row r="39" spans="1:9">
      <c r="A39" s="127">
        <v>38</v>
      </c>
      <c r="B39" s="60"/>
      <c r="C39" s="66">
        <f t="shared" si="2"/>
        <v>28.58</v>
      </c>
      <c r="D39" s="125"/>
      <c r="E39" s="344">
        <v>12590</v>
      </c>
      <c r="F39" s="148">
        <f t="shared" si="1"/>
        <v>7183</v>
      </c>
      <c r="G39" s="348"/>
      <c r="H39" s="348">
        <f t="shared" si="0"/>
        <v>5286</v>
      </c>
      <c r="I39" s="344">
        <v>33</v>
      </c>
    </row>
    <row r="40" spans="1:9">
      <c r="A40" s="127">
        <v>39</v>
      </c>
      <c r="B40" s="60"/>
      <c r="C40" s="66">
        <f t="shared" si="2"/>
        <v>28.79</v>
      </c>
      <c r="D40" s="125"/>
      <c r="E40" s="344">
        <v>12590</v>
      </c>
      <c r="F40" s="148">
        <f t="shared" si="1"/>
        <v>7130</v>
      </c>
      <c r="G40" s="348"/>
      <c r="H40" s="348">
        <f t="shared" si="0"/>
        <v>5248</v>
      </c>
      <c r="I40" s="344">
        <v>33</v>
      </c>
    </row>
    <row r="41" spans="1:9">
      <c r="A41" s="127">
        <v>40</v>
      </c>
      <c r="B41" s="60"/>
      <c r="C41" s="66">
        <f t="shared" si="2"/>
        <v>29.01</v>
      </c>
      <c r="D41" s="125"/>
      <c r="E41" s="344">
        <v>12590</v>
      </c>
      <c r="F41" s="148">
        <f t="shared" si="1"/>
        <v>7077</v>
      </c>
      <c r="G41" s="348"/>
      <c r="H41" s="348">
        <f t="shared" si="0"/>
        <v>5208</v>
      </c>
      <c r="I41" s="344">
        <v>33</v>
      </c>
    </row>
    <row r="42" spans="1:9">
      <c r="A42" s="127">
        <v>41</v>
      </c>
      <c r="B42" s="60"/>
      <c r="C42" s="66">
        <f t="shared" si="2"/>
        <v>29.22</v>
      </c>
      <c r="D42" s="125"/>
      <c r="E42" s="344">
        <v>12590</v>
      </c>
      <c r="F42" s="148">
        <f t="shared" si="1"/>
        <v>7026</v>
      </c>
      <c r="G42" s="348"/>
      <c r="H42" s="348">
        <f t="shared" si="0"/>
        <v>5170</v>
      </c>
      <c r="I42" s="344">
        <v>33</v>
      </c>
    </row>
    <row r="43" spans="1:9">
      <c r="A43" s="127">
        <v>42</v>
      </c>
      <c r="B43" s="60"/>
      <c r="C43" s="66">
        <f t="shared" si="2"/>
        <v>29.43</v>
      </c>
      <c r="D43" s="125"/>
      <c r="E43" s="344">
        <v>12590</v>
      </c>
      <c r="F43" s="148">
        <f t="shared" si="1"/>
        <v>6976</v>
      </c>
      <c r="G43" s="348"/>
      <c r="H43" s="348">
        <f t="shared" si="0"/>
        <v>5134</v>
      </c>
      <c r="I43" s="344">
        <v>33</v>
      </c>
    </row>
    <row r="44" spans="1:9">
      <c r="A44" s="127">
        <v>43</v>
      </c>
      <c r="B44" s="60"/>
      <c r="C44" s="66">
        <f t="shared" si="2"/>
        <v>29.64</v>
      </c>
      <c r="D44" s="125"/>
      <c r="E44" s="344">
        <v>12590</v>
      </c>
      <c r="F44" s="148">
        <f t="shared" si="1"/>
        <v>6927</v>
      </c>
      <c r="G44" s="348"/>
      <c r="H44" s="348">
        <f t="shared" si="0"/>
        <v>5097</v>
      </c>
      <c r="I44" s="344">
        <v>33</v>
      </c>
    </row>
    <row r="45" spans="1:9">
      <c r="A45" s="127">
        <v>44</v>
      </c>
      <c r="B45" s="60"/>
      <c r="C45" s="66">
        <f t="shared" si="2"/>
        <v>29.85</v>
      </c>
      <c r="D45" s="125"/>
      <c r="E45" s="344">
        <v>12590</v>
      </c>
      <c r="F45" s="148">
        <f t="shared" si="1"/>
        <v>6878</v>
      </c>
      <c r="G45" s="348"/>
      <c r="H45" s="348">
        <f t="shared" si="0"/>
        <v>5061</v>
      </c>
      <c r="I45" s="344">
        <v>33</v>
      </c>
    </row>
    <row r="46" spans="1:9">
      <c r="A46" s="127">
        <v>45</v>
      </c>
      <c r="B46" s="60"/>
      <c r="C46" s="66">
        <f t="shared" si="2"/>
        <v>30.06</v>
      </c>
      <c r="D46" s="125"/>
      <c r="E46" s="344">
        <v>12590</v>
      </c>
      <c r="F46" s="148">
        <f t="shared" si="1"/>
        <v>6831</v>
      </c>
      <c r="G46" s="348"/>
      <c r="H46" s="348">
        <f t="shared" si="0"/>
        <v>5026</v>
      </c>
      <c r="I46" s="344">
        <v>33</v>
      </c>
    </row>
    <row r="47" spans="1:9">
      <c r="A47" s="127">
        <v>46</v>
      </c>
      <c r="B47" s="60"/>
      <c r="C47" s="66">
        <f t="shared" si="2"/>
        <v>30.26</v>
      </c>
      <c r="D47" s="125"/>
      <c r="E47" s="344">
        <v>12590</v>
      </c>
      <c r="F47" s="148">
        <f t="shared" si="1"/>
        <v>6786</v>
      </c>
      <c r="G47" s="348"/>
      <c r="H47" s="348">
        <f t="shared" si="0"/>
        <v>4993</v>
      </c>
      <c r="I47" s="344">
        <v>33</v>
      </c>
    </row>
    <row r="48" spans="1:9">
      <c r="A48" s="127">
        <v>47</v>
      </c>
      <c r="B48" s="60"/>
      <c r="C48" s="66">
        <f t="shared" si="2"/>
        <v>30.46</v>
      </c>
      <c r="D48" s="125"/>
      <c r="E48" s="344">
        <v>12590</v>
      </c>
      <c r="F48" s="148">
        <f t="shared" si="1"/>
        <v>6741</v>
      </c>
      <c r="G48" s="348"/>
      <c r="H48" s="348">
        <f t="shared" si="0"/>
        <v>4960</v>
      </c>
      <c r="I48" s="344">
        <v>33</v>
      </c>
    </row>
    <row r="49" spans="1:9">
      <c r="A49" s="127">
        <v>48</v>
      </c>
      <c r="B49" s="60"/>
      <c r="C49" s="66">
        <f t="shared" si="2"/>
        <v>30.66</v>
      </c>
      <c r="D49" s="125"/>
      <c r="E49" s="344">
        <v>12590</v>
      </c>
      <c r="F49" s="148">
        <f t="shared" si="1"/>
        <v>6698</v>
      </c>
      <c r="G49" s="348"/>
      <c r="H49" s="348">
        <f t="shared" si="0"/>
        <v>4928</v>
      </c>
      <c r="I49" s="344">
        <v>33</v>
      </c>
    </row>
    <row r="50" spans="1:9">
      <c r="A50" s="127">
        <v>49</v>
      </c>
      <c r="B50" s="60"/>
      <c r="C50" s="66">
        <f t="shared" si="2"/>
        <v>30.86</v>
      </c>
      <c r="D50" s="125"/>
      <c r="E50" s="344">
        <v>12590</v>
      </c>
      <c r="F50" s="148">
        <f t="shared" si="1"/>
        <v>6654</v>
      </c>
      <c r="G50" s="348"/>
      <c r="H50" s="348">
        <f t="shared" si="0"/>
        <v>4896</v>
      </c>
      <c r="I50" s="344">
        <v>33</v>
      </c>
    </row>
    <row r="51" spans="1:9">
      <c r="A51" s="127">
        <v>50</v>
      </c>
      <c r="B51" s="60"/>
      <c r="C51" s="66">
        <f t="shared" si="2"/>
        <v>31.06</v>
      </c>
      <c r="D51" s="125"/>
      <c r="E51" s="344">
        <v>12590</v>
      </c>
      <c r="F51" s="148">
        <f t="shared" si="1"/>
        <v>6612</v>
      </c>
      <c r="G51" s="348"/>
      <c r="H51" s="348">
        <f t="shared" si="0"/>
        <v>4864</v>
      </c>
      <c r="I51" s="344">
        <v>33</v>
      </c>
    </row>
    <row r="52" spans="1:9">
      <c r="A52" s="127">
        <v>51</v>
      </c>
      <c r="B52" s="60"/>
      <c r="C52" s="66">
        <f t="shared" si="2"/>
        <v>31.26</v>
      </c>
      <c r="D52" s="125"/>
      <c r="E52" s="344">
        <v>12590</v>
      </c>
      <c r="F52" s="148">
        <f t="shared" si="1"/>
        <v>6570</v>
      </c>
      <c r="G52" s="348"/>
      <c r="H52" s="348">
        <f t="shared" si="0"/>
        <v>4833</v>
      </c>
      <c r="I52" s="344">
        <v>33</v>
      </c>
    </row>
    <row r="53" spans="1:9">
      <c r="A53" s="127">
        <v>52</v>
      </c>
      <c r="B53" s="60"/>
      <c r="C53" s="66">
        <f t="shared" si="2"/>
        <v>31.45</v>
      </c>
      <c r="D53" s="125"/>
      <c r="E53" s="344">
        <v>12590</v>
      </c>
      <c r="F53" s="148">
        <f t="shared" si="1"/>
        <v>6530</v>
      </c>
      <c r="G53" s="348"/>
      <c r="H53" s="348">
        <f t="shared" si="0"/>
        <v>4804</v>
      </c>
      <c r="I53" s="344">
        <v>33</v>
      </c>
    </row>
    <row r="54" spans="1:9">
      <c r="A54" s="127">
        <v>53</v>
      </c>
      <c r="B54" s="60"/>
      <c r="C54" s="66">
        <f t="shared" si="2"/>
        <v>31.64</v>
      </c>
      <c r="D54" s="125"/>
      <c r="E54" s="344">
        <v>12590</v>
      </c>
      <c r="F54" s="148">
        <f t="shared" si="1"/>
        <v>6491</v>
      </c>
      <c r="G54" s="348"/>
      <c r="H54" s="348">
        <f t="shared" si="0"/>
        <v>4775</v>
      </c>
      <c r="I54" s="344">
        <v>33</v>
      </c>
    </row>
    <row r="55" spans="1:9">
      <c r="A55" s="127">
        <v>54</v>
      </c>
      <c r="B55" s="60"/>
      <c r="C55" s="66">
        <f t="shared" si="2"/>
        <v>31.83</v>
      </c>
      <c r="D55" s="125"/>
      <c r="E55" s="344">
        <v>12590</v>
      </c>
      <c r="F55" s="148">
        <f t="shared" si="1"/>
        <v>6453</v>
      </c>
      <c r="G55" s="348"/>
      <c r="H55" s="348">
        <f t="shared" si="0"/>
        <v>4746</v>
      </c>
      <c r="I55" s="344">
        <v>33</v>
      </c>
    </row>
    <row r="56" spans="1:9">
      <c r="A56" s="127">
        <v>55</v>
      </c>
      <c r="B56" s="60"/>
      <c r="C56" s="66">
        <f t="shared" si="2"/>
        <v>32.020000000000003</v>
      </c>
      <c r="D56" s="125"/>
      <c r="E56" s="344">
        <v>12590</v>
      </c>
      <c r="F56" s="148">
        <f t="shared" si="1"/>
        <v>6415</v>
      </c>
      <c r="G56" s="348"/>
      <c r="H56" s="348">
        <f t="shared" si="0"/>
        <v>4718</v>
      </c>
      <c r="I56" s="344">
        <v>33</v>
      </c>
    </row>
    <row r="57" spans="1:9">
      <c r="A57" s="127">
        <v>56</v>
      </c>
      <c r="B57" s="60"/>
      <c r="C57" s="66">
        <f t="shared" si="2"/>
        <v>32.200000000000003</v>
      </c>
      <c r="D57" s="125"/>
      <c r="E57" s="344">
        <v>12590</v>
      </c>
      <c r="F57" s="148">
        <f t="shared" si="1"/>
        <v>6379</v>
      </c>
      <c r="G57" s="348"/>
      <c r="H57" s="348">
        <f t="shared" si="0"/>
        <v>4692</v>
      </c>
      <c r="I57" s="344">
        <v>33</v>
      </c>
    </row>
    <row r="58" spans="1:9">
      <c r="A58" s="127">
        <v>57</v>
      </c>
      <c r="B58" s="60"/>
      <c r="C58" s="66">
        <f t="shared" si="2"/>
        <v>32.39</v>
      </c>
      <c r="D58" s="125"/>
      <c r="E58" s="344">
        <v>12590</v>
      </c>
      <c r="F58" s="148">
        <f t="shared" si="1"/>
        <v>6342</v>
      </c>
      <c r="G58" s="348"/>
      <c r="H58" s="348">
        <f t="shared" si="0"/>
        <v>4664</v>
      </c>
      <c r="I58" s="344">
        <v>33</v>
      </c>
    </row>
    <row r="59" spans="1:9">
      <c r="A59" s="127">
        <v>58</v>
      </c>
      <c r="B59" s="60"/>
      <c r="C59" s="66">
        <f t="shared" si="2"/>
        <v>32.57</v>
      </c>
      <c r="D59" s="125"/>
      <c r="E59" s="344">
        <v>12590</v>
      </c>
      <c r="F59" s="148">
        <f t="shared" si="1"/>
        <v>6307</v>
      </c>
      <c r="G59" s="348"/>
      <c r="H59" s="348">
        <f t="shared" si="0"/>
        <v>4639</v>
      </c>
      <c r="I59" s="344">
        <v>33</v>
      </c>
    </row>
    <row r="60" spans="1:9">
      <c r="A60" s="127">
        <v>59</v>
      </c>
      <c r="B60" s="60"/>
      <c r="C60" s="66">
        <f t="shared" si="2"/>
        <v>32.75</v>
      </c>
      <c r="D60" s="125"/>
      <c r="E60" s="344">
        <v>12590</v>
      </c>
      <c r="F60" s="148">
        <f t="shared" si="1"/>
        <v>6272</v>
      </c>
      <c r="G60" s="348"/>
      <c r="H60" s="348">
        <f t="shared" si="0"/>
        <v>4613</v>
      </c>
      <c r="I60" s="344">
        <v>33</v>
      </c>
    </row>
    <row r="61" spans="1:9">
      <c r="A61" s="127">
        <v>60</v>
      </c>
      <c r="B61" s="60"/>
      <c r="C61" s="66">
        <f t="shared" si="2"/>
        <v>32.93</v>
      </c>
      <c r="D61" s="125"/>
      <c r="E61" s="344">
        <v>12590</v>
      </c>
      <c r="F61" s="148">
        <f t="shared" si="1"/>
        <v>6238</v>
      </c>
      <c r="G61" s="348"/>
      <c r="H61" s="348">
        <f t="shared" si="0"/>
        <v>4588</v>
      </c>
      <c r="I61" s="344">
        <v>33</v>
      </c>
    </row>
    <row r="62" spans="1:9">
      <c r="A62" s="127">
        <v>61</v>
      </c>
      <c r="B62" s="60"/>
      <c r="C62" s="66">
        <f t="shared" si="2"/>
        <v>33.11</v>
      </c>
      <c r="D62" s="125"/>
      <c r="E62" s="344">
        <v>12590</v>
      </c>
      <c r="F62" s="148">
        <f t="shared" si="1"/>
        <v>6204</v>
      </c>
      <c r="G62" s="348"/>
      <c r="H62" s="348">
        <f t="shared" si="0"/>
        <v>4563</v>
      </c>
      <c r="I62" s="344">
        <v>33</v>
      </c>
    </row>
    <row r="63" spans="1:9">
      <c r="A63" s="127">
        <v>62</v>
      </c>
      <c r="B63" s="60"/>
      <c r="C63" s="66">
        <f t="shared" si="2"/>
        <v>33.28</v>
      </c>
      <c r="D63" s="125"/>
      <c r="E63" s="344">
        <v>12590</v>
      </c>
      <c r="F63" s="148">
        <f t="shared" si="1"/>
        <v>6173</v>
      </c>
      <c r="G63" s="348"/>
      <c r="H63" s="348">
        <f t="shared" si="0"/>
        <v>4540</v>
      </c>
      <c r="I63" s="344">
        <v>33</v>
      </c>
    </row>
    <row r="64" spans="1:9">
      <c r="A64" s="127">
        <v>63</v>
      </c>
      <c r="B64" s="60"/>
      <c r="C64" s="66">
        <f t="shared" si="2"/>
        <v>33.46</v>
      </c>
      <c r="D64" s="125"/>
      <c r="E64" s="344">
        <v>12590</v>
      </c>
      <c r="F64" s="148">
        <f t="shared" si="1"/>
        <v>6140</v>
      </c>
      <c r="G64" s="348"/>
      <c r="H64" s="348">
        <f t="shared" si="0"/>
        <v>4515</v>
      </c>
      <c r="I64" s="344">
        <v>33</v>
      </c>
    </row>
    <row r="65" spans="1:9">
      <c r="A65" s="127">
        <v>64</v>
      </c>
      <c r="B65" s="60"/>
      <c r="C65" s="66">
        <f t="shared" si="2"/>
        <v>33.630000000000003</v>
      </c>
      <c r="D65" s="125"/>
      <c r="E65" s="344">
        <v>12590</v>
      </c>
      <c r="F65" s="148">
        <f t="shared" si="1"/>
        <v>6109</v>
      </c>
      <c r="G65" s="348"/>
      <c r="H65" s="348">
        <f t="shared" si="0"/>
        <v>4492</v>
      </c>
      <c r="I65" s="344">
        <v>33</v>
      </c>
    </row>
    <row r="66" spans="1:9">
      <c r="A66" s="127">
        <v>65</v>
      </c>
      <c r="B66" s="60"/>
      <c r="C66" s="66">
        <f t="shared" si="2"/>
        <v>33.799999999999997</v>
      </c>
      <c r="D66" s="125"/>
      <c r="E66" s="344">
        <v>12590</v>
      </c>
      <c r="F66" s="148">
        <f t="shared" si="1"/>
        <v>6078</v>
      </c>
      <c r="G66" s="348"/>
      <c r="H66" s="348">
        <f t="shared" si="0"/>
        <v>4470</v>
      </c>
      <c r="I66" s="344">
        <v>33</v>
      </c>
    </row>
    <row r="67" spans="1:9">
      <c r="A67" s="127">
        <v>66</v>
      </c>
      <c r="B67" s="60"/>
      <c r="C67" s="66">
        <f t="shared" si="2"/>
        <v>33.97</v>
      </c>
      <c r="D67" s="125"/>
      <c r="E67" s="344">
        <v>12590</v>
      </c>
      <c r="F67" s="148">
        <f t="shared" si="1"/>
        <v>6048</v>
      </c>
      <c r="G67" s="348"/>
      <c r="H67" s="348">
        <f t="shared" si="0"/>
        <v>4447</v>
      </c>
      <c r="I67" s="344">
        <v>33</v>
      </c>
    </row>
    <row r="68" spans="1:9">
      <c r="A68" s="127">
        <v>67</v>
      </c>
      <c r="B68" s="60"/>
      <c r="C68" s="66">
        <f t="shared" si="2"/>
        <v>34.14</v>
      </c>
      <c r="D68" s="125"/>
      <c r="E68" s="344">
        <v>12590</v>
      </c>
      <c r="F68" s="148">
        <f t="shared" si="1"/>
        <v>6018</v>
      </c>
      <c r="G68" s="348"/>
      <c r="H68" s="348">
        <f t="shared" si="0"/>
        <v>4425</v>
      </c>
      <c r="I68" s="344">
        <v>33</v>
      </c>
    </row>
    <row r="69" spans="1:9">
      <c r="A69" s="127">
        <v>68</v>
      </c>
      <c r="B69" s="60"/>
      <c r="C69" s="66">
        <f t="shared" si="2"/>
        <v>34.299999999999997</v>
      </c>
      <c r="D69" s="125"/>
      <c r="E69" s="344">
        <v>12590</v>
      </c>
      <c r="F69" s="148">
        <f t="shared" si="1"/>
        <v>5990</v>
      </c>
      <c r="G69" s="348"/>
      <c r="H69" s="348">
        <f t="shared" si="0"/>
        <v>4405</v>
      </c>
      <c r="I69" s="344">
        <v>33</v>
      </c>
    </row>
    <row r="70" spans="1:9">
      <c r="A70" s="127">
        <v>69</v>
      </c>
      <c r="B70" s="60"/>
      <c r="C70" s="66">
        <f t="shared" si="2"/>
        <v>34.46</v>
      </c>
      <c r="D70" s="125"/>
      <c r="E70" s="344">
        <v>12590</v>
      </c>
      <c r="F70" s="148">
        <f t="shared" si="1"/>
        <v>5963</v>
      </c>
      <c r="G70" s="348"/>
      <c r="H70" s="348">
        <f t="shared" si="0"/>
        <v>4384</v>
      </c>
      <c r="I70" s="344">
        <v>33</v>
      </c>
    </row>
    <row r="71" spans="1:9">
      <c r="A71" s="127">
        <v>70</v>
      </c>
      <c r="B71" s="60"/>
      <c r="C71" s="66">
        <f t="shared" si="2"/>
        <v>34.619999999999997</v>
      </c>
      <c r="D71" s="125"/>
      <c r="E71" s="344">
        <v>12590</v>
      </c>
      <c r="F71" s="148">
        <f t="shared" si="1"/>
        <v>5935</v>
      </c>
      <c r="G71" s="348"/>
      <c r="H71" s="348">
        <f t="shared" si="0"/>
        <v>4364</v>
      </c>
      <c r="I71" s="344">
        <v>33</v>
      </c>
    </row>
    <row r="72" spans="1:9">
      <c r="A72" s="127">
        <v>71</v>
      </c>
      <c r="B72" s="60"/>
      <c r="C72" s="66">
        <f t="shared" si="2"/>
        <v>34.78</v>
      </c>
      <c r="D72" s="125"/>
      <c r="E72" s="344">
        <v>12590</v>
      </c>
      <c r="F72" s="148">
        <f t="shared" si="1"/>
        <v>5908</v>
      </c>
      <c r="G72" s="348"/>
      <c r="H72" s="348">
        <f t="shared" si="0"/>
        <v>4344</v>
      </c>
      <c r="I72" s="344">
        <v>33</v>
      </c>
    </row>
    <row r="73" spans="1:9">
      <c r="A73" s="127">
        <v>72</v>
      </c>
      <c r="B73" s="60"/>
      <c r="C73" s="66">
        <f t="shared" si="2"/>
        <v>34.94</v>
      </c>
      <c r="D73" s="125"/>
      <c r="E73" s="344">
        <v>12590</v>
      </c>
      <c r="F73" s="148">
        <f t="shared" si="1"/>
        <v>5881</v>
      </c>
      <c r="G73" s="348"/>
      <c r="H73" s="348">
        <f t="shared" si="0"/>
        <v>4324</v>
      </c>
      <c r="I73" s="344">
        <v>33</v>
      </c>
    </row>
    <row r="74" spans="1:9">
      <c r="A74" s="127">
        <v>73</v>
      </c>
      <c r="B74" s="60"/>
      <c r="C74" s="66">
        <f t="shared" si="2"/>
        <v>35.1</v>
      </c>
      <c r="D74" s="125"/>
      <c r="E74" s="344">
        <v>12590</v>
      </c>
      <c r="F74" s="148">
        <f t="shared" si="1"/>
        <v>5855</v>
      </c>
      <c r="G74" s="348"/>
      <c r="H74" s="348">
        <f t="shared" si="0"/>
        <v>4304</v>
      </c>
      <c r="I74" s="344">
        <v>33</v>
      </c>
    </row>
    <row r="75" spans="1:9">
      <c r="A75" s="127">
        <v>74</v>
      </c>
      <c r="B75" s="60"/>
      <c r="C75" s="66">
        <f t="shared" si="2"/>
        <v>35.25</v>
      </c>
      <c r="D75" s="125"/>
      <c r="E75" s="344">
        <v>12590</v>
      </c>
      <c r="F75" s="148">
        <f t="shared" si="1"/>
        <v>5830</v>
      </c>
      <c r="G75" s="348"/>
      <c r="H75" s="348">
        <f t="shared" si="0"/>
        <v>4286</v>
      </c>
      <c r="I75" s="344">
        <v>33</v>
      </c>
    </row>
    <row r="76" spans="1:9">
      <c r="A76" s="127">
        <v>75</v>
      </c>
      <c r="B76" s="60"/>
      <c r="C76" s="66">
        <f t="shared" si="2"/>
        <v>35.4</v>
      </c>
      <c r="D76" s="125"/>
      <c r="E76" s="344">
        <v>12590</v>
      </c>
      <c r="F76" s="148">
        <f t="shared" si="1"/>
        <v>5805</v>
      </c>
      <c r="G76" s="348"/>
      <c r="H76" s="348">
        <f t="shared" si="0"/>
        <v>4268</v>
      </c>
      <c r="I76" s="344">
        <v>33</v>
      </c>
    </row>
    <row r="77" spans="1:9">
      <c r="A77" s="127">
        <v>76</v>
      </c>
      <c r="B77" s="60"/>
      <c r="C77" s="66">
        <f t="shared" si="2"/>
        <v>35.549999999999997</v>
      </c>
      <c r="D77" s="125"/>
      <c r="E77" s="344">
        <v>12590</v>
      </c>
      <c r="F77" s="148">
        <f t="shared" si="1"/>
        <v>5781</v>
      </c>
      <c r="G77" s="348"/>
      <c r="H77" s="348">
        <f t="shared" ref="H77:H140" si="3">ROUND(12*(1/C77*E77),0)</f>
        <v>4250</v>
      </c>
      <c r="I77" s="344">
        <v>33</v>
      </c>
    </row>
    <row r="78" spans="1:9">
      <c r="A78" s="127">
        <v>77</v>
      </c>
      <c r="B78" s="60"/>
      <c r="C78" s="66">
        <f t="shared" si="2"/>
        <v>35.700000000000003</v>
      </c>
      <c r="D78" s="125"/>
      <c r="E78" s="344">
        <v>12590</v>
      </c>
      <c r="F78" s="148">
        <f t="shared" ref="F78:F141" si="4">ROUND(12*1.3525*(1/C78*E78)+I78,0)</f>
        <v>5757</v>
      </c>
      <c r="G78" s="348"/>
      <c r="H78" s="348">
        <f t="shared" si="3"/>
        <v>4232</v>
      </c>
      <c r="I78" s="344">
        <v>33</v>
      </c>
    </row>
    <row r="79" spans="1:9">
      <c r="A79" s="127">
        <v>78</v>
      </c>
      <c r="B79" s="60"/>
      <c r="C79" s="66">
        <f t="shared" ref="C79:C142" si="5">ROUND(-0.0009*POWER(A79,2)+0.2862*A79+19,2)</f>
        <v>35.85</v>
      </c>
      <c r="D79" s="125"/>
      <c r="E79" s="344">
        <v>12590</v>
      </c>
      <c r="F79" s="148">
        <f t="shared" si="4"/>
        <v>5733</v>
      </c>
      <c r="G79" s="348"/>
      <c r="H79" s="348">
        <f t="shared" si="3"/>
        <v>4214</v>
      </c>
      <c r="I79" s="344">
        <v>33</v>
      </c>
    </row>
    <row r="80" spans="1:9">
      <c r="A80" s="127">
        <v>79</v>
      </c>
      <c r="B80" s="60"/>
      <c r="C80" s="66">
        <f t="shared" si="5"/>
        <v>35.99</v>
      </c>
      <c r="D80" s="125"/>
      <c r="E80" s="344">
        <v>12590</v>
      </c>
      <c r="F80" s="148">
        <f t="shared" si="4"/>
        <v>5711</v>
      </c>
      <c r="G80" s="348"/>
      <c r="H80" s="348">
        <f t="shared" si="3"/>
        <v>4198</v>
      </c>
      <c r="I80" s="344">
        <v>33</v>
      </c>
    </row>
    <row r="81" spans="1:9">
      <c r="A81" s="127">
        <v>80</v>
      </c>
      <c r="B81" s="60"/>
      <c r="C81" s="66">
        <f t="shared" si="5"/>
        <v>36.14</v>
      </c>
      <c r="D81" s="125"/>
      <c r="E81" s="344">
        <v>12590</v>
      </c>
      <c r="F81" s="148">
        <f t="shared" si="4"/>
        <v>5687</v>
      </c>
      <c r="G81" s="348"/>
      <c r="H81" s="348">
        <f t="shared" si="3"/>
        <v>4180</v>
      </c>
      <c r="I81" s="344">
        <v>33</v>
      </c>
    </row>
    <row r="82" spans="1:9">
      <c r="A82" s="127">
        <v>81</v>
      </c>
      <c r="B82" s="60"/>
      <c r="C82" s="66">
        <f t="shared" si="5"/>
        <v>36.28</v>
      </c>
      <c r="D82" s="125"/>
      <c r="E82" s="344">
        <v>12590</v>
      </c>
      <c r="F82" s="148">
        <f t="shared" si="4"/>
        <v>5665</v>
      </c>
      <c r="G82" s="348"/>
      <c r="H82" s="348">
        <f t="shared" si="3"/>
        <v>4164</v>
      </c>
      <c r="I82" s="344">
        <v>33</v>
      </c>
    </row>
    <row r="83" spans="1:9">
      <c r="A83" s="127">
        <v>82</v>
      </c>
      <c r="B83" s="60"/>
      <c r="C83" s="66">
        <f t="shared" si="5"/>
        <v>36.42</v>
      </c>
      <c r="D83" s="125"/>
      <c r="E83" s="344">
        <v>12590</v>
      </c>
      <c r="F83" s="148">
        <f t="shared" si="4"/>
        <v>5644</v>
      </c>
      <c r="G83" s="348"/>
      <c r="H83" s="348">
        <f t="shared" si="3"/>
        <v>4148</v>
      </c>
      <c r="I83" s="344">
        <v>33</v>
      </c>
    </row>
    <row r="84" spans="1:9">
      <c r="A84" s="127">
        <v>83</v>
      </c>
      <c r="B84" s="60"/>
      <c r="C84" s="66">
        <f t="shared" si="5"/>
        <v>36.549999999999997</v>
      </c>
      <c r="D84" s="125"/>
      <c r="E84" s="344">
        <v>12590</v>
      </c>
      <c r="F84" s="148">
        <f t="shared" si="4"/>
        <v>5624</v>
      </c>
      <c r="G84" s="348"/>
      <c r="H84" s="348">
        <f t="shared" si="3"/>
        <v>4134</v>
      </c>
      <c r="I84" s="344">
        <v>33</v>
      </c>
    </row>
    <row r="85" spans="1:9">
      <c r="A85" s="127">
        <v>84</v>
      </c>
      <c r="B85" s="60"/>
      <c r="C85" s="66">
        <f t="shared" si="5"/>
        <v>36.69</v>
      </c>
      <c r="D85" s="125"/>
      <c r="E85" s="344">
        <v>12590</v>
      </c>
      <c r="F85" s="148">
        <f t="shared" si="4"/>
        <v>5602</v>
      </c>
      <c r="G85" s="348"/>
      <c r="H85" s="348">
        <f t="shared" si="3"/>
        <v>4118</v>
      </c>
      <c r="I85" s="344">
        <v>33</v>
      </c>
    </row>
    <row r="86" spans="1:9">
      <c r="A86" s="127">
        <v>85</v>
      </c>
      <c r="B86" s="60"/>
      <c r="C86" s="66">
        <f t="shared" si="5"/>
        <v>36.82</v>
      </c>
      <c r="D86" s="125"/>
      <c r="E86" s="344">
        <v>12590</v>
      </c>
      <c r="F86" s="148">
        <f t="shared" si="4"/>
        <v>5583</v>
      </c>
      <c r="G86" s="348"/>
      <c r="H86" s="348">
        <f t="shared" si="3"/>
        <v>4103</v>
      </c>
      <c r="I86" s="344">
        <v>33</v>
      </c>
    </row>
    <row r="87" spans="1:9">
      <c r="A87" s="127">
        <v>86</v>
      </c>
      <c r="B87" s="60"/>
      <c r="C87" s="66">
        <f t="shared" si="5"/>
        <v>36.96</v>
      </c>
      <c r="D87" s="125"/>
      <c r="E87" s="344">
        <v>12590</v>
      </c>
      <c r="F87" s="148">
        <f t="shared" si="4"/>
        <v>5562</v>
      </c>
      <c r="G87" s="348"/>
      <c r="H87" s="348">
        <f t="shared" si="3"/>
        <v>4088</v>
      </c>
      <c r="I87" s="344">
        <v>33</v>
      </c>
    </row>
    <row r="88" spans="1:9">
      <c r="A88" s="127">
        <v>87</v>
      </c>
      <c r="B88" s="60"/>
      <c r="C88" s="66">
        <f t="shared" si="5"/>
        <v>37.090000000000003</v>
      </c>
      <c r="D88" s="125"/>
      <c r="E88" s="344">
        <v>12590</v>
      </c>
      <c r="F88" s="148">
        <f t="shared" si="4"/>
        <v>5542</v>
      </c>
      <c r="G88" s="348"/>
      <c r="H88" s="348">
        <f t="shared" si="3"/>
        <v>4073</v>
      </c>
      <c r="I88" s="344">
        <v>33</v>
      </c>
    </row>
    <row r="89" spans="1:9">
      <c r="A89" s="127">
        <v>88</v>
      </c>
      <c r="B89" s="60"/>
      <c r="C89" s="66">
        <f t="shared" si="5"/>
        <v>37.22</v>
      </c>
      <c r="D89" s="125"/>
      <c r="E89" s="344">
        <v>12590</v>
      </c>
      <c r="F89" s="148">
        <f t="shared" si="4"/>
        <v>5523</v>
      </c>
      <c r="G89" s="348"/>
      <c r="H89" s="348">
        <f t="shared" si="3"/>
        <v>4059</v>
      </c>
      <c r="I89" s="344">
        <v>33</v>
      </c>
    </row>
    <row r="90" spans="1:9">
      <c r="A90" s="127">
        <v>89</v>
      </c>
      <c r="B90" s="60"/>
      <c r="C90" s="66">
        <f t="shared" si="5"/>
        <v>37.340000000000003</v>
      </c>
      <c r="D90" s="125"/>
      <c r="E90" s="344">
        <v>12590</v>
      </c>
      <c r="F90" s="148">
        <f t="shared" si="4"/>
        <v>5505</v>
      </c>
      <c r="G90" s="348"/>
      <c r="H90" s="348">
        <f t="shared" si="3"/>
        <v>4046</v>
      </c>
      <c r="I90" s="344">
        <v>33</v>
      </c>
    </row>
    <row r="91" spans="1:9">
      <c r="A91" s="127">
        <v>90</v>
      </c>
      <c r="B91" s="60"/>
      <c r="C91" s="66">
        <f t="shared" si="5"/>
        <v>37.47</v>
      </c>
      <c r="D91" s="125"/>
      <c r="E91" s="344">
        <v>12590</v>
      </c>
      <c r="F91" s="148">
        <f t="shared" si="4"/>
        <v>5486</v>
      </c>
      <c r="G91" s="348"/>
      <c r="H91" s="348">
        <f t="shared" si="3"/>
        <v>4032</v>
      </c>
      <c r="I91" s="344">
        <v>33</v>
      </c>
    </row>
    <row r="92" spans="1:9">
      <c r="A92" s="127">
        <v>91</v>
      </c>
      <c r="B92" s="60"/>
      <c r="C92" s="66">
        <f t="shared" si="5"/>
        <v>37.590000000000003</v>
      </c>
      <c r="D92" s="125"/>
      <c r="E92" s="344">
        <v>12590</v>
      </c>
      <c r="F92" s="148">
        <f t="shared" si="4"/>
        <v>5469</v>
      </c>
      <c r="G92" s="348"/>
      <c r="H92" s="348">
        <f t="shared" si="3"/>
        <v>4019</v>
      </c>
      <c r="I92" s="344">
        <v>33</v>
      </c>
    </row>
    <row r="93" spans="1:9">
      <c r="A93" s="127">
        <v>92</v>
      </c>
      <c r="B93" s="60"/>
      <c r="C93" s="66">
        <f t="shared" si="5"/>
        <v>37.71</v>
      </c>
      <c r="D93" s="125"/>
      <c r="E93" s="344">
        <v>12590</v>
      </c>
      <c r="F93" s="148">
        <f t="shared" si="4"/>
        <v>5452</v>
      </c>
      <c r="G93" s="348"/>
      <c r="H93" s="348">
        <f t="shared" si="3"/>
        <v>4006</v>
      </c>
      <c r="I93" s="344">
        <v>33</v>
      </c>
    </row>
    <row r="94" spans="1:9">
      <c r="A94" s="127">
        <v>93</v>
      </c>
      <c r="B94" s="60"/>
      <c r="C94" s="66">
        <f t="shared" si="5"/>
        <v>37.83</v>
      </c>
      <c r="D94" s="125"/>
      <c r="E94" s="344">
        <v>12590</v>
      </c>
      <c r="F94" s="148">
        <f t="shared" si="4"/>
        <v>5434</v>
      </c>
      <c r="G94" s="348"/>
      <c r="H94" s="348">
        <f t="shared" si="3"/>
        <v>3994</v>
      </c>
      <c r="I94" s="344">
        <v>33</v>
      </c>
    </row>
    <row r="95" spans="1:9">
      <c r="A95" s="127">
        <v>94</v>
      </c>
      <c r="B95" s="60"/>
      <c r="C95" s="66">
        <f t="shared" si="5"/>
        <v>37.950000000000003</v>
      </c>
      <c r="D95" s="125"/>
      <c r="E95" s="344">
        <v>12590</v>
      </c>
      <c r="F95" s="148">
        <f t="shared" si="4"/>
        <v>5417</v>
      </c>
      <c r="G95" s="348"/>
      <c r="H95" s="348">
        <f t="shared" si="3"/>
        <v>3981</v>
      </c>
      <c r="I95" s="344">
        <v>33</v>
      </c>
    </row>
    <row r="96" spans="1:9">
      <c r="A96" s="127">
        <v>95</v>
      </c>
      <c r="B96" s="60"/>
      <c r="C96" s="66">
        <f t="shared" si="5"/>
        <v>38.07</v>
      </c>
      <c r="D96" s="125"/>
      <c r="E96" s="344">
        <v>12590</v>
      </c>
      <c r="F96" s="148">
        <f t="shared" si="4"/>
        <v>5400</v>
      </c>
      <c r="G96" s="348"/>
      <c r="H96" s="348">
        <f t="shared" si="3"/>
        <v>3968</v>
      </c>
      <c r="I96" s="344">
        <v>33</v>
      </c>
    </row>
    <row r="97" spans="1:9">
      <c r="A97" s="127">
        <v>96</v>
      </c>
      <c r="B97" s="60"/>
      <c r="C97" s="66">
        <f t="shared" si="5"/>
        <v>38.18</v>
      </c>
      <c r="D97" s="125"/>
      <c r="E97" s="344">
        <v>12590</v>
      </c>
      <c r="F97" s="148">
        <f t="shared" si="4"/>
        <v>5385</v>
      </c>
      <c r="G97" s="348"/>
      <c r="H97" s="348">
        <f t="shared" si="3"/>
        <v>3957</v>
      </c>
      <c r="I97" s="344">
        <v>33</v>
      </c>
    </row>
    <row r="98" spans="1:9">
      <c r="A98" s="127">
        <v>97</v>
      </c>
      <c r="B98" s="60"/>
      <c r="C98" s="66">
        <f t="shared" si="5"/>
        <v>38.29</v>
      </c>
      <c r="D98" s="125"/>
      <c r="E98" s="344">
        <v>12590</v>
      </c>
      <c r="F98" s="148">
        <f t="shared" si="4"/>
        <v>5370</v>
      </c>
      <c r="G98" s="348"/>
      <c r="H98" s="348">
        <f t="shared" si="3"/>
        <v>3946</v>
      </c>
      <c r="I98" s="344">
        <v>33</v>
      </c>
    </row>
    <row r="99" spans="1:9">
      <c r="A99" s="127">
        <v>98</v>
      </c>
      <c r="B99" s="60"/>
      <c r="C99" s="66">
        <f t="shared" si="5"/>
        <v>38.4</v>
      </c>
      <c r="D99" s="125"/>
      <c r="E99" s="344">
        <v>12590</v>
      </c>
      <c r="F99" s="148">
        <f t="shared" si="4"/>
        <v>5354</v>
      </c>
      <c r="G99" s="348"/>
      <c r="H99" s="348">
        <f t="shared" si="3"/>
        <v>3934</v>
      </c>
      <c r="I99" s="344">
        <v>33</v>
      </c>
    </row>
    <row r="100" spans="1:9">
      <c r="A100" s="127">
        <v>99</v>
      </c>
      <c r="B100" s="60"/>
      <c r="C100" s="66">
        <f t="shared" si="5"/>
        <v>38.51</v>
      </c>
      <c r="D100" s="125"/>
      <c r="E100" s="344">
        <v>12590</v>
      </c>
      <c r="F100" s="148">
        <f t="shared" si="4"/>
        <v>5339</v>
      </c>
      <c r="G100" s="348"/>
      <c r="H100" s="348">
        <f t="shared" si="3"/>
        <v>3923</v>
      </c>
      <c r="I100" s="344">
        <v>33</v>
      </c>
    </row>
    <row r="101" spans="1:9">
      <c r="A101" s="127">
        <v>100</v>
      </c>
      <c r="B101" s="60"/>
      <c r="C101" s="66">
        <f t="shared" si="5"/>
        <v>38.619999999999997</v>
      </c>
      <c r="D101" s="125"/>
      <c r="E101" s="344">
        <v>12590</v>
      </c>
      <c r="F101" s="148">
        <f t="shared" si="4"/>
        <v>5324</v>
      </c>
      <c r="G101" s="348"/>
      <c r="H101" s="348">
        <f t="shared" si="3"/>
        <v>3912</v>
      </c>
      <c r="I101" s="344">
        <v>33</v>
      </c>
    </row>
    <row r="102" spans="1:9">
      <c r="A102" s="127">
        <v>101</v>
      </c>
      <c r="B102" s="60"/>
      <c r="C102" s="66">
        <f t="shared" si="5"/>
        <v>38.729999999999997</v>
      </c>
      <c r="D102" s="125"/>
      <c r="E102" s="344">
        <v>12590</v>
      </c>
      <c r="F102" s="148">
        <f t="shared" si="4"/>
        <v>5309</v>
      </c>
      <c r="G102" s="348"/>
      <c r="H102" s="348">
        <f t="shared" si="3"/>
        <v>3901</v>
      </c>
      <c r="I102" s="344">
        <v>33</v>
      </c>
    </row>
    <row r="103" spans="1:9">
      <c r="A103" s="127">
        <v>102</v>
      </c>
      <c r="B103" s="60"/>
      <c r="C103" s="66">
        <f t="shared" si="5"/>
        <v>38.83</v>
      </c>
      <c r="D103" s="125"/>
      <c r="E103" s="344">
        <v>12590</v>
      </c>
      <c r="F103" s="148">
        <f t="shared" si="4"/>
        <v>5295</v>
      </c>
      <c r="G103" s="348"/>
      <c r="H103" s="348">
        <f t="shared" si="3"/>
        <v>3891</v>
      </c>
      <c r="I103" s="344">
        <v>33</v>
      </c>
    </row>
    <row r="104" spans="1:9">
      <c r="A104" s="127">
        <v>103</v>
      </c>
      <c r="B104" s="60"/>
      <c r="C104" s="66">
        <f t="shared" si="5"/>
        <v>38.93</v>
      </c>
      <c r="D104" s="125"/>
      <c r="E104" s="344">
        <v>12590</v>
      </c>
      <c r="F104" s="148">
        <f t="shared" si="4"/>
        <v>5282</v>
      </c>
      <c r="G104" s="348"/>
      <c r="H104" s="348">
        <f t="shared" si="3"/>
        <v>3881</v>
      </c>
      <c r="I104" s="344">
        <v>33</v>
      </c>
    </row>
    <row r="105" spans="1:9">
      <c r="A105" s="127">
        <v>104</v>
      </c>
      <c r="B105" s="60"/>
      <c r="C105" s="66">
        <f t="shared" si="5"/>
        <v>39.03</v>
      </c>
      <c r="D105" s="125"/>
      <c r="E105" s="344">
        <v>12590</v>
      </c>
      <c r="F105" s="148">
        <f t="shared" si="4"/>
        <v>5268</v>
      </c>
      <c r="G105" s="348"/>
      <c r="H105" s="348">
        <f t="shared" si="3"/>
        <v>3871</v>
      </c>
      <c r="I105" s="344">
        <v>33</v>
      </c>
    </row>
    <row r="106" spans="1:9">
      <c r="A106" s="127">
        <v>105</v>
      </c>
      <c r="B106" s="60"/>
      <c r="C106" s="66">
        <f t="shared" si="5"/>
        <v>39.130000000000003</v>
      </c>
      <c r="D106" s="125"/>
      <c r="E106" s="344">
        <v>12590</v>
      </c>
      <c r="F106" s="148">
        <f t="shared" si="4"/>
        <v>5255</v>
      </c>
      <c r="G106" s="348"/>
      <c r="H106" s="348">
        <f t="shared" si="3"/>
        <v>3861</v>
      </c>
      <c r="I106" s="344">
        <v>33</v>
      </c>
    </row>
    <row r="107" spans="1:9">
      <c r="A107" s="127">
        <v>106</v>
      </c>
      <c r="B107" s="60"/>
      <c r="C107" s="66">
        <f t="shared" si="5"/>
        <v>39.22</v>
      </c>
      <c r="D107" s="125"/>
      <c r="E107" s="344">
        <v>12590</v>
      </c>
      <c r="F107" s="148">
        <f t="shared" si="4"/>
        <v>5243</v>
      </c>
      <c r="G107" s="348"/>
      <c r="H107" s="348">
        <f t="shared" si="3"/>
        <v>3852</v>
      </c>
      <c r="I107" s="344">
        <v>33</v>
      </c>
    </row>
    <row r="108" spans="1:9">
      <c r="A108" s="127">
        <v>107</v>
      </c>
      <c r="B108" s="60"/>
      <c r="C108" s="66">
        <f t="shared" si="5"/>
        <v>39.32</v>
      </c>
      <c r="D108" s="125"/>
      <c r="E108" s="344">
        <v>12590</v>
      </c>
      <c r="F108" s="148">
        <f t="shared" si="4"/>
        <v>5230</v>
      </c>
      <c r="G108" s="348"/>
      <c r="H108" s="348">
        <f t="shared" si="3"/>
        <v>3842</v>
      </c>
      <c r="I108" s="344">
        <v>33</v>
      </c>
    </row>
    <row r="109" spans="1:9">
      <c r="A109" s="127">
        <v>108</v>
      </c>
      <c r="B109" s="60"/>
      <c r="C109" s="66">
        <f t="shared" si="5"/>
        <v>39.409999999999997</v>
      </c>
      <c r="D109" s="125"/>
      <c r="E109" s="344">
        <v>12590</v>
      </c>
      <c r="F109" s="148">
        <f t="shared" si="4"/>
        <v>5218</v>
      </c>
      <c r="G109" s="348"/>
      <c r="H109" s="348">
        <f t="shared" si="3"/>
        <v>3834</v>
      </c>
      <c r="I109" s="344">
        <v>33</v>
      </c>
    </row>
    <row r="110" spans="1:9">
      <c r="A110" s="127">
        <v>109</v>
      </c>
      <c r="B110" s="60"/>
      <c r="C110" s="66">
        <f t="shared" si="5"/>
        <v>39.5</v>
      </c>
      <c r="D110" s="125"/>
      <c r="E110" s="344">
        <v>12590</v>
      </c>
      <c r="F110" s="148">
        <f t="shared" si="4"/>
        <v>5206</v>
      </c>
      <c r="G110" s="348"/>
      <c r="H110" s="348">
        <f t="shared" si="3"/>
        <v>3825</v>
      </c>
      <c r="I110" s="344">
        <v>33</v>
      </c>
    </row>
    <row r="111" spans="1:9">
      <c r="A111" s="127">
        <v>110</v>
      </c>
      <c r="B111" s="60"/>
      <c r="C111" s="66">
        <f t="shared" si="5"/>
        <v>39.590000000000003</v>
      </c>
      <c r="D111" s="125"/>
      <c r="E111" s="344">
        <v>12590</v>
      </c>
      <c r="F111" s="148">
        <f t="shared" si="4"/>
        <v>5194</v>
      </c>
      <c r="G111" s="348"/>
      <c r="H111" s="348">
        <f t="shared" si="3"/>
        <v>3816</v>
      </c>
      <c r="I111" s="344">
        <v>33</v>
      </c>
    </row>
    <row r="112" spans="1:9">
      <c r="A112" s="127">
        <v>111</v>
      </c>
      <c r="B112" s="60"/>
      <c r="C112" s="66">
        <f t="shared" si="5"/>
        <v>39.68</v>
      </c>
      <c r="D112" s="125"/>
      <c r="E112" s="344">
        <v>12590</v>
      </c>
      <c r="F112" s="148">
        <f t="shared" si="4"/>
        <v>5183</v>
      </c>
      <c r="G112" s="348"/>
      <c r="H112" s="348">
        <f t="shared" si="3"/>
        <v>3807</v>
      </c>
      <c r="I112" s="344">
        <v>33</v>
      </c>
    </row>
    <row r="113" spans="1:9">
      <c r="A113" s="127">
        <v>112</v>
      </c>
      <c r="B113" s="60"/>
      <c r="C113" s="66">
        <f t="shared" si="5"/>
        <v>39.76</v>
      </c>
      <c r="D113" s="125"/>
      <c r="E113" s="344">
        <v>12590</v>
      </c>
      <c r="F113" s="148">
        <f t="shared" si="4"/>
        <v>5172</v>
      </c>
      <c r="G113" s="348"/>
      <c r="H113" s="348">
        <f t="shared" si="3"/>
        <v>3800</v>
      </c>
      <c r="I113" s="344">
        <v>33</v>
      </c>
    </row>
    <row r="114" spans="1:9">
      <c r="A114" s="127">
        <v>113</v>
      </c>
      <c r="B114" s="60"/>
      <c r="C114" s="66">
        <f t="shared" si="5"/>
        <v>39.85</v>
      </c>
      <c r="D114" s="125"/>
      <c r="E114" s="344">
        <v>12590</v>
      </c>
      <c r="F114" s="148">
        <f t="shared" si="4"/>
        <v>5161</v>
      </c>
      <c r="G114" s="348"/>
      <c r="H114" s="348">
        <f t="shared" si="3"/>
        <v>3791</v>
      </c>
      <c r="I114" s="344">
        <v>33</v>
      </c>
    </row>
    <row r="115" spans="1:9">
      <c r="A115" s="127">
        <v>114</v>
      </c>
      <c r="B115" s="60"/>
      <c r="C115" s="66">
        <f t="shared" si="5"/>
        <v>39.93</v>
      </c>
      <c r="D115" s="125"/>
      <c r="E115" s="344">
        <v>12590</v>
      </c>
      <c r="F115" s="148">
        <f t="shared" si="4"/>
        <v>5150</v>
      </c>
      <c r="G115" s="348"/>
      <c r="H115" s="348">
        <f t="shared" si="3"/>
        <v>3784</v>
      </c>
      <c r="I115" s="344">
        <v>33</v>
      </c>
    </row>
    <row r="116" spans="1:9">
      <c r="A116" s="127">
        <v>115</v>
      </c>
      <c r="B116" s="60"/>
      <c r="C116" s="66">
        <f t="shared" si="5"/>
        <v>40.01</v>
      </c>
      <c r="D116" s="125"/>
      <c r="E116" s="344">
        <v>12590</v>
      </c>
      <c r="F116" s="148">
        <f t="shared" si="4"/>
        <v>5140</v>
      </c>
      <c r="G116" s="348"/>
      <c r="H116" s="348">
        <f t="shared" si="3"/>
        <v>3776</v>
      </c>
      <c r="I116" s="344">
        <v>33</v>
      </c>
    </row>
    <row r="117" spans="1:9">
      <c r="A117" s="127">
        <v>116</v>
      </c>
      <c r="B117" s="60"/>
      <c r="C117" s="66">
        <f t="shared" si="5"/>
        <v>40.090000000000003</v>
      </c>
      <c r="D117" s="125"/>
      <c r="E117" s="344">
        <v>12590</v>
      </c>
      <c r="F117" s="148">
        <f t="shared" si="4"/>
        <v>5130</v>
      </c>
      <c r="G117" s="348"/>
      <c r="H117" s="348">
        <f t="shared" si="3"/>
        <v>3769</v>
      </c>
      <c r="I117" s="344">
        <v>33</v>
      </c>
    </row>
    <row r="118" spans="1:9">
      <c r="A118" s="127">
        <v>117</v>
      </c>
      <c r="B118" s="60"/>
      <c r="C118" s="66">
        <f t="shared" si="5"/>
        <v>40.17</v>
      </c>
      <c r="D118" s="125"/>
      <c r="E118" s="344">
        <v>12590</v>
      </c>
      <c r="F118" s="148">
        <f t="shared" si="4"/>
        <v>5120</v>
      </c>
      <c r="G118" s="348"/>
      <c r="H118" s="348">
        <f t="shared" si="3"/>
        <v>3761</v>
      </c>
      <c r="I118" s="344">
        <v>33</v>
      </c>
    </row>
    <row r="119" spans="1:9">
      <c r="A119" s="127">
        <v>118</v>
      </c>
      <c r="B119" s="60"/>
      <c r="C119" s="66">
        <f t="shared" si="5"/>
        <v>40.24</v>
      </c>
      <c r="D119" s="125"/>
      <c r="E119" s="344">
        <v>12590</v>
      </c>
      <c r="F119" s="148">
        <f t="shared" si="4"/>
        <v>5111</v>
      </c>
      <c r="G119" s="348"/>
      <c r="H119" s="348">
        <f t="shared" si="3"/>
        <v>3754</v>
      </c>
      <c r="I119" s="344">
        <v>33</v>
      </c>
    </row>
    <row r="120" spans="1:9">
      <c r="A120" s="127">
        <v>119</v>
      </c>
      <c r="B120" s="60"/>
      <c r="C120" s="66">
        <f t="shared" si="5"/>
        <v>40.31</v>
      </c>
      <c r="D120" s="125"/>
      <c r="E120" s="344">
        <v>12590</v>
      </c>
      <c r="F120" s="148">
        <f t="shared" si="4"/>
        <v>5102</v>
      </c>
      <c r="G120" s="348"/>
      <c r="H120" s="348">
        <f t="shared" si="3"/>
        <v>3748</v>
      </c>
      <c r="I120" s="344">
        <v>33</v>
      </c>
    </row>
    <row r="121" spans="1:9">
      <c r="A121" s="127">
        <v>120</v>
      </c>
      <c r="B121" s="60"/>
      <c r="C121" s="66">
        <f t="shared" si="5"/>
        <v>40.380000000000003</v>
      </c>
      <c r="D121" s="125"/>
      <c r="E121" s="344">
        <v>12590</v>
      </c>
      <c r="F121" s="148">
        <f t="shared" si="4"/>
        <v>5093</v>
      </c>
      <c r="G121" s="348"/>
      <c r="H121" s="348">
        <f t="shared" si="3"/>
        <v>3741</v>
      </c>
      <c r="I121" s="344">
        <v>33</v>
      </c>
    </row>
    <row r="122" spans="1:9">
      <c r="A122" s="127">
        <v>121</v>
      </c>
      <c r="B122" s="60"/>
      <c r="C122" s="66">
        <f t="shared" si="5"/>
        <v>40.450000000000003</v>
      </c>
      <c r="D122" s="125"/>
      <c r="E122" s="344">
        <v>12590</v>
      </c>
      <c r="F122" s="148">
        <f t="shared" si="4"/>
        <v>5085</v>
      </c>
      <c r="G122" s="348"/>
      <c r="H122" s="348">
        <f t="shared" si="3"/>
        <v>3735</v>
      </c>
      <c r="I122" s="344">
        <v>33</v>
      </c>
    </row>
    <row r="123" spans="1:9">
      <c r="A123" s="127">
        <v>122</v>
      </c>
      <c r="B123" s="60"/>
      <c r="C123" s="66">
        <f t="shared" si="5"/>
        <v>40.520000000000003</v>
      </c>
      <c r="D123" s="125"/>
      <c r="E123" s="344">
        <v>12590</v>
      </c>
      <c r="F123" s="148">
        <f t="shared" si="4"/>
        <v>5076</v>
      </c>
      <c r="G123" s="348"/>
      <c r="H123" s="348">
        <f t="shared" si="3"/>
        <v>3729</v>
      </c>
      <c r="I123" s="344">
        <v>33</v>
      </c>
    </row>
    <row r="124" spans="1:9">
      <c r="A124" s="127">
        <v>123</v>
      </c>
      <c r="B124" s="60"/>
      <c r="C124" s="66">
        <f t="shared" si="5"/>
        <v>40.590000000000003</v>
      </c>
      <c r="D124" s="125"/>
      <c r="E124" s="344">
        <v>12590</v>
      </c>
      <c r="F124" s="148">
        <f t="shared" si="4"/>
        <v>5067</v>
      </c>
      <c r="G124" s="348"/>
      <c r="H124" s="348">
        <f t="shared" si="3"/>
        <v>3722</v>
      </c>
      <c r="I124" s="344">
        <v>33</v>
      </c>
    </row>
    <row r="125" spans="1:9">
      <c r="A125" s="127">
        <v>124</v>
      </c>
      <c r="B125" s="60"/>
      <c r="C125" s="66">
        <f t="shared" si="5"/>
        <v>40.65</v>
      </c>
      <c r="D125" s="125"/>
      <c r="E125" s="344">
        <v>12590</v>
      </c>
      <c r="F125" s="148">
        <f t="shared" si="4"/>
        <v>5060</v>
      </c>
      <c r="G125" s="348"/>
      <c r="H125" s="348">
        <f t="shared" si="3"/>
        <v>3717</v>
      </c>
      <c r="I125" s="344">
        <v>33</v>
      </c>
    </row>
    <row r="126" spans="1:9">
      <c r="A126" s="127">
        <v>125</v>
      </c>
      <c r="B126" s="60"/>
      <c r="C126" s="66">
        <f t="shared" si="5"/>
        <v>40.71</v>
      </c>
      <c r="D126" s="125"/>
      <c r="E126" s="344">
        <v>12590</v>
      </c>
      <c r="F126" s="148">
        <f t="shared" si="4"/>
        <v>5052</v>
      </c>
      <c r="G126" s="348"/>
      <c r="H126" s="348">
        <f t="shared" si="3"/>
        <v>3711</v>
      </c>
      <c r="I126" s="344">
        <v>33</v>
      </c>
    </row>
    <row r="127" spans="1:9">
      <c r="A127" s="127">
        <v>126</v>
      </c>
      <c r="B127" s="60"/>
      <c r="C127" s="66">
        <f t="shared" si="5"/>
        <v>40.770000000000003</v>
      </c>
      <c r="D127" s="125"/>
      <c r="E127" s="344">
        <v>12590</v>
      </c>
      <c r="F127" s="148">
        <f t="shared" si="4"/>
        <v>5045</v>
      </c>
      <c r="G127" s="348"/>
      <c r="H127" s="348">
        <f t="shared" si="3"/>
        <v>3706</v>
      </c>
      <c r="I127" s="344">
        <v>33</v>
      </c>
    </row>
    <row r="128" spans="1:9">
      <c r="A128" s="127">
        <v>127</v>
      </c>
      <c r="B128" s="60"/>
      <c r="C128" s="66">
        <f t="shared" si="5"/>
        <v>40.83</v>
      </c>
      <c r="D128" s="125"/>
      <c r="E128" s="344">
        <v>12590</v>
      </c>
      <c r="F128" s="148">
        <f t="shared" si="4"/>
        <v>5038</v>
      </c>
      <c r="G128" s="348"/>
      <c r="H128" s="348">
        <f t="shared" si="3"/>
        <v>3700</v>
      </c>
      <c r="I128" s="344">
        <v>33</v>
      </c>
    </row>
    <row r="129" spans="1:9">
      <c r="A129" s="127">
        <v>128</v>
      </c>
      <c r="B129" s="60"/>
      <c r="C129" s="66">
        <f t="shared" si="5"/>
        <v>40.89</v>
      </c>
      <c r="D129" s="125"/>
      <c r="E129" s="344">
        <v>12590</v>
      </c>
      <c r="F129" s="148">
        <f t="shared" si="4"/>
        <v>5030</v>
      </c>
      <c r="G129" s="348"/>
      <c r="H129" s="348">
        <f t="shared" si="3"/>
        <v>3695</v>
      </c>
      <c r="I129" s="344">
        <v>33</v>
      </c>
    </row>
    <row r="130" spans="1:9">
      <c r="A130" s="127">
        <v>129</v>
      </c>
      <c r="B130" s="60"/>
      <c r="C130" s="66">
        <f t="shared" si="5"/>
        <v>40.94</v>
      </c>
      <c r="D130" s="125"/>
      <c r="E130" s="344">
        <v>12590</v>
      </c>
      <c r="F130" s="148">
        <f t="shared" si="4"/>
        <v>5024</v>
      </c>
      <c r="G130" s="348"/>
      <c r="H130" s="348">
        <f t="shared" si="3"/>
        <v>3690</v>
      </c>
      <c r="I130" s="344">
        <v>33</v>
      </c>
    </row>
    <row r="131" spans="1:9">
      <c r="A131" s="127">
        <v>130</v>
      </c>
      <c r="B131" s="60"/>
      <c r="C131" s="66">
        <f t="shared" si="5"/>
        <v>41</v>
      </c>
      <c r="D131" s="125"/>
      <c r="E131" s="344">
        <v>12590</v>
      </c>
      <c r="F131" s="148">
        <f t="shared" si="4"/>
        <v>5017</v>
      </c>
      <c r="G131" s="348"/>
      <c r="H131" s="348">
        <f t="shared" si="3"/>
        <v>3685</v>
      </c>
      <c r="I131" s="344">
        <v>33</v>
      </c>
    </row>
    <row r="132" spans="1:9">
      <c r="A132" s="127">
        <v>131</v>
      </c>
      <c r="B132" s="60"/>
      <c r="C132" s="66">
        <f t="shared" si="5"/>
        <v>41.05</v>
      </c>
      <c r="D132" s="125"/>
      <c r="E132" s="344">
        <v>12590</v>
      </c>
      <c r="F132" s="148">
        <f t="shared" si="4"/>
        <v>5011</v>
      </c>
      <c r="G132" s="348"/>
      <c r="H132" s="348">
        <f t="shared" si="3"/>
        <v>3680</v>
      </c>
      <c r="I132" s="344">
        <v>33</v>
      </c>
    </row>
    <row r="133" spans="1:9">
      <c r="A133" s="127">
        <v>132</v>
      </c>
      <c r="B133" s="60"/>
      <c r="C133" s="66">
        <f t="shared" si="5"/>
        <v>41.1</v>
      </c>
      <c r="D133" s="125"/>
      <c r="E133" s="344">
        <v>12590</v>
      </c>
      <c r="F133" s="148">
        <f t="shared" si="4"/>
        <v>5005</v>
      </c>
      <c r="G133" s="348"/>
      <c r="H133" s="348">
        <f t="shared" si="3"/>
        <v>3676</v>
      </c>
      <c r="I133" s="344">
        <v>33</v>
      </c>
    </row>
    <row r="134" spans="1:9">
      <c r="A134" s="127">
        <v>133</v>
      </c>
      <c r="B134" s="60"/>
      <c r="C134" s="66">
        <f t="shared" si="5"/>
        <v>41.14</v>
      </c>
      <c r="D134" s="125"/>
      <c r="E134" s="344">
        <v>12590</v>
      </c>
      <c r="F134" s="148">
        <f t="shared" si="4"/>
        <v>5000</v>
      </c>
      <c r="G134" s="348"/>
      <c r="H134" s="348">
        <f t="shared" si="3"/>
        <v>3672</v>
      </c>
      <c r="I134" s="344">
        <v>33</v>
      </c>
    </row>
    <row r="135" spans="1:9">
      <c r="A135" s="127">
        <v>134</v>
      </c>
      <c r="B135" s="60"/>
      <c r="C135" s="66">
        <f t="shared" si="5"/>
        <v>41.19</v>
      </c>
      <c r="D135" s="125"/>
      <c r="E135" s="344">
        <v>12590</v>
      </c>
      <c r="F135" s="148">
        <f t="shared" si="4"/>
        <v>4994</v>
      </c>
      <c r="G135" s="348"/>
      <c r="H135" s="348">
        <f t="shared" si="3"/>
        <v>3668</v>
      </c>
      <c r="I135" s="344">
        <v>33</v>
      </c>
    </row>
    <row r="136" spans="1:9">
      <c r="A136" s="127">
        <v>135</v>
      </c>
      <c r="B136" s="60"/>
      <c r="C136" s="66">
        <f t="shared" si="5"/>
        <v>41.23</v>
      </c>
      <c r="D136" s="125"/>
      <c r="E136" s="344">
        <v>12590</v>
      </c>
      <c r="F136" s="148">
        <f t="shared" si="4"/>
        <v>4989</v>
      </c>
      <c r="G136" s="348"/>
      <c r="H136" s="348">
        <f t="shared" si="3"/>
        <v>3664</v>
      </c>
      <c r="I136" s="344">
        <v>33</v>
      </c>
    </row>
    <row r="137" spans="1:9">
      <c r="A137" s="127">
        <v>136</v>
      </c>
      <c r="B137" s="60"/>
      <c r="C137" s="66">
        <f t="shared" si="5"/>
        <v>41.28</v>
      </c>
      <c r="D137" s="125"/>
      <c r="E137" s="344">
        <v>12590</v>
      </c>
      <c r="F137" s="148">
        <f t="shared" si="4"/>
        <v>4983</v>
      </c>
      <c r="G137" s="348"/>
      <c r="H137" s="348">
        <f t="shared" si="3"/>
        <v>3660</v>
      </c>
      <c r="I137" s="344">
        <v>33</v>
      </c>
    </row>
    <row r="138" spans="1:9">
      <c r="A138" s="127">
        <v>137</v>
      </c>
      <c r="B138" s="60"/>
      <c r="C138" s="66">
        <f t="shared" si="5"/>
        <v>41.32</v>
      </c>
      <c r="D138" s="125"/>
      <c r="E138" s="344">
        <v>12590</v>
      </c>
      <c r="F138" s="148">
        <f t="shared" si="4"/>
        <v>4978</v>
      </c>
      <c r="G138" s="348"/>
      <c r="H138" s="348">
        <f t="shared" si="3"/>
        <v>3656</v>
      </c>
      <c r="I138" s="344">
        <v>33</v>
      </c>
    </row>
    <row r="139" spans="1:9">
      <c r="A139" s="127">
        <v>138</v>
      </c>
      <c r="B139" s="60"/>
      <c r="C139" s="66">
        <f t="shared" si="5"/>
        <v>41.36</v>
      </c>
      <c r="D139" s="125"/>
      <c r="E139" s="344">
        <v>12590</v>
      </c>
      <c r="F139" s="148">
        <f t="shared" si="4"/>
        <v>4973</v>
      </c>
      <c r="G139" s="348"/>
      <c r="H139" s="348">
        <f t="shared" si="3"/>
        <v>3653</v>
      </c>
      <c r="I139" s="344">
        <v>33</v>
      </c>
    </row>
    <row r="140" spans="1:9">
      <c r="A140" s="127">
        <v>139</v>
      </c>
      <c r="B140" s="60"/>
      <c r="C140" s="66">
        <f t="shared" si="5"/>
        <v>41.39</v>
      </c>
      <c r="D140" s="125"/>
      <c r="E140" s="344">
        <v>12590</v>
      </c>
      <c r="F140" s="148">
        <f t="shared" si="4"/>
        <v>4970</v>
      </c>
      <c r="G140" s="348"/>
      <c r="H140" s="348">
        <f t="shared" si="3"/>
        <v>3650</v>
      </c>
      <c r="I140" s="344">
        <v>33</v>
      </c>
    </row>
    <row r="141" spans="1:9">
      <c r="A141" s="127">
        <v>140</v>
      </c>
      <c r="B141" s="60"/>
      <c r="C141" s="66">
        <f t="shared" si="5"/>
        <v>41.43</v>
      </c>
      <c r="D141" s="125"/>
      <c r="E141" s="344">
        <v>12590</v>
      </c>
      <c r="F141" s="148">
        <f t="shared" si="4"/>
        <v>4965</v>
      </c>
      <c r="G141" s="348"/>
      <c r="H141" s="348">
        <f t="shared" ref="H141:H204" si="6">ROUND(12*(1/C141*E141),0)</f>
        <v>3647</v>
      </c>
      <c r="I141" s="344">
        <v>33</v>
      </c>
    </row>
    <row r="142" spans="1:9">
      <c r="A142" s="127">
        <v>141</v>
      </c>
      <c r="B142" s="60"/>
      <c r="C142" s="66">
        <f t="shared" si="5"/>
        <v>41.46</v>
      </c>
      <c r="D142" s="125"/>
      <c r="E142" s="344">
        <v>12590</v>
      </c>
      <c r="F142" s="148">
        <f t="shared" ref="F142:F205" si="7">ROUND(12*1.3525*(1/C142*E142)+I142,0)</f>
        <v>4962</v>
      </c>
      <c r="G142" s="348"/>
      <c r="H142" s="348">
        <f t="shared" si="6"/>
        <v>3644</v>
      </c>
      <c r="I142" s="344">
        <v>33</v>
      </c>
    </row>
    <row r="143" spans="1:9">
      <c r="A143" s="127">
        <v>142</v>
      </c>
      <c r="B143" s="60"/>
      <c r="C143" s="66">
        <f t="shared" ref="C143:C161" si="8">ROUND(-0.0009*POWER(A143,2)+0.2862*A143+19,2)</f>
        <v>41.49</v>
      </c>
      <c r="D143" s="125"/>
      <c r="E143" s="344">
        <v>12590</v>
      </c>
      <c r="F143" s="148">
        <f t="shared" si="7"/>
        <v>4958</v>
      </c>
      <c r="G143" s="348"/>
      <c r="H143" s="348">
        <f t="shared" si="6"/>
        <v>3641</v>
      </c>
      <c r="I143" s="344">
        <v>33</v>
      </c>
    </row>
    <row r="144" spans="1:9">
      <c r="A144" s="127">
        <v>143</v>
      </c>
      <c r="B144" s="60"/>
      <c r="C144" s="66">
        <f t="shared" si="8"/>
        <v>41.52</v>
      </c>
      <c r="D144" s="125"/>
      <c r="E144" s="344">
        <v>12590</v>
      </c>
      <c r="F144" s="148">
        <f t="shared" si="7"/>
        <v>4954</v>
      </c>
      <c r="G144" s="348"/>
      <c r="H144" s="348">
        <f t="shared" si="6"/>
        <v>3639</v>
      </c>
      <c r="I144" s="344">
        <v>33</v>
      </c>
    </row>
    <row r="145" spans="1:9">
      <c r="A145" s="127">
        <v>144</v>
      </c>
      <c r="B145" s="60"/>
      <c r="C145" s="66">
        <f t="shared" si="8"/>
        <v>41.55</v>
      </c>
      <c r="D145" s="125"/>
      <c r="E145" s="344">
        <v>12590</v>
      </c>
      <c r="F145" s="148">
        <f t="shared" si="7"/>
        <v>4951</v>
      </c>
      <c r="G145" s="348"/>
      <c r="H145" s="348">
        <f t="shared" si="6"/>
        <v>3636</v>
      </c>
      <c r="I145" s="344">
        <v>33</v>
      </c>
    </row>
    <row r="146" spans="1:9">
      <c r="A146" s="127">
        <v>145</v>
      </c>
      <c r="B146" s="60"/>
      <c r="C146" s="66">
        <f t="shared" si="8"/>
        <v>41.58</v>
      </c>
      <c r="D146" s="125"/>
      <c r="E146" s="344">
        <v>12590</v>
      </c>
      <c r="F146" s="148">
        <f t="shared" si="7"/>
        <v>4947</v>
      </c>
      <c r="G146" s="348"/>
      <c r="H146" s="348">
        <f t="shared" si="6"/>
        <v>3633</v>
      </c>
      <c r="I146" s="344">
        <v>33</v>
      </c>
    </row>
    <row r="147" spans="1:9">
      <c r="A147" s="127">
        <v>146</v>
      </c>
      <c r="B147" s="60"/>
      <c r="C147" s="66">
        <f t="shared" si="8"/>
        <v>41.6</v>
      </c>
      <c r="D147" s="125"/>
      <c r="E147" s="344">
        <v>12590</v>
      </c>
      <c r="F147" s="148">
        <f t="shared" si="7"/>
        <v>4945</v>
      </c>
      <c r="G147" s="348"/>
      <c r="H147" s="348">
        <f t="shared" si="6"/>
        <v>3632</v>
      </c>
      <c r="I147" s="344">
        <v>33</v>
      </c>
    </row>
    <row r="148" spans="1:9">
      <c r="A148" s="127">
        <v>147</v>
      </c>
      <c r="B148" s="60"/>
      <c r="C148" s="66">
        <f t="shared" si="8"/>
        <v>41.62</v>
      </c>
      <c r="D148" s="125"/>
      <c r="E148" s="344">
        <v>12590</v>
      </c>
      <c r="F148" s="148">
        <f t="shared" si="7"/>
        <v>4943</v>
      </c>
      <c r="G148" s="348"/>
      <c r="H148" s="348">
        <f t="shared" si="6"/>
        <v>3630</v>
      </c>
      <c r="I148" s="344">
        <v>33</v>
      </c>
    </row>
    <row r="149" spans="1:9">
      <c r="A149" s="127">
        <v>148</v>
      </c>
      <c r="B149" s="60"/>
      <c r="C149" s="66">
        <f t="shared" si="8"/>
        <v>41.64</v>
      </c>
      <c r="D149" s="125"/>
      <c r="E149" s="344">
        <v>12590</v>
      </c>
      <c r="F149" s="148">
        <f t="shared" si="7"/>
        <v>4940</v>
      </c>
      <c r="G149" s="348"/>
      <c r="H149" s="348">
        <f t="shared" si="6"/>
        <v>3628</v>
      </c>
      <c r="I149" s="344">
        <v>33</v>
      </c>
    </row>
    <row r="150" spans="1:9">
      <c r="A150" s="127">
        <v>149</v>
      </c>
      <c r="B150" s="60"/>
      <c r="C150" s="66">
        <f t="shared" si="8"/>
        <v>41.66</v>
      </c>
      <c r="D150" s="125"/>
      <c r="E150" s="344">
        <v>12590</v>
      </c>
      <c r="F150" s="148">
        <f t="shared" si="7"/>
        <v>4938</v>
      </c>
      <c r="G150" s="348"/>
      <c r="H150" s="348">
        <f t="shared" si="6"/>
        <v>3627</v>
      </c>
      <c r="I150" s="344">
        <v>33</v>
      </c>
    </row>
    <row r="151" spans="1:9">
      <c r="A151" s="127">
        <v>150</v>
      </c>
      <c r="B151" s="60"/>
      <c r="C151" s="66">
        <f t="shared" si="8"/>
        <v>41.68</v>
      </c>
      <c r="D151" s="125"/>
      <c r="E151" s="344">
        <v>12590</v>
      </c>
      <c r="F151" s="148">
        <f t="shared" si="7"/>
        <v>4935</v>
      </c>
      <c r="G151" s="348"/>
      <c r="H151" s="348">
        <f t="shared" si="6"/>
        <v>3625</v>
      </c>
      <c r="I151" s="344">
        <v>33</v>
      </c>
    </row>
    <row r="152" spans="1:9">
      <c r="A152" s="127">
        <v>151</v>
      </c>
      <c r="B152" s="60"/>
      <c r="C152" s="66">
        <f t="shared" si="8"/>
        <v>41.7</v>
      </c>
      <c r="D152" s="125"/>
      <c r="E152" s="344">
        <v>12590</v>
      </c>
      <c r="F152" s="148">
        <f t="shared" si="7"/>
        <v>4933</v>
      </c>
      <c r="G152" s="348"/>
      <c r="H152" s="348">
        <f t="shared" si="6"/>
        <v>3623</v>
      </c>
      <c r="I152" s="344">
        <v>33</v>
      </c>
    </row>
    <row r="153" spans="1:9">
      <c r="A153" s="127">
        <v>152</v>
      </c>
      <c r="B153" s="60"/>
      <c r="C153" s="66">
        <f t="shared" si="8"/>
        <v>41.71</v>
      </c>
      <c r="D153" s="125"/>
      <c r="E153" s="344">
        <v>12590</v>
      </c>
      <c r="F153" s="148">
        <f t="shared" si="7"/>
        <v>4932</v>
      </c>
      <c r="G153" s="348"/>
      <c r="H153" s="348">
        <f t="shared" si="6"/>
        <v>3622</v>
      </c>
      <c r="I153" s="344">
        <v>33</v>
      </c>
    </row>
    <row r="154" spans="1:9">
      <c r="A154" s="127">
        <v>153</v>
      </c>
      <c r="B154" s="60"/>
      <c r="C154" s="66">
        <f t="shared" si="8"/>
        <v>41.72</v>
      </c>
      <c r="D154" s="125"/>
      <c r="E154" s="344">
        <v>12590</v>
      </c>
      <c r="F154" s="148">
        <f t="shared" si="7"/>
        <v>4931</v>
      </c>
      <c r="G154" s="348"/>
      <c r="H154" s="348">
        <f t="shared" si="6"/>
        <v>3621</v>
      </c>
      <c r="I154" s="344">
        <v>33</v>
      </c>
    </row>
    <row r="155" spans="1:9">
      <c r="A155" s="127">
        <v>154</v>
      </c>
      <c r="B155" s="60"/>
      <c r="C155" s="66">
        <f t="shared" si="8"/>
        <v>41.73</v>
      </c>
      <c r="D155" s="125"/>
      <c r="E155" s="344">
        <v>12590</v>
      </c>
      <c r="F155" s="148">
        <f t="shared" si="7"/>
        <v>4930</v>
      </c>
      <c r="G155" s="348"/>
      <c r="H155" s="348">
        <f t="shared" si="6"/>
        <v>3620</v>
      </c>
      <c r="I155" s="344">
        <v>33</v>
      </c>
    </row>
    <row r="156" spans="1:9">
      <c r="A156" s="127">
        <v>155</v>
      </c>
      <c r="B156" s="60"/>
      <c r="C156" s="66">
        <f t="shared" si="8"/>
        <v>41.74</v>
      </c>
      <c r="D156" s="125"/>
      <c r="E156" s="344">
        <v>12590</v>
      </c>
      <c r="F156" s="148">
        <f t="shared" si="7"/>
        <v>4928</v>
      </c>
      <c r="G156" s="348"/>
      <c r="H156" s="348">
        <f t="shared" si="6"/>
        <v>3620</v>
      </c>
      <c r="I156" s="344">
        <v>33</v>
      </c>
    </row>
    <row r="157" spans="1:9">
      <c r="A157" s="127">
        <v>156</v>
      </c>
      <c r="B157" s="60"/>
      <c r="C157" s="66">
        <f t="shared" si="8"/>
        <v>41.74</v>
      </c>
      <c r="D157" s="125"/>
      <c r="E157" s="344">
        <v>12590</v>
      </c>
      <c r="F157" s="148">
        <f t="shared" si="7"/>
        <v>4928</v>
      </c>
      <c r="G157" s="348"/>
      <c r="H157" s="348">
        <f t="shared" si="6"/>
        <v>3620</v>
      </c>
      <c r="I157" s="344">
        <v>33</v>
      </c>
    </row>
    <row r="158" spans="1:9">
      <c r="A158" s="127">
        <v>157</v>
      </c>
      <c r="B158" s="60"/>
      <c r="C158" s="66">
        <f t="shared" si="8"/>
        <v>41.75</v>
      </c>
      <c r="D158" s="125"/>
      <c r="E158" s="344">
        <v>12590</v>
      </c>
      <c r="F158" s="148">
        <f t="shared" si="7"/>
        <v>4927</v>
      </c>
      <c r="G158" s="348"/>
      <c r="H158" s="348">
        <f t="shared" si="6"/>
        <v>3619</v>
      </c>
      <c r="I158" s="344">
        <v>33</v>
      </c>
    </row>
    <row r="159" spans="1:9">
      <c r="A159" s="127">
        <v>158</v>
      </c>
      <c r="B159" s="60"/>
      <c r="C159" s="66">
        <f t="shared" si="8"/>
        <v>41.75</v>
      </c>
      <c r="D159" s="125"/>
      <c r="E159" s="344">
        <v>12590</v>
      </c>
      <c r="F159" s="148">
        <f t="shared" si="7"/>
        <v>4927</v>
      </c>
      <c r="G159" s="348"/>
      <c r="H159" s="348">
        <f t="shared" si="6"/>
        <v>3619</v>
      </c>
      <c r="I159" s="344">
        <v>33</v>
      </c>
    </row>
    <row r="160" spans="1:9">
      <c r="A160" s="127">
        <v>159</v>
      </c>
      <c r="B160" s="60"/>
      <c r="C160" s="66">
        <f t="shared" si="8"/>
        <v>41.75</v>
      </c>
      <c r="D160" s="125"/>
      <c r="E160" s="344">
        <v>12590</v>
      </c>
      <c r="F160" s="148">
        <f t="shared" si="7"/>
        <v>4927</v>
      </c>
      <c r="G160" s="348"/>
      <c r="H160" s="348">
        <f t="shared" si="6"/>
        <v>3619</v>
      </c>
      <c r="I160" s="344">
        <v>33</v>
      </c>
    </row>
    <row r="161" spans="1:9">
      <c r="A161" s="127">
        <v>160</v>
      </c>
      <c r="B161" s="60"/>
      <c r="C161" s="66">
        <f t="shared" si="8"/>
        <v>41.75</v>
      </c>
      <c r="D161" s="125"/>
      <c r="E161" s="344">
        <v>12590</v>
      </c>
      <c r="F161" s="148">
        <f t="shared" si="7"/>
        <v>4927</v>
      </c>
      <c r="G161" s="348"/>
      <c r="H161" s="348">
        <f t="shared" si="6"/>
        <v>3619</v>
      </c>
      <c r="I161" s="344">
        <v>33</v>
      </c>
    </row>
    <row r="162" spans="1:9">
      <c r="A162" s="127">
        <v>161</v>
      </c>
      <c r="B162" s="60"/>
      <c r="C162" s="66">
        <v>41.75</v>
      </c>
      <c r="D162" s="125"/>
      <c r="E162" s="344">
        <v>12590</v>
      </c>
      <c r="F162" s="148">
        <f t="shared" si="7"/>
        <v>4927</v>
      </c>
      <c r="G162" s="348"/>
      <c r="H162" s="348">
        <f t="shared" si="6"/>
        <v>3619</v>
      </c>
      <c r="I162" s="344">
        <v>33</v>
      </c>
    </row>
    <row r="163" spans="1:9">
      <c r="A163" s="127">
        <v>162</v>
      </c>
      <c r="B163" s="60"/>
      <c r="C163" s="66">
        <v>41.75</v>
      </c>
      <c r="D163" s="125"/>
      <c r="E163" s="344">
        <v>12590</v>
      </c>
      <c r="F163" s="148">
        <f t="shared" si="7"/>
        <v>4927</v>
      </c>
      <c r="G163" s="348"/>
      <c r="H163" s="348">
        <f t="shared" si="6"/>
        <v>3619</v>
      </c>
      <c r="I163" s="344">
        <v>33</v>
      </c>
    </row>
    <row r="164" spans="1:9">
      <c r="A164" s="127">
        <v>163</v>
      </c>
      <c r="B164" s="60"/>
      <c r="C164" s="66">
        <v>41.75</v>
      </c>
      <c r="D164" s="125"/>
      <c r="E164" s="344">
        <v>12590</v>
      </c>
      <c r="F164" s="148">
        <f t="shared" si="7"/>
        <v>4927</v>
      </c>
      <c r="G164" s="348"/>
      <c r="H164" s="348">
        <f t="shared" si="6"/>
        <v>3619</v>
      </c>
      <c r="I164" s="344">
        <v>33</v>
      </c>
    </row>
    <row r="165" spans="1:9">
      <c r="A165" s="127">
        <v>164</v>
      </c>
      <c r="B165" s="60"/>
      <c r="C165" s="66">
        <v>41.75</v>
      </c>
      <c r="D165" s="125"/>
      <c r="E165" s="344">
        <v>12590</v>
      </c>
      <c r="F165" s="148">
        <f t="shared" si="7"/>
        <v>4927</v>
      </c>
      <c r="G165" s="348"/>
      <c r="H165" s="348">
        <f t="shared" si="6"/>
        <v>3619</v>
      </c>
      <c r="I165" s="344">
        <v>33</v>
      </c>
    </row>
    <row r="166" spans="1:9">
      <c r="A166" s="127">
        <v>165</v>
      </c>
      <c r="B166" s="60"/>
      <c r="C166" s="66">
        <v>41.75</v>
      </c>
      <c r="D166" s="125"/>
      <c r="E166" s="344">
        <v>12590</v>
      </c>
      <c r="F166" s="148">
        <f t="shared" si="7"/>
        <v>4927</v>
      </c>
      <c r="G166" s="348"/>
      <c r="H166" s="348">
        <f t="shared" si="6"/>
        <v>3619</v>
      </c>
      <c r="I166" s="344">
        <v>33</v>
      </c>
    </row>
    <row r="167" spans="1:9">
      <c r="A167" s="127">
        <v>166</v>
      </c>
      <c r="B167" s="60"/>
      <c r="C167" s="66">
        <v>41.75</v>
      </c>
      <c r="D167" s="125"/>
      <c r="E167" s="344">
        <v>12590</v>
      </c>
      <c r="F167" s="148">
        <f t="shared" si="7"/>
        <v>4927</v>
      </c>
      <c r="G167" s="348"/>
      <c r="H167" s="348">
        <f t="shared" si="6"/>
        <v>3619</v>
      </c>
      <c r="I167" s="344">
        <v>33</v>
      </c>
    </row>
    <row r="168" spans="1:9">
      <c r="A168" s="127">
        <v>167</v>
      </c>
      <c r="B168" s="60"/>
      <c r="C168" s="66">
        <v>41.75</v>
      </c>
      <c r="D168" s="125"/>
      <c r="E168" s="344">
        <v>12590</v>
      </c>
      <c r="F168" s="148">
        <f t="shared" si="7"/>
        <v>4927</v>
      </c>
      <c r="G168" s="348"/>
      <c r="H168" s="348">
        <f t="shared" si="6"/>
        <v>3619</v>
      </c>
      <c r="I168" s="344">
        <v>33</v>
      </c>
    </row>
    <row r="169" spans="1:9">
      <c r="A169" s="127">
        <v>168</v>
      </c>
      <c r="B169" s="60"/>
      <c r="C169" s="66">
        <v>41.75</v>
      </c>
      <c r="D169" s="125"/>
      <c r="E169" s="344">
        <v>12590</v>
      </c>
      <c r="F169" s="148">
        <f t="shared" si="7"/>
        <v>4927</v>
      </c>
      <c r="G169" s="348"/>
      <c r="H169" s="348">
        <f t="shared" si="6"/>
        <v>3619</v>
      </c>
      <c r="I169" s="344">
        <v>33</v>
      </c>
    </row>
    <row r="170" spans="1:9">
      <c r="A170" s="127">
        <v>169</v>
      </c>
      <c r="B170" s="60"/>
      <c r="C170" s="66">
        <v>41.75</v>
      </c>
      <c r="D170" s="125"/>
      <c r="E170" s="344">
        <v>12590</v>
      </c>
      <c r="F170" s="148">
        <f t="shared" si="7"/>
        <v>4927</v>
      </c>
      <c r="G170" s="348"/>
      <c r="H170" s="348">
        <f t="shared" si="6"/>
        <v>3619</v>
      </c>
      <c r="I170" s="344">
        <v>33</v>
      </c>
    </row>
    <row r="171" spans="1:9">
      <c r="A171" s="127">
        <v>170</v>
      </c>
      <c r="B171" s="60"/>
      <c r="C171" s="66">
        <v>41.75</v>
      </c>
      <c r="D171" s="125"/>
      <c r="E171" s="344">
        <v>12590</v>
      </c>
      <c r="F171" s="148">
        <f t="shared" si="7"/>
        <v>4927</v>
      </c>
      <c r="G171" s="348"/>
      <c r="H171" s="348">
        <f t="shared" si="6"/>
        <v>3619</v>
      </c>
      <c r="I171" s="344">
        <v>33</v>
      </c>
    </row>
    <row r="172" spans="1:9">
      <c r="A172" s="127">
        <v>171</v>
      </c>
      <c r="B172" s="60"/>
      <c r="C172" s="66">
        <v>41.75</v>
      </c>
      <c r="D172" s="125"/>
      <c r="E172" s="344">
        <v>12590</v>
      </c>
      <c r="F172" s="148">
        <f t="shared" si="7"/>
        <v>4927</v>
      </c>
      <c r="G172" s="348"/>
      <c r="H172" s="348">
        <f t="shared" si="6"/>
        <v>3619</v>
      </c>
      <c r="I172" s="344">
        <v>33</v>
      </c>
    </row>
    <row r="173" spans="1:9">
      <c r="A173" s="127">
        <v>172</v>
      </c>
      <c r="B173" s="60"/>
      <c r="C173" s="66">
        <v>41.75</v>
      </c>
      <c r="D173" s="125"/>
      <c r="E173" s="344">
        <v>12590</v>
      </c>
      <c r="F173" s="148">
        <f t="shared" si="7"/>
        <v>4927</v>
      </c>
      <c r="G173" s="348"/>
      <c r="H173" s="348">
        <f t="shared" si="6"/>
        <v>3619</v>
      </c>
      <c r="I173" s="344">
        <v>33</v>
      </c>
    </row>
    <row r="174" spans="1:9">
      <c r="A174" s="127">
        <v>173</v>
      </c>
      <c r="B174" s="60"/>
      <c r="C174" s="66">
        <v>41.75</v>
      </c>
      <c r="D174" s="125"/>
      <c r="E174" s="344">
        <v>12590</v>
      </c>
      <c r="F174" s="148">
        <f t="shared" si="7"/>
        <v>4927</v>
      </c>
      <c r="G174" s="348"/>
      <c r="H174" s="348">
        <f t="shared" si="6"/>
        <v>3619</v>
      </c>
      <c r="I174" s="344">
        <v>33</v>
      </c>
    </row>
    <row r="175" spans="1:9">
      <c r="A175" s="127">
        <v>174</v>
      </c>
      <c r="B175" s="60"/>
      <c r="C175" s="66">
        <v>41.75</v>
      </c>
      <c r="D175" s="125"/>
      <c r="E175" s="344">
        <v>12590</v>
      </c>
      <c r="F175" s="148">
        <f t="shared" si="7"/>
        <v>4927</v>
      </c>
      <c r="G175" s="348"/>
      <c r="H175" s="348">
        <f t="shared" si="6"/>
        <v>3619</v>
      </c>
      <c r="I175" s="344">
        <v>33</v>
      </c>
    </row>
    <row r="176" spans="1:9">
      <c r="A176" s="127">
        <v>175</v>
      </c>
      <c r="B176" s="60"/>
      <c r="C176" s="66">
        <v>41.75</v>
      </c>
      <c r="D176" s="125"/>
      <c r="E176" s="344">
        <v>12590</v>
      </c>
      <c r="F176" s="148">
        <f t="shared" si="7"/>
        <v>4927</v>
      </c>
      <c r="G176" s="348"/>
      <c r="H176" s="348">
        <f t="shared" si="6"/>
        <v>3619</v>
      </c>
      <c r="I176" s="344">
        <v>33</v>
      </c>
    </row>
    <row r="177" spans="1:9">
      <c r="A177" s="127">
        <v>176</v>
      </c>
      <c r="B177" s="60"/>
      <c r="C177" s="66">
        <v>41.75</v>
      </c>
      <c r="D177" s="125"/>
      <c r="E177" s="344">
        <v>12590</v>
      </c>
      <c r="F177" s="148">
        <f t="shared" si="7"/>
        <v>4927</v>
      </c>
      <c r="G177" s="348"/>
      <c r="H177" s="348">
        <f t="shared" si="6"/>
        <v>3619</v>
      </c>
      <c r="I177" s="344">
        <v>33</v>
      </c>
    </row>
    <row r="178" spans="1:9">
      <c r="A178" s="127">
        <v>177</v>
      </c>
      <c r="B178" s="60"/>
      <c r="C178" s="66">
        <v>41.75</v>
      </c>
      <c r="D178" s="125"/>
      <c r="E178" s="344">
        <v>12590</v>
      </c>
      <c r="F178" s="148">
        <f t="shared" si="7"/>
        <v>4927</v>
      </c>
      <c r="G178" s="348"/>
      <c r="H178" s="348">
        <f t="shared" si="6"/>
        <v>3619</v>
      </c>
      <c r="I178" s="344">
        <v>33</v>
      </c>
    </row>
    <row r="179" spans="1:9">
      <c r="A179" s="127">
        <v>178</v>
      </c>
      <c r="B179" s="60"/>
      <c r="C179" s="66">
        <v>41.75</v>
      </c>
      <c r="D179" s="125"/>
      <c r="E179" s="344">
        <v>12590</v>
      </c>
      <c r="F179" s="148">
        <f t="shared" si="7"/>
        <v>4927</v>
      </c>
      <c r="G179" s="348"/>
      <c r="H179" s="348">
        <f t="shared" si="6"/>
        <v>3619</v>
      </c>
      <c r="I179" s="344">
        <v>33</v>
      </c>
    </row>
    <row r="180" spans="1:9">
      <c r="A180" s="127">
        <v>179</v>
      </c>
      <c r="B180" s="60"/>
      <c r="C180" s="66">
        <v>41.75</v>
      </c>
      <c r="D180" s="125"/>
      <c r="E180" s="344">
        <v>12590</v>
      </c>
      <c r="F180" s="148">
        <f t="shared" si="7"/>
        <v>4927</v>
      </c>
      <c r="G180" s="348"/>
      <c r="H180" s="348">
        <f t="shared" si="6"/>
        <v>3619</v>
      </c>
      <c r="I180" s="344">
        <v>33</v>
      </c>
    </row>
    <row r="181" spans="1:9">
      <c r="A181" s="127">
        <v>180</v>
      </c>
      <c r="B181" s="60"/>
      <c r="C181" s="66">
        <v>41.75</v>
      </c>
      <c r="D181" s="125"/>
      <c r="E181" s="344">
        <v>12590</v>
      </c>
      <c r="F181" s="148">
        <f t="shared" si="7"/>
        <v>4927</v>
      </c>
      <c r="G181" s="348"/>
      <c r="H181" s="348">
        <f t="shared" si="6"/>
        <v>3619</v>
      </c>
      <c r="I181" s="344">
        <v>33</v>
      </c>
    </row>
    <row r="182" spans="1:9">
      <c r="A182" s="127">
        <v>181</v>
      </c>
      <c r="B182" s="60"/>
      <c r="C182" s="66">
        <v>41.75</v>
      </c>
      <c r="D182" s="125"/>
      <c r="E182" s="344">
        <v>12590</v>
      </c>
      <c r="F182" s="148">
        <f t="shared" si="7"/>
        <v>4927</v>
      </c>
      <c r="G182" s="348"/>
      <c r="H182" s="348">
        <f t="shared" si="6"/>
        <v>3619</v>
      </c>
      <c r="I182" s="344">
        <v>33</v>
      </c>
    </row>
    <row r="183" spans="1:9">
      <c r="A183" s="127">
        <v>182</v>
      </c>
      <c r="B183" s="60"/>
      <c r="C183" s="66">
        <v>41.75</v>
      </c>
      <c r="D183" s="125"/>
      <c r="E183" s="344">
        <v>12590</v>
      </c>
      <c r="F183" s="148">
        <f t="shared" si="7"/>
        <v>4927</v>
      </c>
      <c r="G183" s="348"/>
      <c r="H183" s="348">
        <f t="shared" si="6"/>
        <v>3619</v>
      </c>
      <c r="I183" s="344">
        <v>33</v>
      </c>
    </row>
    <row r="184" spans="1:9">
      <c r="A184" s="127">
        <v>183</v>
      </c>
      <c r="B184" s="60"/>
      <c r="C184" s="66">
        <v>41.75</v>
      </c>
      <c r="D184" s="125"/>
      <c r="E184" s="344">
        <v>12590</v>
      </c>
      <c r="F184" s="148">
        <f t="shared" si="7"/>
        <v>4927</v>
      </c>
      <c r="G184" s="348"/>
      <c r="H184" s="348">
        <f t="shared" si="6"/>
        <v>3619</v>
      </c>
      <c r="I184" s="344">
        <v>33</v>
      </c>
    </row>
    <row r="185" spans="1:9">
      <c r="A185" s="127">
        <v>184</v>
      </c>
      <c r="B185" s="60"/>
      <c r="C185" s="66">
        <v>41.75</v>
      </c>
      <c r="D185" s="125"/>
      <c r="E185" s="344">
        <v>12590</v>
      </c>
      <c r="F185" s="148">
        <f t="shared" si="7"/>
        <v>4927</v>
      </c>
      <c r="G185" s="348"/>
      <c r="H185" s="348">
        <f t="shared" si="6"/>
        <v>3619</v>
      </c>
      <c r="I185" s="344">
        <v>33</v>
      </c>
    </row>
    <row r="186" spans="1:9">
      <c r="A186" s="127">
        <v>185</v>
      </c>
      <c r="B186" s="60"/>
      <c r="C186" s="66">
        <v>41.75</v>
      </c>
      <c r="D186" s="125"/>
      <c r="E186" s="344">
        <v>12590</v>
      </c>
      <c r="F186" s="148">
        <f t="shared" si="7"/>
        <v>4927</v>
      </c>
      <c r="G186" s="348"/>
      <c r="H186" s="348">
        <f t="shared" si="6"/>
        <v>3619</v>
      </c>
      <c r="I186" s="344">
        <v>33</v>
      </c>
    </row>
    <row r="187" spans="1:9">
      <c r="A187" s="127">
        <v>186</v>
      </c>
      <c r="B187" s="60"/>
      <c r="C187" s="66">
        <v>41.75</v>
      </c>
      <c r="D187" s="125"/>
      <c r="E187" s="344">
        <v>12590</v>
      </c>
      <c r="F187" s="148">
        <f t="shared" si="7"/>
        <v>4927</v>
      </c>
      <c r="G187" s="348"/>
      <c r="H187" s="348">
        <f t="shared" si="6"/>
        <v>3619</v>
      </c>
      <c r="I187" s="344">
        <v>33</v>
      </c>
    </row>
    <row r="188" spans="1:9">
      <c r="A188" s="127">
        <v>187</v>
      </c>
      <c r="B188" s="60"/>
      <c r="C188" s="66">
        <v>41.75</v>
      </c>
      <c r="D188" s="125"/>
      <c r="E188" s="344">
        <v>12590</v>
      </c>
      <c r="F188" s="148">
        <f t="shared" si="7"/>
        <v>4927</v>
      </c>
      <c r="G188" s="348"/>
      <c r="H188" s="348">
        <f t="shared" si="6"/>
        <v>3619</v>
      </c>
      <c r="I188" s="344">
        <v>33</v>
      </c>
    </row>
    <row r="189" spans="1:9">
      <c r="A189" s="127">
        <v>188</v>
      </c>
      <c r="B189" s="60"/>
      <c r="C189" s="66">
        <v>41.75</v>
      </c>
      <c r="D189" s="125"/>
      <c r="E189" s="344">
        <v>12590</v>
      </c>
      <c r="F189" s="148">
        <f t="shared" si="7"/>
        <v>4927</v>
      </c>
      <c r="G189" s="348"/>
      <c r="H189" s="348">
        <f t="shared" si="6"/>
        <v>3619</v>
      </c>
      <c r="I189" s="344">
        <v>33</v>
      </c>
    </row>
    <row r="190" spans="1:9">
      <c r="A190" s="127">
        <v>189</v>
      </c>
      <c r="B190" s="60"/>
      <c r="C190" s="66">
        <v>41.75</v>
      </c>
      <c r="D190" s="125"/>
      <c r="E190" s="344">
        <v>12590</v>
      </c>
      <c r="F190" s="148">
        <f t="shared" si="7"/>
        <v>4927</v>
      </c>
      <c r="G190" s="348"/>
      <c r="H190" s="348">
        <f t="shared" si="6"/>
        <v>3619</v>
      </c>
      <c r="I190" s="344">
        <v>33</v>
      </c>
    </row>
    <row r="191" spans="1:9">
      <c r="A191" s="127">
        <v>190</v>
      </c>
      <c r="B191" s="60"/>
      <c r="C191" s="66">
        <v>41.75</v>
      </c>
      <c r="D191" s="125"/>
      <c r="E191" s="344">
        <v>12590</v>
      </c>
      <c r="F191" s="148">
        <f t="shared" si="7"/>
        <v>4927</v>
      </c>
      <c r="G191" s="348"/>
      <c r="H191" s="348">
        <f t="shared" si="6"/>
        <v>3619</v>
      </c>
      <c r="I191" s="344">
        <v>33</v>
      </c>
    </row>
    <row r="192" spans="1:9">
      <c r="A192" s="127">
        <v>191</v>
      </c>
      <c r="B192" s="60"/>
      <c r="C192" s="66">
        <v>41.75</v>
      </c>
      <c r="D192" s="125"/>
      <c r="E192" s="344">
        <v>12590</v>
      </c>
      <c r="F192" s="148">
        <f t="shared" si="7"/>
        <v>4927</v>
      </c>
      <c r="G192" s="348"/>
      <c r="H192" s="348">
        <f t="shared" si="6"/>
        <v>3619</v>
      </c>
      <c r="I192" s="344">
        <v>33</v>
      </c>
    </row>
    <row r="193" spans="1:9">
      <c r="A193" s="127">
        <v>192</v>
      </c>
      <c r="B193" s="60"/>
      <c r="C193" s="66">
        <v>41.75</v>
      </c>
      <c r="D193" s="125"/>
      <c r="E193" s="344">
        <v>12590</v>
      </c>
      <c r="F193" s="148">
        <f t="shared" si="7"/>
        <v>4927</v>
      </c>
      <c r="G193" s="348"/>
      <c r="H193" s="348">
        <f t="shared" si="6"/>
        <v>3619</v>
      </c>
      <c r="I193" s="344">
        <v>33</v>
      </c>
    </row>
    <row r="194" spans="1:9">
      <c r="A194" s="127">
        <v>193</v>
      </c>
      <c r="B194" s="60"/>
      <c r="C194" s="66">
        <v>41.75</v>
      </c>
      <c r="D194" s="125"/>
      <c r="E194" s="344">
        <v>12590</v>
      </c>
      <c r="F194" s="148">
        <f t="shared" si="7"/>
        <v>4927</v>
      </c>
      <c r="G194" s="348"/>
      <c r="H194" s="348">
        <f t="shared" si="6"/>
        <v>3619</v>
      </c>
      <c r="I194" s="344">
        <v>33</v>
      </c>
    </row>
    <row r="195" spans="1:9">
      <c r="A195" s="127">
        <v>194</v>
      </c>
      <c r="B195" s="60"/>
      <c r="C195" s="66">
        <v>41.75</v>
      </c>
      <c r="D195" s="125"/>
      <c r="E195" s="344">
        <v>12590</v>
      </c>
      <c r="F195" s="148">
        <f t="shared" si="7"/>
        <v>4927</v>
      </c>
      <c r="G195" s="348"/>
      <c r="H195" s="348">
        <f t="shared" si="6"/>
        <v>3619</v>
      </c>
      <c r="I195" s="344">
        <v>33</v>
      </c>
    </row>
    <row r="196" spans="1:9">
      <c r="A196" s="127">
        <v>195</v>
      </c>
      <c r="B196" s="60"/>
      <c r="C196" s="66">
        <v>41.75</v>
      </c>
      <c r="D196" s="125"/>
      <c r="E196" s="344">
        <v>12590</v>
      </c>
      <c r="F196" s="148">
        <f t="shared" si="7"/>
        <v>4927</v>
      </c>
      <c r="G196" s="348"/>
      <c r="H196" s="348">
        <f t="shared" si="6"/>
        <v>3619</v>
      </c>
      <c r="I196" s="344">
        <v>33</v>
      </c>
    </row>
    <row r="197" spans="1:9">
      <c r="A197" s="127">
        <v>196</v>
      </c>
      <c r="B197" s="60"/>
      <c r="C197" s="66">
        <v>41.75</v>
      </c>
      <c r="D197" s="125"/>
      <c r="E197" s="344">
        <v>12590</v>
      </c>
      <c r="F197" s="148">
        <f t="shared" si="7"/>
        <v>4927</v>
      </c>
      <c r="G197" s="348"/>
      <c r="H197" s="348">
        <f t="shared" si="6"/>
        <v>3619</v>
      </c>
      <c r="I197" s="344">
        <v>33</v>
      </c>
    </row>
    <row r="198" spans="1:9">
      <c r="A198" s="127">
        <v>197</v>
      </c>
      <c r="B198" s="60"/>
      <c r="C198" s="66">
        <v>41.75</v>
      </c>
      <c r="D198" s="125"/>
      <c r="E198" s="344">
        <v>12590</v>
      </c>
      <c r="F198" s="148">
        <f t="shared" si="7"/>
        <v>4927</v>
      </c>
      <c r="G198" s="348"/>
      <c r="H198" s="348">
        <f t="shared" si="6"/>
        <v>3619</v>
      </c>
      <c r="I198" s="344">
        <v>33</v>
      </c>
    </row>
    <row r="199" spans="1:9">
      <c r="A199" s="127">
        <v>198</v>
      </c>
      <c r="B199" s="60"/>
      <c r="C199" s="66">
        <v>41.75</v>
      </c>
      <c r="D199" s="125"/>
      <c r="E199" s="344">
        <v>12590</v>
      </c>
      <c r="F199" s="148">
        <f t="shared" si="7"/>
        <v>4927</v>
      </c>
      <c r="G199" s="348"/>
      <c r="H199" s="348">
        <f t="shared" si="6"/>
        <v>3619</v>
      </c>
      <c r="I199" s="344">
        <v>33</v>
      </c>
    </row>
    <row r="200" spans="1:9">
      <c r="A200" s="127">
        <v>199</v>
      </c>
      <c r="B200" s="60"/>
      <c r="C200" s="66">
        <v>41.75</v>
      </c>
      <c r="D200" s="125"/>
      <c r="E200" s="344">
        <v>12590</v>
      </c>
      <c r="F200" s="148">
        <f t="shared" si="7"/>
        <v>4927</v>
      </c>
      <c r="G200" s="348"/>
      <c r="H200" s="348">
        <f t="shared" si="6"/>
        <v>3619</v>
      </c>
      <c r="I200" s="344">
        <v>33</v>
      </c>
    </row>
    <row r="201" spans="1:9">
      <c r="A201" s="127">
        <v>200</v>
      </c>
      <c r="B201" s="60"/>
      <c r="C201" s="66">
        <v>41.75</v>
      </c>
      <c r="D201" s="125"/>
      <c r="E201" s="344">
        <v>12590</v>
      </c>
      <c r="F201" s="148">
        <f t="shared" si="7"/>
        <v>4927</v>
      </c>
      <c r="G201" s="348"/>
      <c r="H201" s="348">
        <f t="shared" si="6"/>
        <v>3619</v>
      </c>
      <c r="I201" s="344">
        <v>33</v>
      </c>
    </row>
    <row r="202" spans="1:9">
      <c r="A202" s="127">
        <v>201</v>
      </c>
      <c r="B202" s="60"/>
      <c r="C202" s="66">
        <v>41.75</v>
      </c>
      <c r="D202" s="125"/>
      <c r="E202" s="344">
        <v>12590</v>
      </c>
      <c r="F202" s="148">
        <f t="shared" si="7"/>
        <v>4927</v>
      </c>
      <c r="G202" s="348"/>
      <c r="H202" s="348">
        <f t="shared" si="6"/>
        <v>3619</v>
      </c>
      <c r="I202" s="344">
        <v>33</v>
      </c>
    </row>
    <row r="203" spans="1:9">
      <c r="A203" s="127">
        <v>202</v>
      </c>
      <c r="B203" s="60"/>
      <c r="C203" s="66">
        <v>41.75</v>
      </c>
      <c r="D203" s="125"/>
      <c r="E203" s="344">
        <v>12590</v>
      </c>
      <c r="F203" s="148">
        <f t="shared" si="7"/>
        <v>4927</v>
      </c>
      <c r="G203" s="348"/>
      <c r="H203" s="348">
        <f t="shared" si="6"/>
        <v>3619</v>
      </c>
      <c r="I203" s="344">
        <v>33</v>
      </c>
    </row>
    <row r="204" spans="1:9">
      <c r="A204" s="127">
        <v>203</v>
      </c>
      <c r="B204" s="60"/>
      <c r="C204" s="66">
        <v>41.75</v>
      </c>
      <c r="D204" s="125"/>
      <c r="E204" s="344">
        <v>12590</v>
      </c>
      <c r="F204" s="148">
        <f t="shared" si="7"/>
        <v>4927</v>
      </c>
      <c r="G204" s="348"/>
      <c r="H204" s="348">
        <f t="shared" si="6"/>
        <v>3619</v>
      </c>
      <c r="I204" s="344">
        <v>33</v>
      </c>
    </row>
    <row r="205" spans="1:9">
      <c r="A205" s="127">
        <v>204</v>
      </c>
      <c r="B205" s="60"/>
      <c r="C205" s="66">
        <v>41.75</v>
      </c>
      <c r="D205" s="125"/>
      <c r="E205" s="344">
        <v>12590</v>
      </c>
      <c r="F205" s="148">
        <f t="shared" si="7"/>
        <v>4927</v>
      </c>
      <c r="G205" s="348"/>
      <c r="H205" s="348">
        <f t="shared" ref="H205:H268" si="9">ROUND(12*(1/C205*E205),0)</f>
        <v>3619</v>
      </c>
      <c r="I205" s="344">
        <v>33</v>
      </c>
    </row>
    <row r="206" spans="1:9">
      <c r="A206" s="127">
        <v>205</v>
      </c>
      <c r="B206" s="60"/>
      <c r="C206" s="66">
        <v>41.75</v>
      </c>
      <c r="D206" s="125"/>
      <c r="E206" s="344">
        <v>12590</v>
      </c>
      <c r="F206" s="148">
        <f t="shared" ref="F206:F269" si="10">ROUND(12*1.3525*(1/C206*E206)+I206,0)</f>
        <v>4927</v>
      </c>
      <c r="G206" s="348"/>
      <c r="H206" s="348">
        <f t="shared" si="9"/>
        <v>3619</v>
      </c>
      <c r="I206" s="344">
        <v>33</v>
      </c>
    </row>
    <row r="207" spans="1:9">
      <c r="A207" s="127">
        <v>206</v>
      </c>
      <c r="B207" s="60"/>
      <c r="C207" s="66">
        <v>41.75</v>
      </c>
      <c r="D207" s="125"/>
      <c r="E207" s="344">
        <v>12590</v>
      </c>
      <c r="F207" s="148">
        <f t="shared" si="10"/>
        <v>4927</v>
      </c>
      <c r="G207" s="348"/>
      <c r="H207" s="348">
        <f t="shared" si="9"/>
        <v>3619</v>
      </c>
      <c r="I207" s="344">
        <v>33</v>
      </c>
    </row>
    <row r="208" spans="1:9">
      <c r="A208" s="127">
        <v>207</v>
      </c>
      <c r="B208" s="60"/>
      <c r="C208" s="66">
        <v>41.75</v>
      </c>
      <c r="D208" s="125"/>
      <c r="E208" s="344">
        <v>12590</v>
      </c>
      <c r="F208" s="148">
        <f t="shared" si="10"/>
        <v>4927</v>
      </c>
      <c r="G208" s="348"/>
      <c r="H208" s="348">
        <f t="shared" si="9"/>
        <v>3619</v>
      </c>
      <c r="I208" s="344">
        <v>33</v>
      </c>
    </row>
    <row r="209" spans="1:9">
      <c r="A209" s="127">
        <v>208</v>
      </c>
      <c r="B209" s="60"/>
      <c r="C209" s="66">
        <v>41.75</v>
      </c>
      <c r="D209" s="125"/>
      <c r="E209" s="344">
        <v>12590</v>
      </c>
      <c r="F209" s="148">
        <f t="shared" si="10"/>
        <v>4927</v>
      </c>
      <c r="G209" s="348"/>
      <c r="H209" s="348">
        <f t="shared" si="9"/>
        <v>3619</v>
      </c>
      <c r="I209" s="344">
        <v>33</v>
      </c>
    </row>
    <row r="210" spans="1:9">
      <c r="A210" s="127">
        <v>209</v>
      </c>
      <c r="B210" s="60"/>
      <c r="C210" s="66">
        <v>41.75</v>
      </c>
      <c r="D210" s="125"/>
      <c r="E210" s="344">
        <v>12590</v>
      </c>
      <c r="F210" s="148">
        <f t="shared" si="10"/>
        <v>4927</v>
      </c>
      <c r="G210" s="348"/>
      <c r="H210" s="348">
        <f t="shared" si="9"/>
        <v>3619</v>
      </c>
      <c r="I210" s="344">
        <v>33</v>
      </c>
    </row>
    <row r="211" spans="1:9">
      <c r="A211" s="127">
        <v>210</v>
      </c>
      <c r="B211" s="60"/>
      <c r="C211" s="66">
        <v>41.75</v>
      </c>
      <c r="D211" s="125"/>
      <c r="E211" s="344">
        <v>12590</v>
      </c>
      <c r="F211" s="148">
        <f t="shared" si="10"/>
        <v>4927</v>
      </c>
      <c r="G211" s="348"/>
      <c r="H211" s="348">
        <f t="shared" si="9"/>
        <v>3619</v>
      </c>
      <c r="I211" s="344">
        <v>33</v>
      </c>
    </row>
    <row r="212" spans="1:9">
      <c r="A212" s="127">
        <v>211</v>
      </c>
      <c r="B212" s="60"/>
      <c r="C212" s="66">
        <v>41.75</v>
      </c>
      <c r="D212" s="125"/>
      <c r="E212" s="344">
        <v>12590</v>
      </c>
      <c r="F212" s="148">
        <f t="shared" si="10"/>
        <v>4927</v>
      </c>
      <c r="G212" s="348"/>
      <c r="H212" s="348">
        <f t="shared" si="9"/>
        <v>3619</v>
      </c>
      <c r="I212" s="344">
        <v>33</v>
      </c>
    </row>
    <row r="213" spans="1:9">
      <c r="A213" s="127">
        <v>212</v>
      </c>
      <c r="B213" s="60"/>
      <c r="C213" s="66">
        <v>41.75</v>
      </c>
      <c r="D213" s="125"/>
      <c r="E213" s="344">
        <v>12590</v>
      </c>
      <c r="F213" s="148">
        <f t="shared" si="10"/>
        <v>4927</v>
      </c>
      <c r="G213" s="348"/>
      <c r="H213" s="348">
        <f t="shared" si="9"/>
        <v>3619</v>
      </c>
      <c r="I213" s="344">
        <v>33</v>
      </c>
    </row>
    <row r="214" spans="1:9">
      <c r="A214" s="127">
        <v>213</v>
      </c>
      <c r="B214" s="60"/>
      <c r="C214" s="66">
        <v>41.75</v>
      </c>
      <c r="D214" s="125"/>
      <c r="E214" s="344">
        <v>12590</v>
      </c>
      <c r="F214" s="148">
        <f t="shared" si="10"/>
        <v>4927</v>
      </c>
      <c r="G214" s="348"/>
      <c r="H214" s="348">
        <f t="shared" si="9"/>
        <v>3619</v>
      </c>
      <c r="I214" s="344">
        <v>33</v>
      </c>
    </row>
    <row r="215" spans="1:9">
      <c r="A215" s="127">
        <v>214</v>
      </c>
      <c r="B215" s="60"/>
      <c r="C215" s="66">
        <v>41.75</v>
      </c>
      <c r="D215" s="125"/>
      <c r="E215" s="344">
        <v>12590</v>
      </c>
      <c r="F215" s="148">
        <f t="shared" si="10"/>
        <v>4927</v>
      </c>
      <c r="G215" s="348"/>
      <c r="H215" s="348">
        <f t="shared" si="9"/>
        <v>3619</v>
      </c>
      <c r="I215" s="344">
        <v>33</v>
      </c>
    </row>
    <row r="216" spans="1:9">
      <c r="A216" s="127">
        <v>215</v>
      </c>
      <c r="B216" s="60"/>
      <c r="C216" s="66">
        <v>41.75</v>
      </c>
      <c r="D216" s="125"/>
      <c r="E216" s="344">
        <v>12590</v>
      </c>
      <c r="F216" s="148">
        <f t="shared" si="10"/>
        <v>4927</v>
      </c>
      <c r="G216" s="348"/>
      <c r="H216" s="348">
        <f t="shared" si="9"/>
        <v>3619</v>
      </c>
      <c r="I216" s="344">
        <v>33</v>
      </c>
    </row>
    <row r="217" spans="1:9">
      <c r="A217" s="127">
        <v>216</v>
      </c>
      <c r="B217" s="60"/>
      <c r="C217" s="66">
        <v>41.75</v>
      </c>
      <c r="D217" s="125"/>
      <c r="E217" s="344">
        <v>12590</v>
      </c>
      <c r="F217" s="148">
        <f t="shared" si="10"/>
        <v>4927</v>
      </c>
      <c r="G217" s="348"/>
      <c r="H217" s="348">
        <f t="shared" si="9"/>
        <v>3619</v>
      </c>
      <c r="I217" s="344">
        <v>33</v>
      </c>
    </row>
    <row r="218" spans="1:9">
      <c r="A218" s="127">
        <v>217</v>
      </c>
      <c r="B218" s="60"/>
      <c r="C218" s="66">
        <v>41.75</v>
      </c>
      <c r="D218" s="125"/>
      <c r="E218" s="344">
        <v>12590</v>
      </c>
      <c r="F218" s="148">
        <f t="shared" si="10"/>
        <v>4927</v>
      </c>
      <c r="G218" s="348"/>
      <c r="H218" s="348">
        <f t="shared" si="9"/>
        <v>3619</v>
      </c>
      <c r="I218" s="344">
        <v>33</v>
      </c>
    </row>
    <row r="219" spans="1:9">
      <c r="A219" s="127">
        <v>218</v>
      </c>
      <c r="B219" s="60"/>
      <c r="C219" s="66">
        <v>41.75</v>
      </c>
      <c r="D219" s="125"/>
      <c r="E219" s="344">
        <v>12590</v>
      </c>
      <c r="F219" s="148">
        <f t="shared" si="10"/>
        <v>4927</v>
      </c>
      <c r="G219" s="348"/>
      <c r="H219" s="348">
        <f t="shared" si="9"/>
        <v>3619</v>
      </c>
      <c r="I219" s="344">
        <v>33</v>
      </c>
    </row>
    <row r="220" spans="1:9">
      <c r="A220" s="127">
        <v>219</v>
      </c>
      <c r="B220" s="60"/>
      <c r="C220" s="66">
        <v>41.75</v>
      </c>
      <c r="D220" s="125"/>
      <c r="E220" s="344">
        <v>12590</v>
      </c>
      <c r="F220" s="148">
        <f t="shared" si="10"/>
        <v>4927</v>
      </c>
      <c r="G220" s="348"/>
      <c r="H220" s="348">
        <f t="shared" si="9"/>
        <v>3619</v>
      </c>
      <c r="I220" s="344">
        <v>33</v>
      </c>
    </row>
    <row r="221" spans="1:9">
      <c r="A221" s="127">
        <v>220</v>
      </c>
      <c r="B221" s="60"/>
      <c r="C221" s="66">
        <v>41.75</v>
      </c>
      <c r="D221" s="125"/>
      <c r="E221" s="344">
        <v>12590</v>
      </c>
      <c r="F221" s="148">
        <f t="shared" si="10"/>
        <v>4927</v>
      </c>
      <c r="G221" s="348"/>
      <c r="H221" s="348">
        <f t="shared" si="9"/>
        <v>3619</v>
      </c>
      <c r="I221" s="344">
        <v>33</v>
      </c>
    </row>
    <row r="222" spans="1:9">
      <c r="A222" s="127">
        <v>221</v>
      </c>
      <c r="B222" s="60"/>
      <c r="C222" s="66">
        <v>41.75</v>
      </c>
      <c r="D222" s="125"/>
      <c r="E222" s="344">
        <v>12590</v>
      </c>
      <c r="F222" s="148">
        <f t="shared" si="10"/>
        <v>4927</v>
      </c>
      <c r="G222" s="348"/>
      <c r="H222" s="348">
        <f t="shared" si="9"/>
        <v>3619</v>
      </c>
      <c r="I222" s="344">
        <v>33</v>
      </c>
    </row>
    <row r="223" spans="1:9">
      <c r="A223" s="127">
        <v>222</v>
      </c>
      <c r="B223" s="60"/>
      <c r="C223" s="66">
        <v>41.75</v>
      </c>
      <c r="D223" s="125"/>
      <c r="E223" s="344">
        <v>12590</v>
      </c>
      <c r="F223" s="148">
        <f t="shared" si="10"/>
        <v>4927</v>
      </c>
      <c r="G223" s="348"/>
      <c r="H223" s="348">
        <f t="shared" si="9"/>
        <v>3619</v>
      </c>
      <c r="I223" s="344">
        <v>33</v>
      </c>
    </row>
    <row r="224" spans="1:9">
      <c r="A224" s="127">
        <v>223</v>
      </c>
      <c r="B224" s="60"/>
      <c r="C224" s="66">
        <v>41.75</v>
      </c>
      <c r="D224" s="125"/>
      <c r="E224" s="344">
        <v>12590</v>
      </c>
      <c r="F224" s="148">
        <f t="shared" si="10"/>
        <v>4927</v>
      </c>
      <c r="G224" s="348"/>
      <c r="H224" s="348">
        <f t="shared" si="9"/>
        <v>3619</v>
      </c>
      <c r="I224" s="344">
        <v>33</v>
      </c>
    </row>
    <row r="225" spans="1:9">
      <c r="A225" s="127">
        <v>224</v>
      </c>
      <c r="B225" s="60"/>
      <c r="C225" s="66">
        <v>41.75</v>
      </c>
      <c r="D225" s="125"/>
      <c r="E225" s="344">
        <v>12590</v>
      </c>
      <c r="F225" s="148">
        <f t="shared" si="10"/>
        <v>4927</v>
      </c>
      <c r="G225" s="348"/>
      <c r="H225" s="348">
        <f t="shared" si="9"/>
        <v>3619</v>
      </c>
      <c r="I225" s="344">
        <v>33</v>
      </c>
    </row>
    <row r="226" spans="1:9">
      <c r="A226" s="127">
        <v>225</v>
      </c>
      <c r="B226" s="60"/>
      <c r="C226" s="66">
        <v>41.75</v>
      </c>
      <c r="D226" s="125"/>
      <c r="E226" s="344">
        <v>12590</v>
      </c>
      <c r="F226" s="148">
        <f t="shared" si="10"/>
        <v>4927</v>
      </c>
      <c r="G226" s="348"/>
      <c r="H226" s="348">
        <f t="shared" si="9"/>
        <v>3619</v>
      </c>
      <c r="I226" s="344">
        <v>33</v>
      </c>
    </row>
    <row r="227" spans="1:9">
      <c r="A227" s="127">
        <v>226</v>
      </c>
      <c r="B227" s="60"/>
      <c r="C227" s="66">
        <v>41.75</v>
      </c>
      <c r="D227" s="125"/>
      <c r="E227" s="344">
        <v>12590</v>
      </c>
      <c r="F227" s="148">
        <f t="shared" si="10"/>
        <v>4927</v>
      </c>
      <c r="G227" s="348"/>
      <c r="H227" s="348">
        <f t="shared" si="9"/>
        <v>3619</v>
      </c>
      <c r="I227" s="344">
        <v>33</v>
      </c>
    </row>
    <row r="228" spans="1:9">
      <c r="A228" s="127">
        <v>227</v>
      </c>
      <c r="B228" s="60"/>
      <c r="C228" s="66">
        <v>41.75</v>
      </c>
      <c r="D228" s="125"/>
      <c r="E228" s="344">
        <v>12590</v>
      </c>
      <c r="F228" s="148">
        <f t="shared" si="10"/>
        <v>4927</v>
      </c>
      <c r="G228" s="348"/>
      <c r="H228" s="348">
        <f t="shared" si="9"/>
        <v>3619</v>
      </c>
      <c r="I228" s="344">
        <v>33</v>
      </c>
    </row>
    <row r="229" spans="1:9">
      <c r="A229" s="127">
        <v>228</v>
      </c>
      <c r="B229" s="60"/>
      <c r="C229" s="66">
        <v>41.75</v>
      </c>
      <c r="D229" s="125"/>
      <c r="E229" s="344">
        <v>12590</v>
      </c>
      <c r="F229" s="148">
        <f t="shared" si="10"/>
        <v>4927</v>
      </c>
      <c r="G229" s="348"/>
      <c r="H229" s="348">
        <f t="shared" si="9"/>
        <v>3619</v>
      </c>
      <c r="I229" s="344">
        <v>33</v>
      </c>
    </row>
    <row r="230" spans="1:9">
      <c r="A230" s="127">
        <v>229</v>
      </c>
      <c r="B230" s="60"/>
      <c r="C230" s="66">
        <v>41.75</v>
      </c>
      <c r="D230" s="125"/>
      <c r="E230" s="344">
        <v>12590</v>
      </c>
      <c r="F230" s="148">
        <f t="shared" si="10"/>
        <v>4927</v>
      </c>
      <c r="G230" s="348"/>
      <c r="H230" s="348">
        <f t="shared" si="9"/>
        <v>3619</v>
      </c>
      <c r="I230" s="344">
        <v>33</v>
      </c>
    </row>
    <row r="231" spans="1:9">
      <c r="A231" s="127">
        <v>230</v>
      </c>
      <c r="B231" s="60"/>
      <c r="C231" s="66">
        <v>41.75</v>
      </c>
      <c r="D231" s="125"/>
      <c r="E231" s="344">
        <v>12590</v>
      </c>
      <c r="F231" s="148">
        <f t="shared" si="10"/>
        <v>4927</v>
      </c>
      <c r="G231" s="348"/>
      <c r="H231" s="348">
        <f t="shared" si="9"/>
        <v>3619</v>
      </c>
      <c r="I231" s="344">
        <v>33</v>
      </c>
    </row>
    <row r="232" spans="1:9">
      <c r="A232" s="127">
        <v>231</v>
      </c>
      <c r="B232" s="60"/>
      <c r="C232" s="66">
        <v>41.75</v>
      </c>
      <c r="D232" s="125"/>
      <c r="E232" s="344">
        <v>12590</v>
      </c>
      <c r="F232" s="148">
        <f t="shared" si="10"/>
        <v>4927</v>
      </c>
      <c r="G232" s="348"/>
      <c r="H232" s="348">
        <f t="shared" si="9"/>
        <v>3619</v>
      </c>
      <c r="I232" s="344">
        <v>33</v>
      </c>
    </row>
    <row r="233" spans="1:9">
      <c r="A233" s="127">
        <v>232</v>
      </c>
      <c r="B233" s="60"/>
      <c r="C233" s="66">
        <v>41.75</v>
      </c>
      <c r="D233" s="125"/>
      <c r="E233" s="344">
        <v>12590</v>
      </c>
      <c r="F233" s="148">
        <f t="shared" si="10"/>
        <v>4927</v>
      </c>
      <c r="G233" s="348"/>
      <c r="H233" s="348">
        <f t="shared" si="9"/>
        <v>3619</v>
      </c>
      <c r="I233" s="344">
        <v>33</v>
      </c>
    </row>
    <row r="234" spans="1:9">
      <c r="A234" s="127">
        <v>233</v>
      </c>
      <c r="B234" s="60"/>
      <c r="C234" s="66">
        <v>41.75</v>
      </c>
      <c r="D234" s="125"/>
      <c r="E234" s="344">
        <v>12590</v>
      </c>
      <c r="F234" s="148">
        <f t="shared" si="10"/>
        <v>4927</v>
      </c>
      <c r="G234" s="348"/>
      <c r="H234" s="348">
        <f t="shared" si="9"/>
        <v>3619</v>
      </c>
      <c r="I234" s="344">
        <v>33</v>
      </c>
    </row>
    <row r="235" spans="1:9">
      <c r="A235" s="127">
        <v>234</v>
      </c>
      <c r="B235" s="60"/>
      <c r="C235" s="66">
        <v>41.75</v>
      </c>
      <c r="D235" s="125"/>
      <c r="E235" s="344">
        <v>12590</v>
      </c>
      <c r="F235" s="148">
        <f t="shared" si="10"/>
        <v>4927</v>
      </c>
      <c r="G235" s="348"/>
      <c r="H235" s="348">
        <f t="shared" si="9"/>
        <v>3619</v>
      </c>
      <c r="I235" s="344">
        <v>33</v>
      </c>
    </row>
    <row r="236" spans="1:9">
      <c r="A236" s="127">
        <v>235</v>
      </c>
      <c r="B236" s="60"/>
      <c r="C236" s="66">
        <v>41.75</v>
      </c>
      <c r="D236" s="125"/>
      <c r="E236" s="344">
        <v>12590</v>
      </c>
      <c r="F236" s="148">
        <f t="shared" si="10"/>
        <v>4927</v>
      </c>
      <c r="G236" s="348"/>
      <c r="H236" s="348">
        <f t="shared" si="9"/>
        <v>3619</v>
      </c>
      <c r="I236" s="344">
        <v>33</v>
      </c>
    </row>
    <row r="237" spans="1:9">
      <c r="A237" s="127">
        <v>236</v>
      </c>
      <c r="B237" s="60"/>
      <c r="C237" s="66">
        <v>41.75</v>
      </c>
      <c r="D237" s="125"/>
      <c r="E237" s="344">
        <v>12590</v>
      </c>
      <c r="F237" s="148">
        <f t="shared" si="10"/>
        <v>4927</v>
      </c>
      <c r="G237" s="348"/>
      <c r="H237" s="348">
        <f t="shared" si="9"/>
        <v>3619</v>
      </c>
      <c r="I237" s="344">
        <v>33</v>
      </c>
    </row>
    <row r="238" spans="1:9">
      <c r="A238" s="127">
        <v>237</v>
      </c>
      <c r="B238" s="60"/>
      <c r="C238" s="66">
        <v>41.75</v>
      </c>
      <c r="D238" s="125"/>
      <c r="E238" s="344">
        <v>12590</v>
      </c>
      <c r="F238" s="148">
        <f t="shared" si="10"/>
        <v>4927</v>
      </c>
      <c r="G238" s="348"/>
      <c r="H238" s="348">
        <f t="shared" si="9"/>
        <v>3619</v>
      </c>
      <c r="I238" s="344">
        <v>33</v>
      </c>
    </row>
    <row r="239" spans="1:9">
      <c r="A239" s="127">
        <v>238</v>
      </c>
      <c r="B239" s="60"/>
      <c r="C239" s="66">
        <v>41.75</v>
      </c>
      <c r="D239" s="125"/>
      <c r="E239" s="344">
        <v>12590</v>
      </c>
      <c r="F239" s="148">
        <f t="shared" si="10"/>
        <v>4927</v>
      </c>
      <c r="G239" s="348"/>
      <c r="H239" s="348">
        <f t="shared" si="9"/>
        <v>3619</v>
      </c>
      <c r="I239" s="344">
        <v>33</v>
      </c>
    </row>
    <row r="240" spans="1:9">
      <c r="A240" s="127">
        <v>239</v>
      </c>
      <c r="B240" s="60"/>
      <c r="C240" s="66">
        <v>41.75</v>
      </c>
      <c r="D240" s="125"/>
      <c r="E240" s="344">
        <v>12590</v>
      </c>
      <c r="F240" s="148">
        <f t="shared" si="10"/>
        <v>4927</v>
      </c>
      <c r="G240" s="348"/>
      <c r="H240" s="348">
        <f t="shared" si="9"/>
        <v>3619</v>
      </c>
      <c r="I240" s="344">
        <v>33</v>
      </c>
    </row>
    <row r="241" spans="1:9">
      <c r="A241" s="127">
        <v>240</v>
      </c>
      <c r="B241" s="60"/>
      <c r="C241" s="66">
        <v>41.75</v>
      </c>
      <c r="D241" s="125"/>
      <c r="E241" s="344">
        <v>12590</v>
      </c>
      <c r="F241" s="148">
        <f t="shared" si="10"/>
        <v>4927</v>
      </c>
      <c r="G241" s="348"/>
      <c r="H241" s="348">
        <f t="shared" si="9"/>
        <v>3619</v>
      </c>
      <c r="I241" s="344">
        <v>33</v>
      </c>
    </row>
    <row r="242" spans="1:9">
      <c r="A242" s="127">
        <v>241</v>
      </c>
      <c r="B242" s="60"/>
      <c r="C242" s="66">
        <v>41.75</v>
      </c>
      <c r="D242" s="125"/>
      <c r="E242" s="344">
        <v>12590</v>
      </c>
      <c r="F242" s="148">
        <f t="shared" si="10"/>
        <v>4927</v>
      </c>
      <c r="G242" s="348"/>
      <c r="H242" s="348">
        <f t="shared" si="9"/>
        <v>3619</v>
      </c>
      <c r="I242" s="344">
        <v>33</v>
      </c>
    </row>
    <row r="243" spans="1:9">
      <c r="A243" s="127">
        <v>242</v>
      </c>
      <c r="B243" s="60"/>
      <c r="C243" s="66">
        <v>41.75</v>
      </c>
      <c r="D243" s="125"/>
      <c r="E243" s="344">
        <v>12590</v>
      </c>
      <c r="F243" s="148">
        <f t="shared" si="10"/>
        <v>4927</v>
      </c>
      <c r="G243" s="348"/>
      <c r="H243" s="348">
        <f t="shared" si="9"/>
        <v>3619</v>
      </c>
      <c r="I243" s="344">
        <v>33</v>
      </c>
    </row>
    <row r="244" spans="1:9">
      <c r="A244" s="127">
        <v>243</v>
      </c>
      <c r="B244" s="60"/>
      <c r="C244" s="66">
        <v>41.75</v>
      </c>
      <c r="D244" s="125"/>
      <c r="E244" s="344">
        <v>12590</v>
      </c>
      <c r="F244" s="148">
        <f t="shared" si="10"/>
        <v>4927</v>
      </c>
      <c r="G244" s="348"/>
      <c r="H244" s="348">
        <f t="shared" si="9"/>
        <v>3619</v>
      </c>
      <c r="I244" s="344">
        <v>33</v>
      </c>
    </row>
    <row r="245" spans="1:9">
      <c r="A245" s="127">
        <v>244</v>
      </c>
      <c r="B245" s="60"/>
      <c r="C245" s="66">
        <v>41.75</v>
      </c>
      <c r="D245" s="125"/>
      <c r="E245" s="344">
        <v>12590</v>
      </c>
      <c r="F245" s="148">
        <f t="shared" si="10"/>
        <v>4927</v>
      </c>
      <c r="G245" s="348"/>
      <c r="H245" s="348">
        <f t="shared" si="9"/>
        <v>3619</v>
      </c>
      <c r="I245" s="344">
        <v>33</v>
      </c>
    </row>
    <row r="246" spans="1:9">
      <c r="A246" s="127">
        <v>245</v>
      </c>
      <c r="B246" s="60"/>
      <c r="C246" s="66">
        <v>41.75</v>
      </c>
      <c r="D246" s="125"/>
      <c r="E246" s="344">
        <v>12590</v>
      </c>
      <c r="F246" s="148">
        <f t="shared" si="10"/>
        <v>4927</v>
      </c>
      <c r="G246" s="348"/>
      <c r="H246" s="348">
        <f t="shared" si="9"/>
        <v>3619</v>
      </c>
      <c r="I246" s="344">
        <v>33</v>
      </c>
    </row>
    <row r="247" spans="1:9">
      <c r="A247" s="127">
        <v>246</v>
      </c>
      <c r="B247" s="60"/>
      <c r="C247" s="66">
        <v>41.75</v>
      </c>
      <c r="D247" s="125"/>
      <c r="E247" s="344">
        <v>12590</v>
      </c>
      <c r="F247" s="148">
        <f t="shared" si="10"/>
        <v>4927</v>
      </c>
      <c r="G247" s="348"/>
      <c r="H247" s="348">
        <f t="shared" si="9"/>
        <v>3619</v>
      </c>
      <c r="I247" s="344">
        <v>33</v>
      </c>
    </row>
    <row r="248" spans="1:9">
      <c r="A248" s="127">
        <v>247</v>
      </c>
      <c r="B248" s="60"/>
      <c r="C248" s="66">
        <v>41.75</v>
      </c>
      <c r="D248" s="125"/>
      <c r="E248" s="344">
        <v>12590</v>
      </c>
      <c r="F248" s="148">
        <f t="shared" si="10"/>
        <v>4927</v>
      </c>
      <c r="G248" s="348"/>
      <c r="H248" s="348">
        <f t="shared" si="9"/>
        <v>3619</v>
      </c>
      <c r="I248" s="344">
        <v>33</v>
      </c>
    </row>
    <row r="249" spans="1:9">
      <c r="A249" s="127">
        <v>248</v>
      </c>
      <c r="B249" s="60"/>
      <c r="C249" s="66">
        <v>41.75</v>
      </c>
      <c r="D249" s="125"/>
      <c r="E249" s="344">
        <v>12590</v>
      </c>
      <c r="F249" s="148">
        <f t="shared" si="10"/>
        <v>4927</v>
      </c>
      <c r="G249" s="348"/>
      <c r="H249" s="348">
        <f t="shared" si="9"/>
        <v>3619</v>
      </c>
      <c r="I249" s="344">
        <v>33</v>
      </c>
    </row>
    <row r="250" spans="1:9">
      <c r="A250" s="127">
        <v>249</v>
      </c>
      <c r="B250" s="60"/>
      <c r="C250" s="66">
        <v>41.75</v>
      </c>
      <c r="D250" s="125"/>
      <c r="E250" s="344">
        <v>12590</v>
      </c>
      <c r="F250" s="148">
        <f t="shared" si="10"/>
        <v>4927</v>
      </c>
      <c r="G250" s="348"/>
      <c r="H250" s="348">
        <f t="shared" si="9"/>
        <v>3619</v>
      </c>
      <c r="I250" s="344">
        <v>33</v>
      </c>
    </row>
    <row r="251" spans="1:9">
      <c r="A251" s="127">
        <v>250</v>
      </c>
      <c r="B251" s="60"/>
      <c r="C251" s="66">
        <v>41.75</v>
      </c>
      <c r="D251" s="125"/>
      <c r="E251" s="344">
        <v>12590</v>
      </c>
      <c r="F251" s="148">
        <f t="shared" si="10"/>
        <v>4927</v>
      </c>
      <c r="G251" s="348"/>
      <c r="H251" s="348">
        <f t="shared" si="9"/>
        <v>3619</v>
      </c>
      <c r="I251" s="344">
        <v>33</v>
      </c>
    </row>
    <row r="252" spans="1:9">
      <c r="A252" s="127">
        <v>251</v>
      </c>
      <c r="B252" s="60"/>
      <c r="C252" s="66">
        <v>41.75</v>
      </c>
      <c r="D252" s="125"/>
      <c r="E252" s="344">
        <v>12590</v>
      </c>
      <c r="F252" s="148">
        <f t="shared" si="10"/>
        <v>4927</v>
      </c>
      <c r="G252" s="348"/>
      <c r="H252" s="348">
        <f t="shared" si="9"/>
        <v>3619</v>
      </c>
      <c r="I252" s="344">
        <v>33</v>
      </c>
    </row>
    <row r="253" spans="1:9">
      <c r="A253" s="127">
        <v>252</v>
      </c>
      <c r="B253" s="60"/>
      <c r="C253" s="66">
        <v>41.75</v>
      </c>
      <c r="D253" s="125"/>
      <c r="E253" s="344">
        <v>12590</v>
      </c>
      <c r="F253" s="148">
        <f t="shared" si="10"/>
        <v>4927</v>
      </c>
      <c r="G253" s="348"/>
      <c r="H253" s="348">
        <f t="shared" si="9"/>
        <v>3619</v>
      </c>
      <c r="I253" s="344">
        <v>33</v>
      </c>
    </row>
    <row r="254" spans="1:9">
      <c r="A254" s="127">
        <v>253</v>
      </c>
      <c r="B254" s="60"/>
      <c r="C254" s="66">
        <v>41.75</v>
      </c>
      <c r="D254" s="125"/>
      <c r="E254" s="344">
        <v>12590</v>
      </c>
      <c r="F254" s="148">
        <f t="shared" si="10"/>
        <v>4927</v>
      </c>
      <c r="G254" s="348"/>
      <c r="H254" s="348">
        <f t="shared" si="9"/>
        <v>3619</v>
      </c>
      <c r="I254" s="344">
        <v>33</v>
      </c>
    </row>
    <row r="255" spans="1:9">
      <c r="A255" s="127">
        <v>254</v>
      </c>
      <c r="B255" s="60"/>
      <c r="C255" s="66">
        <v>41.75</v>
      </c>
      <c r="D255" s="125"/>
      <c r="E255" s="344">
        <v>12590</v>
      </c>
      <c r="F255" s="148">
        <f t="shared" si="10"/>
        <v>4927</v>
      </c>
      <c r="G255" s="348"/>
      <c r="H255" s="348">
        <f t="shared" si="9"/>
        <v>3619</v>
      </c>
      <c r="I255" s="344">
        <v>33</v>
      </c>
    </row>
    <row r="256" spans="1:9">
      <c r="A256" s="127">
        <v>255</v>
      </c>
      <c r="B256" s="60"/>
      <c r="C256" s="66">
        <v>41.75</v>
      </c>
      <c r="D256" s="125"/>
      <c r="E256" s="344">
        <v>12590</v>
      </c>
      <c r="F256" s="148">
        <f t="shared" si="10"/>
        <v>4927</v>
      </c>
      <c r="G256" s="348"/>
      <c r="H256" s="348">
        <f t="shared" si="9"/>
        <v>3619</v>
      </c>
      <c r="I256" s="344">
        <v>33</v>
      </c>
    </row>
    <row r="257" spans="1:9">
      <c r="A257" s="127">
        <v>256</v>
      </c>
      <c r="B257" s="60"/>
      <c r="C257" s="66">
        <v>41.75</v>
      </c>
      <c r="D257" s="125"/>
      <c r="E257" s="344">
        <v>12590</v>
      </c>
      <c r="F257" s="148">
        <f t="shared" si="10"/>
        <v>4927</v>
      </c>
      <c r="G257" s="348"/>
      <c r="H257" s="348">
        <f t="shared" si="9"/>
        <v>3619</v>
      </c>
      <c r="I257" s="344">
        <v>33</v>
      </c>
    </row>
    <row r="258" spans="1:9">
      <c r="A258" s="127">
        <v>257</v>
      </c>
      <c r="B258" s="60"/>
      <c r="C258" s="66">
        <v>41.75</v>
      </c>
      <c r="D258" s="125"/>
      <c r="E258" s="344">
        <v>12590</v>
      </c>
      <c r="F258" s="148">
        <f t="shared" si="10"/>
        <v>4927</v>
      </c>
      <c r="G258" s="348"/>
      <c r="H258" s="348">
        <f t="shared" si="9"/>
        <v>3619</v>
      </c>
      <c r="I258" s="344">
        <v>33</v>
      </c>
    </row>
    <row r="259" spans="1:9">
      <c r="A259" s="127">
        <v>258</v>
      </c>
      <c r="B259" s="60"/>
      <c r="C259" s="66">
        <v>41.75</v>
      </c>
      <c r="D259" s="125"/>
      <c r="E259" s="344">
        <v>12590</v>
      </c>
      <c r="F259" s="148">
        <f t="shared" si="10"/>
        <v>4927</v>
      </c>
      <c r="G259" s="348"/>
      <c r="H259" s="348">
        <f t="shared" si="9"/>
        <v>3619</v>
      </c>
      <c r="I259" s="344">
        <v>33</v>
      </c>
    </row>
    <row r="260" spans="1:9">
      <c r="A260" s="127">
        <v>259</v>
      </c>
      <c r="B260" s="60"/>
      <c r="C260" s="66">
        <v>41.75</v>
      </c>
      <c r="D260" s="125"/>
      <c r="E260" s="344">
        <v>12590</v>
      </c>
      <c r="F260" s="148">
        <f t="shared" si="10"/>
        <v>4927</v>
      </c>
      <c r="G260" s="348"/>
      <c r="H260" s="348">
        <f t="shared" si="9"/>
        <v>3619</v>
      </c>
      <c r="I260" s="344">
        <v>33</v>
      </c>
    </row>
    <row r="261" spans="1:9">
      <c r="A261" s="127">
        <v>260</v>
      </c>
      <c r="B261" s="60"/>
      <c r="C261" s="66">
        <v>41.75</v>
      </c>
      <c r="D261" s="125"/>
      <c r="E261" s="344">
        <v>12590</v>
      </c>
      <c r="F261" s="148">
        <f t="shared" si="10"/>
        <v>4927</v>
      </c>
      <c r="G261" s="348"/>
      <c r="H261" s="348">
        <f t="shared" si="9"/>
        <v>3619</v>
      </c>
      <c r="I261" s="344">
        <v>33</v>
      </c>
    </row>
    <row r="262" spans="1:9">
      <c r="A262" s="127">
        <v>261</v>
      </c>
      <c r="B262" s="60"/>
      <c r="C262" s="66">
        <v>41.75</v>
      </c>
      <c r="D262" s="125"/>
      <c r="E262" s="344">
        <v>12590</v>
      </c>
      <c r="F262" s="148">
        <f t="shared" si="10"/>
        <v>4927</v>
      </c>
      <c r="G262" s="348"/>
      <c r="H262" s="348">
        <f t="shared" si="9"/>
        <v>3619</v>
      </c>
      <c r="I262" s="344">
        <v>33</v>
      </c>
    </row>
    <row r="263" spans="1:9">
      <c r="A263" s="127">
        <v>262</v>
      </c>
      <c r="B263" s="60"/>
      <c r="C263" s="66">
        <v>41.75</v>
      </c>
      <c r="D263" s="125"/>
      <c r="E263" s="344">
        <v>12590</v>
      </c>
      <c r="F263" s="148">
        <f t="shared" si="10"/>
        <v>4927</v>
      </c>
      <c r="G263" s="348"/>
      <c r="H263" s="348">
        <f t="shared" si="9"/>
        <v>3619</v>
      </c>
      <c r="I263" s="344">
        <v>33</v>
      </c>
    </row>
    <row r="264" spans="1:9">
      <c r="A264" s="127">
        <v>263</v>
      </c>
      <c r="B264" s="60"/>
      <c r="C264" s="66">
        <v>41.75</v>
      </c>
      <c r="D264" s="125"/>
      <c r="E264" s="344">
        <v>12590</v>
      </c>
      <c r="F264" s="148">
        <f t="shared" si="10"/>
        <v>4927</v>
      </c>
      <c r="G264" s="348"/>
      <c r="H264" s="348">
        <f t="shared" si="9"/>
        <v>3619</v>
      </c>
      <c r="I264" s="344">
        <v>33</v>
      </c>
    </row>
    <row r="265" spans="1:9">
      <c r="A265" s="127">
        <v>264</v>
      </c>
      <c r="B265" s="60"/>
      <c r="C265" s="66">
        <v>41.75</v>
      </c>
      <c r="D265" s="125"/>
      <c r="E265" s="344">
        <v>12590</v>
      </c>
      <c r="F265" s="148">
        <f t="shared" si="10"/>
        <v>4927</v>
      </c>
      <c r="G265" s="348"/>
      <c r="H265" s="348">
        <f t="shared" si="9"/>
        <v>3619</v>
      </c>
      <c r="I265" s="344">
        <v>33</v>
      </c>
    </row>
    <row r="266" spans="1:9">
      <c r="A266" s="127">
        <v>265</v>
      </c>
      <c r="B266" s="60"/>
      <c r="C266" s="66">
        <v>41.75</v>
      </c>
      <c r="D266" s="125"/>
      <c r="E266" s="344">
        <v>12590</v>
      </c>
      <c r="F266" s="148">
        <f t="shared" si="10"/>
        <v>4927</v>
      </c>
      <c r="G266" s="348"/>
      <c r="H266" s="348">
        <f t="shared" si="9"/>
        <v>3619</v>
      </c>
      <c r="I266" s="344">
        <v>33</v>
      </c>
    </row>
    <row r="267" spans="1:9">
      <c r="A267" s="127">
        <v>266</v>
      </c>
      <c r="B267" s="60"/>
      <c r="C267" s="66">
        <v>41.75</v>
      </c>
      <c r="D267" s="125"/>
      <c r="E267" s="344">
        <v>12590</v>
      </c>
      <c r="F267" s="148">
        <f t="shared" si="10"/>
        <v>4927</v>
      </c>
      <c r="G267" s="348"/>
      <c r="H267" s="348">
        <f t="shared" si="9"/>
        <v>3619</v>
      </c>
      <c r="I267" s="344">
        <v>33</v>
      </c>
    </row>
    <row r="268" spans="1:9">
      <c r="A268" s="127">
        <v>267</v>
      </c>
      <c r="B268" s="60"/>
      <c r="C268" s="66">
        <v>41.75</v>
      </c>
      <c r="D268" s="125"/>
      <c r="E268" s="344">
        <v>12590</v>
      </c>
      <c r="F268" s="148">
        <f t="shared" si="10"/>
        <v>4927</v>
      </c>
      <c r="G268" s="348"/>
      <c r="H268" s="348">
        <f t="shared" si="9"/>
        <v>3619</v>
      </c>
      <c r="I268" s="344">
        <v>33</v>
      </c>
    </row>
    <row r="269" spans="1:9">
      <c r="A269" s="127">
        <v>268</v>
      </c>
      <c r="B269" s="60"/>
      <c r="C269" s="66">
        <v>41.75</v>
      </c>
      <c r="D269" s="125"/>
      <c r="E269" s="344">
        <v>12590</v>
      </c>
      <c r="F269" s="148">
        <f t="shared" si="10"/>
        <v>4927</v>
      </c>
      <c r="G269" s="348"/>
      <c r="H269" s="348">
        <f t="shared" ref="H269:H332" si="11">ROUND(12*(1/C269*E269),0)</f>
        <v>3619</v>
      </c>
      <c r="I269" s="344">
        <v>33</v>
      </c>
    </row>
    <row r="270" spans="1:9">
      <c r="A270" s="127">
        <v>269</v>
      </c>
      <c r="B270" s="60"/>
      <c r="C270" s="66">
        <v>41.75</v>
      </c>
      <c r="D270" s="125"/>
      <c r="E270" s="344">
        <v>12590</v>
      </c>
      <c r="F270" s="148">
        <f t="shared" ref="F270:F333" si="12">ROUND(12*1.3525*(1/C270*E270)+I270,0)</f>
        <v>4927</v>
      </c>
      <c r="G270" s="348"/>
      <c r="H270" s="348">
        <f t="shared" si="11"/>
        <v>3619</v>
      </c>
      <c r="I270" s="344">
        <v>33</v>
      </c>
    </row>
    <row r="271" spans="1:9">
      <c r="A271" s="127">
        <v>270</v>
      </c>
      <c r="B271" s="60"/>
      <c r="C271" s="66">
        <v>41.75</v>
      </c>
      <c r="D271" s="125"/>
      <c r="E271" s="344">
        <v>12590</v>
      </c>
      <c r="F271" s="148">
        <f t="shared" si="12"/>
        <v>4927</v>
      </c>
      <c r="G271" s="348"/>
      <c r="H271" s="348">
        <f t="shared" si="11"/>
        <v>3619</v>
      </c>
      <c r="I271" s="344">
        <v>33</v>
      </c>
    </row>
    <row r="272" spans="1:9">
      <c r="A272" s="127">
        <v>271</v>
      </c>
      <c r="B272" s="60"/>
      <c r="C272" s="66">
        <v>41.75</v>
      </c>
      <c r="D272" s="125"/>
      <c r="E272" s="344">
        <v>12590</v>
      </c>
      <c r="F272" s="148">
        <f t="shared" si="12"/>
        <v>4927</v>
      </c>
      <c r="G272" s="348"/>
      <c r="H272" s="348">
        <f t="shared" si="11"/>
        <v>3619</v>
      </c>
      <c r="I272" s="344">
        <v>33</v>
      </c>
    </row>
    <row r="273" spans="1:9">
      <c r="A273" s="127">
        <v>272</v>
      </c>
      <c r="B273" s="60"/>
      <c r="C273" s="66">
        <v>41.75</v>
      </c>
      <c r="D273" s="125"/>
      <c r="E273" s="344">
        <v>12590</v>
      </c>
      <c r="F273" s="148">
        <f t="shared" si="12"/>
        <v>4927</v>
      </c>
      <c r="G273" s="348"/>
      <c r="H273" s="348">
        <f t="shared" si="11"/>
        <v>3619</v>
      </c>
      <c r="I273" s="344">
        <v>33</v>
      </c>
    </row>
    <row r="274" spans="1:9">
      <c r="A274" s="127">
        <v>273</v>
      </c>
      <c r="B274" s="60"/>
      <c r="C274" s="66">
        <v>41.75</v>
      </c>
      <c r="D274" s="125"/>
      <c r="E274" s="344">
        <v>12590</v>
      </c>
      <c r="F274" s="148">
        <f t="shared" si="12"/>
        <v>4927</v>
      </c>
      <c r="G274" s="348"/>
      <c r="H274" s="348">
        <f t="shared" si="11"/>
        <v>3619</v>
      </c>
      <c r="I274" s="344">
        <v>33</v>
      </c>
    </row>
    <row r="275" spans="1:9">
      <c r="A275" s="127">
        <v>274</v>
      </c>
      <c r="B275" s="60"/>
      <c r="C275" s="66">
        <v>41.75</v>
      </c>
      <c r="D275" s="125"/>
      <c r="E275" s="344">
        <v>12590</v>
      </c>
      <c r="F275" s="148">
        <f t="shared" si="12"/>
        <v>4927</v>
      </c>
      <c r="G275" s="348"/>
      <c r="H275" s="348">
        <f t="shared" si="11"/>
        <v>3619</v>
      </c>
      <c r="I275" s="344">
        <v>33</v>
      </c>
    </row>
    <row r="276" spans="1:9">
      <c r="A276" s="127">
        <v>275</v>
      </c>
      <c r="B276" s="60"/>
      <c r="C276" s="66">
        <v>41.75</v>
      </c>
      <c r="D276" s="125"/>
      <c r="E276" s="344">
        <v>12590</v>
      </c>
      <c r="F276" s="148">
        <f t="shared" si="12"/>
        <v>4927</v>
      </c>
      <c r="G276" s="348"/>
      <c r="H276" s="348">
        <f t="shared" si="11"/>
        <v>3619</v>
      </c>
      <c r="I276" s="344">
        <v>33</v>
      </c>
    </row>
    <row r="277" spans="1:9">
      <c r="A277" s="127">
        <v>276</v>
      </c>
      <c r="B277" s="60"/>
      <c r="C277" s="66">
        <v>41.75</v>
      </c>
      <c r="D277" s="125"/>
      <c r="E277" s="344">
        <v>12590</v>
      </c>
      <c r="F277" s="148">
        <f t="shared" si="12"/>
        <v>4927</v>
      </c>
      <c r="G277" s="348"/>
      <c r="H277" s="348">
        <f t="shared" si="11"/>
        <v>3619</v>
      </c>
      <c r="I277" s="344">
        <v>33</v>
      </c>
    </row>
    <row r="278" spans="1:9">
      <c r="A278" s="127">
        <v>277</v>
      </c>
      <c r="B278" s="60"/>
      <c r="C278" s="66">
        <v>41.75</v>
      </c>
      <c r="D278" s="125"/>
      <c r="E278" s="344">
        <v>12590</v>
      </c>
      <c r="F278" s="148">
        <f t="shared" si="12"/>
        <v>4927</v>
      </c>
      <c r="G278" s="348"/>
      <c r="H278" s="348">
        <f t="shared" si="11"/>
        <v>3619</v>
      </c>
      <c r="I278" s="344">
        <v>33</v>
      </c>
    </row>
    <row r="279" spans="1:9">
      <c r="A279" s="127">
        <v>278</v>
      </c>
      <c r="B279" s="60"/>
      <c r="C279" s="66">
        <v>41.75</v>
      </c>
      <c r="D279" s="125"/>
      <c r="E279" s="344">
        <v>12590</v>
      </c>
      <c r="F279" s="148">
        <f t="shared" si="12"/>
        <v>4927</v>
      </c>
      <c r="G279" s="348"/>
      <c r="H279" s="348">
        <f t="shared" si="11"/>
        <v>3619</v>
      </c>
      <c r="I279" s="344">
        <v>33</v>
      </c>
    </row>
    <row r="280" spans="1:9">
      <c r="A280" s="127">
        <v>279</v>
      </c>
      <c r="B280" s="60"/>
      <c r="C280" s="66">
        <v>41.75</v>
      </c>
      <c r="D280" s="125"/>
      <c r="E280" s="344">
        <v>12590</v>
      </c>
      <c r="F280" s="148">
        <f t="shared" si="12"/>
        <v>4927</v>
      </c>
      <c r="G280" s="348"/>
      <c r="H280" s="348">
        <f t="shared" si="11"/>
        <v>3619</v>
      </c>
      <c r="I280" s="344">
        <v>33</v>
      </c>
    </row>
    <row r="281" spans="1:9">
      <c r="A281" s="127">
        <v>280</v>
      </c>
      <c r="B281" s="60"/>
      <c r="C281" s="66">
        <v>41.75</v>
      </c>
      <c r="D281" s="125"/>
      <c r="E281" s="344">
        <v>12590</v>
      </c>
      <c r="F281" s="148">
        <f t="shared" si="12"/>
        <v>4927</v>
      </c>
      <c r="G281" s="348"/>
      <c r="H281" s="348">
        <f t="shared" si="11"/>
        <v>3619</v>
      </c>
      <c r="I281" s="344">
        <v>33</v>
      </c>
    </row>
    <row r="282" spans="1:9">
      <c r="A282" s="127">
        <v>281</v>
      </c>
      <c r="B282" s="60"/>
      <c r="C282" s="66">
        <v>41.75</v>
      </c>
      <c r="D282" s="125"/>
      <c r="E282" s="344">
        <v>12590</v>
      </c>
      <c r="F282" s="148">
        <f t="shared" si="12"/>
        <v>4927</v>
      </c>
      <c r="G282" s="348"/>
      <c r="H282" s="348">
        <f t="shared" si="11"/>
        <v>3619</v>
      </c>
      <c r="I282" s="344">
        <v>33</v>
      </c>
    </row>
    <row r="283" spans="1:9">
      <c r="A283" s="127">
        <v>282</v>
      </c>
      <c r="B283" s="60"/>
      <c r="C283" s="66">
        <v>41.75</v>
      </c>
      <c r="D283" s="125"/>
      <c r="E283" s="344">
        <v>12590</v>
      </c>
      <c r="F283" s="148">
        <f t="shared" si="12"/>
        <v>4927</v>
      </c>
      <c r="G283" s="348"/>
      <c r="H283" s="348">
        <f t="shared" si="11"/>
        <v>3619</v>
      </c>
      <c r="I283" s="344">
        <v>33</v>
      </c>
    </row>
    <row r="284" spans="1:9">
      <c r="A284" s="127">
        <v>283</v>
      </c>
      <c r="B284" s="60"/>
      <c r="C284" s="66">
        <v>41.75</v>
      </c>
      <c r="D284" s="125"/>
      <c r="E284" s="344">
        <v>12590</v>
      </c>
      <c r="F284" s="148">
        <f t="shared" si="12"/>
        <v>4927</v>
      </c>
      <c r="G284" s="348"/>
      <c r="H284" s="348">
        <f t="shared" si="11"/>
        <v>3619</v>
      </c>
      <c r="I284" s="344">
        <v>33</v>
      </c>
    </row>
    <row r="285" spans="1:9">
      <c r="A285" s="127">
        <v>284</v>
      </c>
      <c r="B285" s="60"/>
      <c r="C285" s="66">
        <v>41.75</v>
      </c>
      <c r="D285" s="125"/>
      <c r="E285" s="344">
        <v>12590</v>
      </c>
      <c r="F285" s="148">
        <f t="shared" si="12"/>
        <v>4927</v>
      </c>
      <c r="G285" s="348"/>
      <c r="H285" s="348">
        <f t="shared" si="11"/>
        <v>3619</v>
      </c>
      <c r="I285" s="344">
        <v>33</v>
      </c>
    </row>
    <row r="286" spans="1:9">
      <c r="A286" s="127">
        <v>285</v>
      </c>
      <c r="B286" s="60"/>
      <c r="C286" s="66">
        <v>41.75</v>
      </c>
      <c r="D286" s="125"/>
      <c r="E286" s="344">
        <v>12590</v>
      </c>
      <c r="F286" s="148">
        <f t="shared" si="12"/>
        <v>4927</v>
      </c>
      <c r="G286" s="348"/>
      <c r="H286" s="348">
        <f t="shared" si="11"/>
        <v>3619</v>
      </c>
      <c r="I286" s="344">
        <v>33</v>
      </c>
    </row>
    <row r="287" spans="1:9">
      <c r="A287" s="127">
        <v>286</v>
      </c>
      <c r="B287" s="60"/>
      <c r="C287" s="66">
        <v>41.75</v>
      </c>
      <c r="D287" s="125"/>
      <c r="E287" s="344">
        <v>12590</v>
      </c>
      <c r="F287" s="148">
        <f t="shared" si="12"/>
        <v>4927</v>
      </c>
      <c r="G287" s="348"/>
      <c r="H287" s="348">
        <f t="shared" si="11"/>
        <v>3619</v>
      </c>
      <c r="I287" s="344">
        <v>33</v>
      </c>
    </row>
    <row r="288" spans="1:9">
      <c r="A288" s="127">
        <v>287</v>
      </c>
      <c r="B288" s="60"/>
      <c r="C288" s="66">
        <v>41.75</v>
      </c>
      <c r="D288" s="125"/>
      <c r="E288" s="344">
        <v>12590</v>
      </c>
      <c r="F288" s="148">
        <f t="shared" si="12"/>
        <v>4927</v>
      </c>
      <c r="G288" s="348"/>
      <c r="H288" s="348">
        <f t="shared" si="11"/>
        <v>3619</v>
      </c>
      <c r="I288" s="344">
        <v>33</v>
      </c>
    </row>
    <row r="289" spans="1:9">
      <c r="A289" s="127">
        <v>288</v>
      </c>
      <c r="B289" s="60"/>
      <c r="C289" s="66">
        <v>41.75</v>
      </c>
      <c r="D289" s="125"/>
      <c r="E289" s="344">
        <v>12590</v>
      </c>
      <c r="F289" s="148">
        <f t="shared" si="12"/>
        <v>4927</v>
      </c>
      <c r="G289" s="348"/>
      <c r="H289" s="348">
        <f t="shared" si="11"/>
        <v>3619</v>
      </c>
      <c r="I289" s="344">
        <v>33</v>
      </c>
    </row>
    <row r="290" spans="1:9">
      <c r="A290" s="127">
        <v>289</v>
      </c>
      <c r="B290" s="60"/>
      <c r="C290" s="66">
        <v>41.75</v>
      </c>
      <c r="D290" s="125"/>
      <c r="E290" s="344">
        <v>12590</v>
      </c>
      <c r="F290" s="148">
        <f t="shared" si="12"/>
        <v>4927</v>
      </c>
      <c r="G290" s="348"/>
      <c r="H290" s="348">
        <f t="shared" si="11"/>
        <v>3619</v>
      </c>
      <c r="I290" s="344">
        <v>33</v>
      </c>
    </row>
    <row r="291" spans="1:9">
      <c r="A291" s="127">
        <v>290</v>
      </c>
      <c r="B291" s="60"/>
      <c r="C291" s="66">
        <v>41.75</v>
      </c>
      <c r="D291" s="125"/>
      <c r="E291" s="344">
        <v>12590</v>
      </c>
      <c r="F291" s="148">
        <f t="shared" si="12"/>
        <v>4927</v>
      </c>
      <c r="G291" s="348"/>
      <c r="H291" s="348">
        <f t="shared" si="11"/>
        <v>3619</v>
      </c>
      <c r="I291" s="344">
        <v>33</v>
      </c>
    </row>
    <row r="292" spans="1:9">
      <c r="A292" s="127">
        <v>291</v>
      </c>
      <c r="B292" s="60"/>
      <c r="C292" s="66">
        <v>41.75</v>
      </c>
      <c r="D292" s="125"/>
      <c r="E292" s="344">
        <v>12590</v>
      </c>
      <c r="F292" s="148">
        <f t="shared" si="12"/>
        <v>4927</v>
      </c>
      <c r="G292" s="348"/>
      <c r="H292" s="348">
        <f t="shared" si="11"/>
        <v>3619</v>
      </c>
      <c r="I292" s="344">
        <v>33</v>
      </c>
    </row>
    <row r="293" spans="1:9">
      <c r="A293" s="127">
        <v>292</v>
      </c>
      <c r="B293" s="60"/>
      <c r="C293" s="66">
        <v>41.75</v>
      </c>
      <c r="D293" s="125"/>
      <c r="E293" s="344">
        <v>12590</v>
      </c>
      <c r="F293" s="148">
        <f t="shared" si="12"/>
        <v>4927</v>
      </c>
      <c r="G293" s="348"/>
      <c r="H293" s="348">
        <f t="shared" si="11"/>
        <v>3619</v>
      </c>
      <c r="I293" s="344">
        <v>33</v>
      </c>
    </row>
    <row r="294" spans="1:9">
      <c r="A294" s="127">
        <v>293</v>
      </c>
      <c r="B294" s="60"/>
      <c r="C294" s="66">
        <v>41.75</v>
      </c>
      <c r="D294" s="125"/>
      <c r="E294" s="344">
        <v>12590</v>
      </c>
      <c r="F294" s="148">
        <f t="shared" si="12"/>
        <v>4927</v>
      </c>
      <c r="G294" s="348"/>
      <c r="H294" s="348">
        <f t="shared" si="11"/>
        <v>3619</v>
      </c>
      <c r="I294" s="344">
        <v>33</v>
      </c>
    </row>
    <row r="295" spans="1:9">
      <c r="A295" s="127">
        <v>294</v>
      </c>
      <c r="B295" s="60"/>
      <c r="C295" s="66">
        <v>41.75</v>
      </c>
      <c r="D295" s="125"/>
      <c r="E295" s="344">
        <v>12590</v>
      </c>
      <c r="F295" s="148">
        <f t="shared" si="12"/>
        <v>4927</v>
      </c>
      <c r="G295" s="348"/>
      <c r="H295" s="348">
        <f t="shared" si="11"/>
        <v>3619</v>
      </c>
      <c r="I295" s="344">
        <v>33</v>
      </c>
    </row>
    <row r="296" spans="1:9">
      <c r="A296" s="127">
        <v>295</v>
      </c>
      <c r="B296" s="60"/>
      <c r="C296" s="66">
        <v>41.75</v>
      </c>
      <c r="D296" s="125"/>
      <c r="E296" s="344">
        <v>12590</v>
      </c>
      <c r="F296" s="148">
        <f t="shared" si="12"/>
        <v>4927</v>
      </c>
      <c r="G296" s="348"/>
      <c r="H296" s="348">
        <f t="shared" si="11"/>
        <v>3619</v>
      </c>
      <c r="I296" s="344">
        <v>33</v>
      </c>
    </row>
    <row r="297" spans="1:9">
      <c r="A297" s="127">
        <v>296</v>
      </c>
      <c r="B297" s="60"/>
      <c r="C297" s="66">
        <v>41.75</v>
      </c>
      <c r="D297" s="125"/>
      <c r="E297" s="344">
        <v>12590</v>
      </c>
      <c r="F297" s="148">
        <f t="shared" si="12"/>
        <v>4927</v>
      </c>
      <c r="G297" s="348"/>
      <c r="H297" s="348">
        <f t="shared" si="11"/>
        <v>3619</v>
      </c>
      <c r="I297" s="344">
        <v>33</v>
      </c>
    </row>
    <row r="298" spans="1:9">
      <c r="A298" s="127">
        <v>297</v>
      </c>
      <c r="B298" s="60"/>
      <c r="C298" s="66">
        <v>41.75</v>
      </c>
      <c r="D298" s="125"/>
      <c r="E298" s="344">
        <v>12590</v>
      </c>
      <c r="F298" s="148">
        <f t="shared" si="12"/>
        <v>4927</v>
      </c>
      <c r="G298" s="348"/>
      <c r="H298" s="348">
        <f t="shared" si="11"/>
        <v>3619</v>
      </c>
      <c r="I298" s="344">
        <v>33</v>
      </c>
    </row>
    <row r="299" spans="1:9">
      <c r="A299" s="127">
        <v>298</v>
      </c>
      <c r="B299" s="60"/>
      <c r="C299" s="66">
        <v>41.75</v>
      </c>
      <c r="D299" s="125"/>
      <c r="E299" s="344">
        <v>12590</v>
      </c>
      <c r="F299" s="148">
        <f t="shared" si="12"/>
        <v>4927</v>
      </c>
      <c r="G299" s="348"/>
      <c r="H299" s="348">
        <f t="shared" si="11"/>
        <v>3619</v>
      </c>
      <c r="I299" s="344">
        <v>33</v>
      </c>
    </row>
    <row r="300" spans="1:9">
      <c r="A300" s="127">
        <v>299</v>
      </c>
      <c r="B300" s="60"/>
      <c r="C300" s="66">
        <v>41.75</v>
      </c>
      <c r="D300" s="125"/>
      <c r="E300" s="344">
        <v>12590</v>
      </c>
      <c r="F300" s="148">
        <f t="shared" si="12"/>
        <v>4927</v>
      </c>
      <c r="G300" s="348"/>
      <c r="H300" s="348">
        <f t="shared" si="11"/>
        <v>3619</v>
      </c>
      <c r="I300" s="344">
        <v>33</v>
      </c>
    </row>
    <row r="301" spans="1:9">
      <c r="A301" s="127">
        <v>300</v>
      </c>
      <c r="B301" s="60"/>
      <c r="C301" s="66">
        <v>41.75</v>
      </c>
      <c r="D301" s="125"/>
      <c r="E301" s="344">
        <v>12590</v>
      </c>
      <c r="F301" s="148">
        <f t="shared" si="12"/>
        <v>4927</v>
      </c>
      <c r="G301" s="348"/>
      <c r="H301" s="348">
        <f t="shared" si="11"/>
        <v>3619</v>
      </c>
      <c r="I301" s="344">
        <v>33</v>
      </c>
    </row>
    <row r="302" spans="1:9">
      <c r="A302" s="127">
        <v>301</v>
      </c>
      <c r="B302" s="60"/>
      <c r="C302" s="66">
        <v>41.75</v>
      </c>
      <c r="D302" s="125"/>
      <c r="E302" s="344">
        <v>12590</v>
      </c>
      <c r="F302" s="148">
        <f t="shared" si="12"/>
        <v>4927</v>
      </c>
      <c r="G302" s="348"/>
      <c r="H302" s="348">
        <f t="shared" si="11"/>
        <v>3619</v>
      </c>
      <c r="I302" s="344">
        <v>33</v>
      </c>
    </row>
    <row r="303" spans="1:9">
      <c r="A303" s="127">
        <v>302</v>
      </c>
      <c r="B303" s="60"/>
      <c r="C303" s="66">
        <v>41.75</v>
      </c>
      <c r="D303" s="125"/>
      <c r="E303" s="344">
        <v>12590</v>
      </c>
      <c r="F303" s="148">
        <f t="shared" si="12"/>
        <v>4927</v>
      </c>
      <c r="G303" s="348"/>
      <c r="H303" s="348">
        <f t="shared" si="11"/>
        <v>3619</v>
      </c>
      <c r="I303" s="344">
        <v>33</v>
      </c>
    </row>
    <row r="304" spans="1:9">
      <c r="A304" s="127">
        <v>303</v>
      </c>
      <c r="B304" s="60"/>
      <c r="C304" s="66">
        <v>41.75</v>
      </c>
      <c r="D304" s="125"/>
      <c r="E304" s="344">
        <v>12590</v>
      </c>
      <c r="F304" s="148">
        <f t="shared" si="12"/>
        <v>4927</v>
      </c>
      <c r="G304" s="348"/>
      <c r="H304" s="348">
        <f t="shared" si="11"/>
        <v>3619</v>
      </c>
      <c r="I304" s="344">
        <v>33</v>
      </c>
    </row>
    <row r="305" spans="1:9">
      <c r="A305" s="127">
        <v>304</v>
      </c>
      <c r="B305" s="60"/>
      <c r="C305" s="66">
        <v>41.75</v>
      </c>
      <c r="D305" s="125"/>
      <c r="E305" s="344">
        <v>12590</v>
      </c>
      <c r="F305" s="148">
        <f t="shared" si="12"/>
        <v>4927</v>
      </c>
      <c r="G305" s="348"/>
      <c r="H305" s="348">
        <f t="shared" si="11"/>
        <v>3619</v>
      </c>
      <c r="I305" s="344">
        <v>33</v>
      </c>
    </row>
    <row r="306" spans="1:9">
      <c r="A306" s="127">
        <v>305</v>
      </c>
      <c r="B306" s="60"/>
      <c r="C306" s="66">
        <v>41.75</v>
      </c>
      <c r="D306" s="125"/>
      <c r="E306" s="344">
        <v>12590</v>
      </c>
      <c r="F306" s="148">
        <f t="shared" si="12"/>
        <v>4927</v>
      </c>
      <c r="G306" s="348"/>
      <c r="H306" s="348">
        <f t="shared" si="11"/>
        <v>3619</v>
      </c>
      <c r="I306" s="344">
        <v>33</v>
      </c>
    </row>
    <row r="307" spans="1:9">
      <c r="A307" s="127">
        <v>306</v>
      </c>
      <c r="B307" s="60"/>
      <c r="C307" s="66">
        <v>41.75</v>
      </c>
      <c r="D307" s="125"/>
      <c r="E307" s="344">
        <v>12590</v>
      </c>
      <c r="F307" s="148">
        <f t="shared" si="12"/>
        <v>4927</v>
      </c>
      <c r="G307" s="348"/>
      <c r="H307" s="348">
        <f t="shared" si="11"/>
        <v>3619</v>
      </c>
      <c r="I307" s="344">
        <v>33</v>
      </c>
    </row>
    <row r="308" spans="1:9">
      <c r="A308" s="127">
        <v>307</v>
      </c>
      <c r="B308" s="60"/>
      <c r="C308" s="66">
        <v>41.75</v>
      </c>
      <c r="D308" s="125"/>
      <c r="E308" s="344">
        <v>12590</v>
      </c>
      <c r="F308" s="148">
        <f t="shared" si="12"/>
        <v>4927</v>
      </c>
      <c r="G308" s="348"/>
      <c r="H308" s="348">
        <f t="shared" si="11"/>
        <v>3619</v>
      </c>
      <c r="I308" s="344">
        <v>33</v>
      </c>
    </row>
    <row r="309" spans="1:9">
      <c r="A309" s="127">
        <v>308</v>
      </c>
      <c r="B309" s="60"/>
      <c r="C309" s="66">
        <v>41.75</v>
      </c>
      <c r="D309" s="125"/>
      <c r="E309" s="344">
        <v>12590</v>
      </c>
      <c r="F309" s="148">
        <f t="shared" si="12"/>
        <v>4927</v>
      </c>
      <c r="G309" s="348"/>
      <c r="H309" s="348">
        <f t="shared" si="11"/>
        <v>3619</v>
      </c>
      <c r="I309" s="344">
        <v>33</v>
      </c>
    </row>
    <row r="310" spans="1:9">
      <c r="A310" s="127">
        <v>309</v>
      </c>
      <c r="B310" s="60"/>
      <c r="C310" s="66">
        <v>41.75</v>
      </c>
      <c r="D310" s="125"/>
      <c r="E310" s="344">
        <v>12590</v>
      </c>
      <c r="F310" s="148">
        <f t="shared" si="12"/>
        <v>4927</v>
      </c>
      <c r="G310" s="348"/>
      <c r="H310" s="348">
        <f t="shared" si="11"/>
        <v>3619</v>
      </c>
      <c r="I310" s="344">
        <v>33</v>
      </c>
    </row>
    <row r="311" spans="1:9">
      <c r="A311" s="127">
        <v>310</v>
      </c>
      <c r="B311" s="60"/>
      <c r="C311" s="66">
        <v>41.75</v>
      </c>
      <c r="D311" s="125"/>
      <c r="E311" s="344">
        <v>12590</v>
      </c>
      <c r="F311" s="148">
        <f t="shared" si="12"/>
        <v>4927</v>
      </c>
      <c r="G311" s="348"/>
      <c r="H311" s="348">
        <f t="shared" si="11"/>
        <v>3619</v>
      </c>
      <c r="I311" s="344">
        <v>33</v>
      </c>
    </row>
    <row r="312" spans="1:9">
      <c r="A312" s="127">
        <v>311</v>
      </c>
      <c r="B312" s="60"/>
      <c r="C312" s="66">
        <v>41.75</v>
      </c>
      <c r="D312" s="125"/>
      <c r="E312" s="344">
        <v>12590</v>
      </c>
      <c r="F312" s="148">
        <f t="shared" si="12"/>
        <v>4927</v>
      </c>
      <c r="G312" s="348"/>
      <c r="H312" s="348">
        <f t="shared" si="11"/>
        <v>3619</v>
      </c>
      <c r="I312" s="344">
        <v>33</v>
      </c>
    </row>
    <row r="313" spans="1:9">
      <c r="A313" s="127">
        <v>312</v>
      </c>
      <c r="B313" s="60"/>
      <c r="C313" s="66">
        <v>41.75</v>
      </c>
      <c r="D313" s="125"/>
      <c r="E313" s="344">
        <v>12590</v>
      </c>
      <c r="F313" s="148">
        <f t="shared" si="12"/>
        <v>4927</v>
      </c>
      <c r="G313" s="348"/>
      <c r="H313" s="348">
        <f t="shared" si="11"/>
        <v>3619</v>
      </c>
      <c r="I313" s="344">
        <v>33</v>
      </c>
    </row>
    <row r="314" spans="1:9">
      <c r="A314" s="127">
        <v>313</v>
      </c>
      <c r="B314" s="60"/>
      <c r="C314" s="66">
        <v>41.75</v>
      </c>
      <c r="D314" s="125"/>
      <c r="E314" s="344">
        <v>12590</v>
      </c>
      <c r="F314" s="148">
        <f t="shared" si="12"/>
        <v>4927</v>
      </c>
      <c r="G314" s="348"/>
      <c r="H314" s="348">
        <f t="shared" si="11"/>
        <v>3619</v>
      </c>
      <c r="I314" s="344">
        <v>33</v>
      </c>
    </row>
    <row r="315" spans="1:9">
      <c r="A315" s="127">
        <v>314</v>
      </c>
      <c r="B315" s="60"/>
      <c r="C315" s="66">
        <v>41.75</v>
      </c>
      <c r="D315" s="125"/>
      <c r="E315" s="344">
        <v>12590</v>
      </c>
      <c r="F315" s="148">
        <f t="shared" si="12"/>
        <v>4927</v>
      </c>
      <c r="G315" s="348"/>
      <c r="H315" s="348">
        <f t="shared" si="11"/>
        <v>3619</v>
      </c>
      <c r="I315" s="344">
        <v>33</v>
      </c>
    </row>
    <row r="316" spans="1:9">
      <c r="A316" s="127">
        <v>315</v>
      </c>
      <c r="B316" s="60"/>
      <c r="C316" s="66">
        <v>41.75</v>
      </c>
      <c r="D316" s="125"/>
      <c r="E316" s="344">
        <v>12590</v>
      </c>
      <c r="F316" s="148">
        <f t="shared" si="12"/>
        <v>4927</v>
      </c>
      <c r="G316" s="348"/>
      <c r="H316" s="348">
        <f t="shared" si="11"/>
        <v>3619</v>
      </c>
      <c r="I316" s="344">
        <v>33</v>
      </c>
    </row>
    <row r="317" spans="1:9">
      <c r="A317" s="127">
        <v>316</v>
      </c>
      <c r="B317" s="60"/>
      <c r="C317" s="66">
        <v>41.75</v>
      </c>
      <c r="D317" s="125"/>
      <c r="E317" s="344">
        <v>12590</v>
      </c>
      <c r="F317" s="148">
        <f t="shared" si="12"/>
        <v>4927</v>
      </c>
      <c r="G317" s="348"/>
      <c r="H317" s="348">
        <f t="shared" si="11"/>
        <v>3619</v>
      </c>
      <c r="I317" s="344">
        <v>33</v>
      </c>
    </row>
    <row r="318" spans="1:9">
      <c r="A318" s="127">
        <v>317</v>
      </c>
      <c r="B318" s="60"/>
      <c r="C318" s="66">
        <v>41.75</v>
      </c>
      <c r="D318" s="125"/>
      <c r="E318" s="344">
        <v>12590</v>
      </c>
      <c r="F318" s="148">
        <f t="shared" si="12"/>
        <v>4927</v>
      </c>
      <c r="G318" s="348"/>
      <c r="H318" s="348">
        <f t="shared" si="11"/>
        <v>3619</v>
      </c>
      <c r="I318" s="344">
        <v>33</v>
      </c>
    </row>
    <row r="319" spans="1:9">
      <c r="A319" s="127">
        <v>318</v>
      </c>
      <c r="B319" s="60"/>
      <c r="C319" s="66">
        <v>41.75</v>
      </c>
      <c r="D319" s="125"/>
      <c r="E319" s="344">
        <v>12590</v>
      </c>
      <c r="F319" s="148">
        <f t="shared" si="12"/>
        <v>4927</v>
      </c>
      <c r="G319" s="348"/>
      <c r="H319" s="348">
        <f t="shared" si="11"/>
        <v>3619</v>
      </c>
      <c r="I319" s="344">
        <v>33</v>
      </c>
    </row>
    <row r="320" spans="1:9">
      <c r="A320" s="127">
        <v>319</v>
      </c>
      <c r="B320" s="60"/>
      <c r="C320" s="66">
        <v>41.75</v>
      </c>
      <c r="D320" s="125"/>
      <c r="E320" s="344">
        <v>12590</v>
      </c>
      <c r="F320" s="148">
        <f t="shared" si="12"/>
        <v>4927</v>
      </c>
      <c r="G320" s="348"/>
      <c r="H320" s="348">
        <f t="shared" si="11"/>
        <v>3619</v>
      </c>
      <c r="I320" s="344">
        <v>33</v>
      </c>
    </row>
    <row r="321" spans="1:9">
      <c r="A321" s="127">
        <v>320</v>
      </c>
      <c r="B321" s="60"/>
      <c r="C321" s="66">
        <v>41.75</v>
      </c>
      <c r="D321" s="125"/>
      <c r="E321" s="344">
        <v>12590</v>
      </c>
      <c r="F321" s="148">
        <f t="shared" si="12"/>
        <v>4927</v>
      </c>
      <c r="G321" s="348"/>
      <c r="H321" s="348">
        <f t="shared" si="11"/>
        <v>3619</v>
      </c>
      <c r="I321" s="344">
        <v>33</v>
      </c>
    </row>
    <row r="322" spans="1:9">
      <c r="A322" s="127">
        <v>321</v>
      </c>
      <c r="B322" s="60"/>
      <c r="C322" s="66">
        <v>41.75</v>
      </c>
      <c r="D322" s="125"/>
      <c r="E322" s="344">
        <v>12590</v>
      </c>
      <c r="F322" s="148">
        <f t="shared" si="12"/>
        <v>4927</v>
      </c>
      <c r="G322" s="348"/>
      <c r="H322" s="348">
        <f t="shared" si="11"/>
        <v>3619</v>
      </c>
      <c r="I322" s="344">
        <v>33</v>
      </c>
    </row>
    <row r="323" spans="1:9">
      <c r="A323" s="127">
        <v>322</v>
      </c>
      <c r="B323" s="60"/>
      <c r="C323" s="66">
        <v>41.75</v>
      </c>
      <c r="D323" s="125"/>
      <c r="E323" s="344">
        <v>12590</v>
      </c>
      <c r="F323" s="148">
        <f t="shared" si="12"/>
        <v>4927</v>
      </c>
      <c r="G323" s="348"/>
      <c r="H323" s="348">
        <f t="shared" si="11"/>
        <v>3619</v>
      </c>
      <c r="I323" s="344">
        <v>33</v>
      </c>
    </row>
    <row r="324" spans="1:9">
      <c r="A324" s="127">
        <v>323</v>
      </c>
      <c r="B324" s="60"/>
      <c r="C324" s="66">
        <v>41.75</v>
      </c>
      <c r="D324" s="125"/>
      <c r="E324" s="344">
        <v>12590</v>
      </c>
      <c r="F324" s="148">
        <f t="shared" si="12"/>
        <v>4927</v>
      </c>
      <c r="G324" s="348"/>
      <c r="H324" s="348">
        <f t="shared" si="11"/>
        <v>3619</v>
      </c>
      <c r="I324" s="344">
        <v>33</v>
      </c>
    </row>
    <row r="325" spans="1:9">
      <c r="A325" s="127">
        <v>324</v>
      </c>
      <c r="B325" s="60"/>
      <c r="C325" s="66">
        <v>41.75</v>
      </c>
      <c r="D325" s="125"/>
      <c r="E325" s="344">
        <v>12590</v>
      </c>
      <c r="F325" s="148">
        <f t="shared" si="12"/>
        <v>4927</v>
      </c>
      <c r="G325" s="348"/>
      <c r="H325" s="348">
        <f t="shared" si="11"/>
        <v>3619</v>
      </c>
      <c r="I325" s="344">
        <v>33</v>
      </c>
    </row>
    <row r="326" spans="1:9">
      <c r="A326" s="127">
        <v>325</v>
      </c>
      <c r="B326" s="60"/>
      <c r="C326" s="66">
        <v>41.75</v>
      </c>
      <c r="D326" s="125"/>
      <c r="E326" s="344">
        <v>12590</v>
      </c>
      <c r="F326" s="148">
        <f t="shared" si="12"/>
        <v>4927</v>
      </c>
      <c r="G326" s="348"/>
      <c r="H326" s="348">
        <f t="shared" si="11"/>
        <v>3619</v>
      </c>
      <c r="I326" s="344">
        <v>33</v>
      </c>
    </row>
    <row r="327" spans="1:9">
      <c r="A327" s="127">
        <v>326</v>
      </c>
      <c r="B327" s="60"/>
      <c r="C327" s="66">
        <v>41.75</v>
      </c>
      <c r="D327" s="125"/>
      <c r="E327" s="344">
        <v>12590</v>
      </c>
      <c r="F327" s="148">
        <f t="shared" si="12"/>
        <v>4927</v>
      </c>
      <c r="G327" s="348"/>
      <c r="H327" s="348">
        <f t="shared" si="11"/>
        <v>3619</v>
      </c>
      <c r="I327" s="344">
        <v>33</v>
      </c>
    </row>
    <row r="328" spans="1:9">
      <c r="A328" s="127">
        <v>327</v>
      </c>
      <c r="B328" s="60"/>
      <c r="C328" s="66">
        <v>41.75</v>
      </c>
      <c r="D328" s="125"/>
      <c r="E328" s="344">
        <v>12590</v>
      </c>
      <c r="F328" s="148">
        <f t="shared" si="12"/>
        <v>4927</v>
      </c>
      <c r="G328" s="348"/>
      <c r="H328" s="348">
        <f t="shared" si="11"/>
        <v>3619</v>
      </c>
      <c r="I328" s="344">
        <v>33</v>
      </c>
    </row>
    <row r="329" spans="1:9">
      <c r="A329" s="127">
        <v>328</v>
      </c>
      <c r="B329" s="60"/>
      <c r="C329" s="66">
        <v>41.75</v>
      </c>
      <c r="D329" s="125"/>
      <c r="E329" s="344">
        <v>12590</v>
      </c>
      <c r="F329" s="148">
        <f t="shared" si="12"/>
        <v>4927</v>
      </c>
      <c r="G329" s="348"/>
      <c r="H329" s="348">
        <f t="shared" si="11"/>
        <v>3619</v>
      </c>
      <c r="I329" s="344">
        <v>33</v>
      </c>
    </row>
    <row r="330" spans="1:9">
      <c r="A330" s="127">
        <v>329</v>
      </c>
      <c r="B330" s="60"/>
      <c r="C330" s="66">
        <v>41.75</v>
      </c>
      <c r="D330" s="125"/>
      <c r="E330" s="344">
        <v>12590</v>
      </c>
      <c r="F330" s="148">
        <f t="shared" si="12"/>
        <v>4927</v>
      </c>
      <c r="G330" s="348"/>
      <c r="H330" s="348">
        <f t="shared" si="11"/>
        <v>3619</v>
      </c>
      <c r="I330" s="344">
        <v>33</v>
      </c>
    </row>
    <row r="331" spans="1:9">
      <c r="A331" s="127">
        <v>330</v>
      </c>
      <c r="B331" s="60"/>
      <c r="C331" s="66">
        <v>41.75</v>
      </c>
      <c r="D331" s="125"/>
      <c r="E331" s="344">
        <v>12590</v>
      </c>
      <c r="F331" s="148">
        <f t="shared" si="12"/>
        <v>4927</v>
      </c>
      <c r="G331" s="348"/>
      <c r="H331" s="348">
        <f t="shared" si="11"/>
        <v>3619</v>
      </c>
      <c r="I331" s="344">
        <v>33</v>
      </c>
    </row>
    <row r="332" spans="1:9">
      <c r="A332" s="127">
        <v>331</v>
      </c>
      <c r="B332" s="60"/>
      <c r="C332" s="66">
        <v>41.75</v>
      </c>
      <c r="D332" s="125"/>
      <c r="E332" s="344">
        <v>12590</v>
      </c>
      <c r="F332" s="148">
        <f t="shared" si="12"/>
        <v>4927</v>
      </c>
      <c r="G332" s="348"/>
      <c r="H332" s="348">
        <f t="shared" si="11"/>
        <v>3619</v>
      </c>
      <c r="I332" s="344">
        <v>33</v>
      </c>
    </row>
    <row r="333" spans="1:9">
      <c r="A333" s="127">
        <v>332</v>
      </c>
      <c r="B333" s="60"/>
      <c r="C333" s="66">
        <v>41.75</v>
      </c>
      <c r="D333" s="125"/>
      <c r="E333" s="344">
        <v>12590</v>
      </c>
      <c r="F333" s="148">
        <f t="shared" si="12"/>
        <v>4927</v>
      </c>
      <c r="G333" s="348"/>
      <c r="H333" s="348">
        <f t="shared" ref="H333:H396" si="13">ROUND(12*(1/C333*E333),0)</f>
        <v>3619</v>
      </c>
      <c r="I333" s="344">
        <v>33</v>
      </c>
    </row>
    <row r="334" spans="1:9">
      <c r="A334" s="127">
        <v>333</v>
      </c>
      <c r="B334" s="60"/>
      <c r="C334" s="66">
        <v>41.75</v>
      </c>
      <c r="D334" s="125"/>
      <c r="E334" s="344">
        <v>12590</v>
      </c>
      <c r="F334" s="148">
        <f t="shared" ref="F334:F397" si="14">ROUND(12*1.3525*(1/C334*E334)+I334,0)</f>
        <v>4927</v>
      </c>
      <c r="G334" s="348"/>
      <c r="H334" s="348">
        <f t="shared" si="13"/>
        <v>3619</v>
      </c>
      <c r="I334" s="344">
        <v>33</v>
      </c>
    </row>
    <row r="335" spans="1:9">
      <c r="A335" s="127">
        <v>334</v>
      </c>
      <c r="B335" s="60"/>
      <c r="C335" s="66">
        <v>41.75</v>
      </c>
      <c r="D335" s="125"/>
      <c r="E335" s="344">
        <v>12590</v>
      </c>
      <c r="F335" s="148">
        <f t="shared" si="14"/>
        <v>4927</v>
      </c>
      <c r="G335" s="348"/>
      <c r="H335" s="348">
        <f t="shared" si="13"/>
        <v>3619</v>
      </c>
      <c r="I335" s="344">
        <v>33</v>
      </c>
    </row>
    <row r="336" spans="1:9">
      <c r="A336" s="127">
        <v>335</v>
      </c>
      <c r="B336" s="60"/>
      <c r="C336" s="66">
        <v>41.75</v>
      </c>
      <c r="D336" s="125"/>
      <c r="E336" s="344">
        <v>12590</v>
      </c>
      <c r="F336" s="148">
        <f t="shared" si="14"/>
        <v>4927</v>
      </c>
      <c r="G336" s="348"/>
      <c r="H336" s="348">
        <f t="shared" si="13"/>
        <v>3619</v>
      </c>
      <c r="I336" s="344">
        <v>33</v>
      </c>
    </row>
    <row r="337" spans="1:9">
      <c r="A337" s="127">
        <v>336</v>
      </c>
      <c r="B337" s="60"/>
      <c r="C337" s="66">
        <v>41.75</v>
      </c>
      <c r="D337" s="125"/>
      <c r="E337" s="344">
        <v>12590</v>
      </c>
      <c r="F337" s="148">
        <f t="shared" si="14"/>
        <v>4927</v>
      </c>
      <c r="G337" s="348"/>
      <c r="H337" s="348">
        <f t="shared" si="13"/>
        <v>3619</v>
      </c>
      <c r="I337" s="344">
        <v>33</v>
      </c>
    </row>
    <row r="338" spans="1:9">
      <c r="A338" s="127">
        <v>337</v>
      </c>
      <c r="B338" s="60"/>
      <c r="C338" s="66">
        <v>41.75</v>
      </c>
      <c r="D338" s="125"/>
      <c r="E338" s="344">
        <v>12590</v>
      </c>
      <c r="F338" s="148">
        <f t="shared" si="14"/>
        <v>4927</v>
      </c>
      <c r="G338" s="348"/>
      <c r="H338" s="348">
        <f t="shared" si="13"/>
        <v>3619</v>
      </c>
      <c r="I338" s="344">
        <v>33</v>
      </c>
    </row>
    <row r="339" spans="1:9">
      <c r="A339" s="127">
        <v>338</v>
      </c>
      <c r="B339" s="60"/>
      <c r="C339" s="66">
        <v>41.75</v>
      </c>
      <c r="D339" s="125"/>
      <c r="E339" s="344">
        <v>12590</v>
      </c>
      <c r="F339" s="148">
        <f t="shared" si="14"/>
        <v>4927</v>
      </c>
      <c r="G339" s="348"/>
      <c r="H339" s="348">
        <f t="shared" si="13"/>
        <v>3619</v>
      </c>
      <c r="I339" s="344">
        <v>33</v>
      </c>
    </row>
    <row r="340" spans="1:9">
      <c r="A340" s="127">
        <v>339</v>
      </c>
      <c r="B340" s="60"/>
      <c r="C340" s="66">
        <v>41.75</v>
      </c>
      <c r="D340" s="125"/>
      <c r="E340" s="344">
        <v>12590</v>
      </c>
      <c r="F340" s="148">
        <f t="shared" si="14"/>
        <v>4927</v>
      </c>
      <c r="G340" s="348"/>
      <c r="H340" s="348">
        <f t="shared" si="13"/>
        <v>3619</v>
      </c>
      <c r="I340" s="344">
        <v>33</v>
      </c>
    </row>
    <row r="341" spans="1:9">
      <c r="A341" s="127">
        <v>340</v>
      </c>
      <c r="B341" s="60"/>
      <c r="C341" s="66">
        <v>41.75</v>
      </c>
      <c r="D341" s="125"/>
      <c r="E341" s="344">
        <v>12590</v>
      </c>
      <c r="F341" s="148">
        <f t="shared" si="14"/>
        <v>4927</v>
      </c>
      <c r="G341" s="348"/>
      <c r="H341" s="348">
        <f t="shared" si="13"/>
        <v>3619</v>
      </c>
      <c r="I341" s="344">
        <v>33</v>
      </c>
    </row>
    <row r="342" spans="1:9">
      <c r="A342" s="127">
        <v>341</v>
      </c>
      <c r="B342" s="60"/>
      <c r="C342" s="66">
        <v>41.75</v>
      </c>
      <c r="D342" s="125"/>
      <c r="E342" s="344">
        <v>12590</v>
      </c>
      <c r="F342" s="148">
        <f t="shared" si="14"/>
        <v>4927</v>
      </c>
      <c r="G342" s="348"/>
      <c r="H342" s="348">
        <f t="shared" si="13"/>
        <v>3619</v>
      </c>
      <c r="I342" s="344">
        <v>33</v>
      </c>
    </row>
    <row r="343" spans="1:9">
      <c r="A343" s="127">
        <v>342</v>
      </c>
      <c r="B343" s="60"/>
      <c r="C343" s="66">
        <v>41.75</v>
      </c>
      <c r="D343" s="125"/>
      <c r="E343" s="344">
        <v>12590</v>
      </c>
      <c r="F343" s="148">
        <f t="shared" si="14"/>
        <v>4927</v>
      </c>
      <c r="G343" s="348"/>
      <c r="H343" s="348">
        <f t="shared" si="13"/>
        <v>3619</v>
      </c>
      <c r="I343" s="344">
        <v>33</v>
      </c>
    </row>
    <row r="344" spans="1:9">
      <c r="A344" s="127">
        <v>343</v>
      </c>
      <c r="B344" s="60"/>
      <c r="C344" s="66">
        <v>41.75</v>
      </c>
      <c r="D344" s="125"/>
      <c r="E344" s="344">
        <v>12590</v>
      </c>
      <c r="F344" s="148">
        <f t="shared" si="14"/>
        <v>4927</v>
      </c>
      <c r="G344" s="348"/>
      <c r="H344" s="348">
        <f t="shared" si="13"/>
        <v>3619</v>
      </c>
      <c r="I344" s="344">
        <v>33</v>
      </c>
    </row>
    <row r="345" spans="1:9">
      <c r="A345" s="127">
        <v>344</v>
      </c>
      <c r="B345" s="60"/>
      <c r="C345" s="66">
        <v>41.75</v>
      </c>
      <c r="D345" s="125"/>
      <c r="E345" s="344">
        <v>12590</v>
      </c>
      <c r="F345" s="148">
        <f t="shared" si="14"/>
        <v>4927</v>
      </c>
      <c r="G345" s="348"/>
      <c r="H345" s="348">
        <f t="shared" si="13"/>
        <v>3619</v>
      </c>
      <c r="I345" s="344">
        <v>33</v>
      </c>
    </row>
    <row r="346" spans="1:9">
      <c r="A346" s="127">
        <v>345</v>
      </c>
      <c r="B346" s="60"/>
      <c r="C346" s="66">
        <v>41.75</v>
      </c>
      <c r="D346" s="125"/>
      <c r="E346" s="344">
        <v>12590</v>
      </c>
      <c r="F346" s="148">
        <f t="shared" si="14"/>
        <v>4927</v>
      </c>
      <c r="G346" s="348"/>
      <c r="H346" s="348">
        <f t="shared" si="13"/>
        <v>3619</v>
      </c>
      <c r="I346" s="344">
        <v>33</v>
      </c>
    </row>
    <row r="347" spans="1:9">
      <c r="A347" s="127">
        <v>346</v>
      </c>
      <c r="B347" s="60"/>
      <c r="C347" s="66">
        <v>41.75</v>
      </c>
      <c r="D347" s="125"/>
      <c r="E347" s="344">
        <v>12590</v>
      </c>
      <c r="F347" s="148">
        <f t="shared" si="14"/>
        <v>4927</v>
      </c>
      <c r="G347" s="348"/>
      <c r="H347" s="348">
        <f t="shared" si="13"/>
        <v>3619</v>
      </c>
      <c r="I347" s="344">
        <v>33</v>
      </c>
    </row>
    <row r="348" spans="1:9">
      <c r="A348" s="127">
        <v>347</v>
      </c>
      <c r="B348" s="60"/>
      <c r="C348" s="66">
        <v>41.75</v>
      </c>
      <c r="D348" s="125"/>
      <c r="E348" s="344">
        <v>12590</v>
      </c>
      <c r="F348" s="148">
        <f t="shared" si="14"/>
        <v>4927</v>
      </c>
      <c r="G348" s="348"/>
      <c r="H348" s="348">
        <f t="shared" si="13"/>
        <v>3619</v>
      </c>
      <c r="I348" s="344">
        <v>33</v>
      </c>
    </row>
    <row r="349" spans="1:9">
      <c r="A349" s="127">
        <v>348</v>
      </c>
      <c r="B349" s="60"/>
      <c r="C349" s="66">
        <v>41.75</v>
      </c>
      <c r="D349" s="125"/>
      <c r="E349" s="344">
        <v>12590</v>
      </c>
      <c r="F349" s="148">
        <f t="shared" si="14"/>
        <v>4927</v>
      </c>
      <c r="G349" s="348"/>
      <c r="H349" s="348">
        <f t="shared" si="13"/>
        <v>3619</v>
      </c>
      <c r="I349" s="344">
        <v>33</v>
      </c>
    </row>
    <row r="350" spans="1:9">
      <c r="A350" s="127">
        <v>349</v>
      </c>
      <c r="B350" s="60"/>
      <c r="C350" s="66">
        <v>41.75</v>
      </c>
      <c r="D350" s="125"/>
      <c r="E350" s="344">
        <v>12590</v>
      </c>
      <c r="F350" s="148">
        <f t="shared" si="14"/>
        <v>4927</v>
      </c>
      <c r="G350" s="348"/>
      <c r="H350" s="348">
        <f t="shared" si="13"/>
        <v>3619</v>
      </c>
      <c r="I350" s="344">
        <v>33</v>
      </c>
    </row>
    <row r="351" spans="1:9">
      <c r="A351" s="127">
        <v>350</v>
      </c>
      <c r="B351" s="60"/>
      <c r="C351" s="66">
        <v>41.75</v>
      </c>
      <c r="D351" s="125"/>
      <c r="E351" s="344">
        <v>12590</v>
      </c>
      <c r="F351" s="148">
        <f t="shared" si="14"/>
        <v>4927</v>
      </c>
      <c r="G351" s="348"/>
      <c r="H351" s="348">
        <f t="shared" si="13"/>
        <v>3619</v>
      </c>
      <c r="I351" s="344">
        <v>33</v>
      </c>
    </row>
    <row r="352" spans="1:9">
      <c r="A352" s="127">
        <v>351</v>
      </c>
      <c r="B352" s="60"/>
      <c r="C352" s="66">
        <v>41.75</v>
      </c>
      <c r="D352" s="125"/>
      <c r="E352" s="344">
        <v>12590</v>
      </c>
      <c r="F352" s="148">
        <f t="shared" si="14"/>
        <v>4927</v>
      </c>
      <c r="G352" s="348"/>
      <c r="H352" s="348">
        <f t="shared" si="13"/>
        <v>3619</v>
      </c>
      <c r="I352" s="344">
        <v>33</v>
      </c>
    </row>
    <row r="353" spans="1:9">
      <c r="A353" s="127">
        <v>352</v>
      </c>
      <c r="B353" s="60"/>
      <c r="C353" s="66">
        <v>41.75</v>
      </c>
      <c r="D353" s="125"/>
      <c r="E353" s="344">
        <v>12590</v>
      </c>
      <c r="F353" s="148">
        <f t="shared" si="14"/>
        <v>4927</v>
      </c>
      <c r="G353" s="348"/>
      <c r="H353" s="348">
        <f t="shared" si="13"/>
        <v>3619</v>
      </c>
      <c r="I353" s="344">
        <v>33</v>
      </c>
    </row>
    <row r="354" spans="1:9">
      <c r="A354" s="127">
        <v>353</v>
      </c>
      <c r="B354" s="60"/>
      <c r="C354" s="66">
        <v>41.75</v>
      </c>
      <c r="D354" s="125"/>
      <c r="E354" s="344">
        <v>12590</v>
      </c>
      <c r="F354" s="148">
        <f t="shared" si="14"/>
        <v>4927</v>
      </c>
      <c r="G354" s="348"/>
      <c r="H354" s="348">
        <f t="shared" si="13"/>
        <v>3619</v>
      </c>
      <c r="I354" s="344">
        <v>33</v>
      </c>
    </row>
    <row r="355" spans="1:9">
      <c r="A355" s="127">
        <v>354</v>
      </c>
      <c r="B355" s="60"/>
      <c r="C355" s="66">
        <v>41.75</v>
      </c>
      <c r="D355" s="125"/>
      <c r="E355" s="344">
        <v>12590</v>
      </c>
      <c r="F355" s="148">
        <f t="shared" si="14"/>
        <v>4927</v>
      </c>
      <c r="G355" s="348"/>
      <c r="H355" s="348">
        <f t="shared" si="13"/>
        <v>3619</v>
      </c>
      <c r="I355" s="344">
        <v>33</v>
      </c>
    </row>
    <row r="356" spans="1:9">
      <c r="A356" s="127">
        <v>355</v>
      </c>
      <c r="B356" s="60"/>
      <c r="C356" s="66">
        <v>41.75</v>
      </c>
      <c r="D356" s="125"/>
      <c r="E356" s="344">
        <v>12590</v>
      </c>
      <c r="F356" s="148">
        <f t="shared" si="14"/>
        <v>4927</v>
      </c>
      <c r="G356" s="348"/>
      <c r="H356" s="348">
        <f t="shared" si="13"/>
        <v>3619</v>
      </c>
      <c r="I356" s="344">
        <v>33</v>
      </c>
    </row>
    <row r="357" spans="1:9">
      <c r="A357" s="127">
        <v>356</v>
      </c>
      <c r="B357" s="60"/>
      <c r="C357" s="66">
        <v>41.75</v>
      </c>
      <c r="D357" s="125"/>
      <c r="E357" s="344">
        <v>12590</v>
      </c>
      <c r="F357" s="148">
        <f t="shared" si="14"/>
        <v>4927</v>
      </c>
      <c r="G357" s="348"/>
      <c r="H357" s="348">
        <f t="shared" si="13"/>
        <v>3619</v>
      </c>
      <c r="I357" s="344">
        <v>33</v>
      </c>
    </row>
    <row r="358" spans="1:9">
      <c r="A358" s="127">
        <v>357</v>
      </c>
      <c r="B358" s="60"/>
      <c r="C358" s="66">
        <v>41.75</v>
      </c>
      <c r="D358" s="125"/>
      <c r="E358" s="344">
        <v>12590</v>
      </c>
      <c r="F358" s="148">
        <f t="shared" si="14"/>
        <v>4927</v>
      </c>
      <c r="G358" s="348"/>
      <c r="H358" s="348">
        <f t="shared" si="13"/>
        <v>3619</v>
      </c>
      <c r="I358" s="344">
        <v>33</v>
      </c>
    </row>
    <row r="359" spans="1:9">
      <c r="A359" s="127">
        <v>358</v>
      </c>
      <c r="B359" s="60"/>
      <c r="C359" s="66">
        <v>41.75</v>
      </c>
      <c r="D359" s="125"/>
      <c r="E359" s="344">
        <v>12590</v>
      </c>
      <c r="F359" s="148">
        <f t="shared" si="14"/>
        <v>4927</v>
      </c>
      <c r="G359" s="348"/>
      <c r="H359" s="348">
        <f t="shared" si="13"/>
        <v>3619</v>
      </c>
      <c r="I359" s="344">
        <v>33</v>
      </c>
    </row>
    <row r="360" spans="1:9">
      <c r="A360" s="127">
        <v>359</v>
      </c>
      <c r="B360" s="60"/>
      <c r="C360" s="66">
        <v>41.75</v>
      </c>
      <c r="D360" s="125"/>
      <c r="E360" s="344">
        <v>12590</v>
      </c>
      <c r="F360" s="148">
        <f t="shared" si="14"/>
        <v>4927</v>
      </c>
      <c r="G360" s="348"/>
      <c r="H360" s="348">
        <f t="shared" si="13"/>
        <v>3619</v>
      </c>
      <c r="I360" s="344">
        <v>33</v>
      </c>
    </row>
    <row r="361" spans="1:9">
      <c r="A361" s="127">
        <v>360</v>
      </c>
      <c r="B361" s="60"/>
      <c r="C361" s="66">
        <v>41.75</v>
      </c>
      <c r="D361" s="125"/>
      <c r="E361" s="344">
        <v>12590</v>
      </c>
      <c r="F361" s="148">
        <f t="shared" si="14"/>
        <v>4927</v>
      </c>
      <c r="G361" s="348"/>
      <c r="H361" s="348">
        <f t="shared" si="13"/>
        <v>3619</v>
      </c>
      <c r="I361" s="344">
        <v>33</v>
      </c>
    </row>
    <row r="362" spans="1:9">
      <c r="A362" s="127">
        <v>361</v>
      </c>
      <c r="B362" s="60"/>
      <c r="C362" s="66">
        <v>41.75</v>
      </c>
      <c r="D362" s="125"/>
      <c r="E362" s="344">
        <v>12590</v>
      </c>
      <c r="F362" s="148">
        <f t="shared" si="14"/>
        <v>4927</v>
      </c>
      <c r="G362" s="348"/>
      <c r="H362" s="348">
        <f t="shared" si="13"/>
        <v>3619</v>
      </c>
      <c r="I362" s="344">
        <v>33</v>
      </c>
    </row>
    <row r="363" spans="1:9">
      <c r="A363" s="127">
        <v>362</v>
      </c>
      <c r="B363" s="60"/>
      <c r="C363" s="66">
        <v>41.75</v>
      </c>
      <c r="D363" s="125"/>
      <c r="E363" s="344">
        <v>12590</v>
      </c>
      <c r="F363" s="148">
        <f t="shared" si="14"/>
        <v>4927</v>
      </c>
      <c r="G363" s="348"/>
      <c r="H363" s="348">
        <f t="shared" si="13"/>
        <v>3619</v>
      </c>
      <c r="I363" s="344">
        <v>33</v>
      </c>
    </row>
    <row r="364" spans="1:9">
      <c r="A364" s="127">
        <v>363</v>
      </c>
      <c r="B364" s="60"/>
      <c r="C364" s="66">
        <v>41.75</v>
      </c>
      <c r="D364" s="125"/>
      <c r="E364" s="344">
        <v>12590</v>
      </c>
      <c r="F364" s="148">
        <f t="shared" si="14"/>
        <v>4927</v>
      </c>
      <c r="G364" s="348"/>
      <c r="H364" s="348">
        <f t="shared" si="13"/>
        <v>3619</v>
      </c>
      <c r="I364" s="344">
        <v>33</v>
      </c>
    </row>
    <row r="365" spans="1:9">
      <c r="A365" s="127">
        <v>364</v>
      </c>
      <c r="B365" s="60"/>
      <c r="C365" s="66">
        <v>41.75</v>
      </c>
      <c r="D365" s="125"/>
      <c r="E365" s="344">
        <v>12590</v>
      </c>
      <c r="F365" s="148">
        <f t="shared" si="14"/>
        <v>4927</v>
      </c>
      <c r="G365" s="348"/>
      <c r="H365" s="348">
        <f t="shared" si="13"/>
        <v>3619</v>
      </c>
      <c r="I365" s="344">
        <v>33</v>
      </c>
    </row>
    <row r="366" spans="1:9">
      <c r="A366" s="127">
        <v>365</v>
      </c>
      <c r="B366" s="60"/>
      <c r="C366" s="66">
        <v>41.75</v>
      </c>
      <c r="D366" s="125"/>
      <c r="E366" s="344">
        <v>12590</v>
      </c>
      <c r="F366" s="148">
        <f t="shared" si="14"/>
        <v>4927</v>
      </c>
      <c r="G366" s="348"/>
      <c r="H366" s="348">
        <f t="shared" si="13"/>
        <v>3619</v>
      </c>
      <c r="I366" s="344">
        <v>33</v>
      </c>
    </row>
    <row r="367" spans="1:9">
      <c r="A367" s="127">
        <v>366</v>
      </c>
      <c r="B367" s="60"/>
      <c r="C367" s="66">
        <v>41.75</v>
      </c>
      <c r="D367" s="125"/>
      <c r="E367" s="344">
        <v>12590</v>
      </c>
      <c r="F367" s="148">
        <f t="shared" si="14"/>
        <v>4927</v>
      </c>
      <c r="G367" s="348"/>
      <c r="H367" s="348">
        <f t="shared" si="13"/>
        <v>3619</v>
      </c>
      <c r="I367" s="344">
        <v>33</v>
      </c>
    </row>
    <row r="368" spans="1:9">
      <c r="A368" s="127">
        <v>367</v>
      </c>
      <c r="B368" s="60"/>
      <c r="C368" s="66">
        <v>41.75</v>
      </c>
      <c r="D368" s="125"/>
      <c r="E368" s="344">
        <v>12590</v>
      </c>
      <c r="F368" s="148">
        <f t="shared" si="14"/>
        <v>4927</v>
      </c>
      <c r="G368" s="348"/>
      <c r="H368" s="348">
        <f t="shared" si="13"/>
        <v>3619</v>
      </c>
      <c r="I368" s="344">
        <v>33</v>
      </c>
    </row>
    <row r="369" spans="1:9">
      <c r="A369" s="127">
        <v>368</v>
      </c>
      <c r="B369" s="60"/>
      <c r="C369" s="66">
        <v>41.75</v>
      </c>
      <c r="D369" s="125"/>
      <c r="E369" s="344">
        <v>12590</v>
      </c>
      <c r="F369" s="148">
        <f t="shared" si="14"/>
        <v>4927</v>
      </c>
      <c r="G369" s="348"/>
      <c r="H369" s="348">
        <f t="shared" si="13"/>
        <v>3619</v>
      </c>
      <c r="I369" s="344">
        <v>33</v>
      </c>
    </row>
    <row r="370" spans="1:9">
      <c r="A370" s="127">
        <v>369</v>
      </c>
      <c r="B370" s="60"/>
      <c r="C370" s="66">
        <v>41.75</v>
      </c>
      <c r="D370" s="125"/>
      <c r="E370" s="344">
        <v>12590</v>
      </c>
      <c r="F370" s="148">
        <f t="shared" si="14"/>
        <v>4927</v>
      </c>
      <c r="G370" s="348"/>
      <c r="H370" s="348">
        <f t="shared" si="13"/>
        <v>3619</v>
      </c>
      <c r="I370" s="344">
        <v>33</v>
      </c>
    </row>
    <row r="371" spans="1:9">
      <c r="A371" s="127">
        <v>370</v>
      </c>
      <c r="B371" s="60"/>
      <c r="C371" s="66">
        <v>41.75</v>
      </c>
      <c r="D371" s="125"/>
      <c r="E371" s="344">
        <v>12590</v>
      </c>
      <c r="F371" s="148">
        <f t="shared" si="14"/>
        <v>4927</v>
      </c>
      <c r="G371" s="348"/>
      <c r="H371" s="348">
        <f t="shared" si="13"/>
        <v>3619</v>
      </c>
      <c r="I371" s="344">
        <v>33</v>
      </c>
    </row>
    <row r="372" spans="1:9">
      <c r="A372" s="127">
        <v>371</v>
      </c>
      <c r="B372" s="60"/>
      <c r="C372" s="66">
        <v>41.75</v>
      </c>
      <c r="D372" s="125"/>
      <c r="E372" s="344">
        <v>12590</v>
      </c>
      <c r="F372" s="148">
        <f t="shared" si="14"/>
        <v>4927</v>
      </c>
      <c r="G372" s="348"/>
      <c r="H372" s="348">
        <f t="shared" si="13"/>
        <v>3619</v>
      </c>
      <c r="I372" s="344">
        <v>33</v>
      </c>
    </row>
    <row r="373" spans="1:9">
      <c r="A373" s="127">
        <v>372</v>
      </c>
      <c r="B373" s="60"/>
      <c r="C373" s="66">
        <v>41.75</v>
      </c>
      <c r="D373" s="125"/>
      <c r="E373" s="344">
        <v>12590</v>
      </c>
      <c r="F373" s="148">
        <f t="shared" si="14"/>
        <v>4927</v>
      </c>
      <c r="G373" s="348"/>
      <c r="H373" s="348">
        <f t="shared" si="13"/>
        <v>3619</v>
      </c>
      <c r="I373" s="344">
        <v>33</v>
      </c>
    </row>
    <row r="374" spans="1:9">
      <c r="A374" s="127">
        <v>373</v>
      </c>
      <c r="B374" s="60"/>
      <c r="C374" s="66">
        <v>41.75</v>
      </c>
      <c r="D374" s="125"/>
      <c r="E374" s="344">
        <v>12590</v>
      </c>
      <c r="F374" s="148">
        <f t="shared" si="14"/>
        <v>4927</v>
      </c>
      <c r="G374" s="348"/>
      <c r="H374" s="348">
        <f t="shared" si="13"/>
        <v>3619</v>
      </c>
      <c r="I374" s="344">
        <v>33</v>
      </c>
    </row>
    <row r="375" spans="1:9">
      <c r="A375" s="127">
        <v>374</v>
      </c>
      <c r="B375" s="60"/>
      <c r="C375" s="66">
        <v>41.75</v>
      </c>
      <c r="D375" s="125"/>
      <c r="E375" s="344">
        <v>12590</v>
      </c>
      <c r="F375" s="148">
        <f t="shared" si="14"/>
        <v>4927</v>
      </c>
      <c r="G375" s="348"/>
      <c r="H375" s="348">
        <f t="shared" si="13"/>
        <v>3619</v>
      </c>
      <c r="I375" s="344">
        <v>33</v>
      </c>
    </row>
    <row r="376" spans="1:9">
      <c r="A376" s="127">
        <v>375</v>
      </c>
      <c r="B376" s="60"/>
      <c r="C376" s="66">
        <v>41.75</v>
      </c>
      <c r="D376" s="125"/>
      <c r="E376" s="344">
        <v>12590</v>
      </c>
      <c r="F376" s="148">
        <f t="shared" si="14"/>
        <v>4927</v>
      </c>
      <c r="G376" s="348"/>
      <c r="H376" s="348">
        <f t="shared" si="13"/>
        <v>3619</v>
      </c>
      <c r="I376" s="344">
        <v>33</v>
      </c>
    </row>
    <row r="377" spans="1:9">
      <c r="A377" s="127">
        <v>376</v>
      </c>
      <c r="B377" s="60"/>
      <c r="C377" s="66">
        <v>41.75</v>
      </c>
      <c r="D377" s="125"/>
      <c r="E377" s="344">
        <v>12590</v>
      </c>
      <c r="F377" s="148">
        <f t="shared" si="14"/>
        <v>4927</v>
      </c>
      <c r="G377" s="348"/>
      <c r="H377" s="348">
        <f t="shared" si="13"/>
        <v>3619</v>
      </c>
      <c r="I377" s="344">
        <v>33</v>
      </c>
    </row>
    <row r="378" spans="1:9">
      <c r="A378" s="127">
        <v>377</v>
      </c>
      <c r="B378" s="60"/>
      <c r="C378" s="66">
        <v>41.75</v>
      </c>
      <c r="D378" s="125"/>
      <c r="E378" s="344">
        <v>12590</v>
      </c>
      <c r="F378" s="148">
        <f t="shared" si="14"/>
        <v>4927</v>
      </c>
      <c r="G378" s="348"/>
      <c r="H378" s="348">
        <f t="shared" si="13"/>
        <v>3619</v>
      </c>
      <c r="I378" s="344">
        <v>33</v>
      </c>
    </row>
    <row r="379" spans="1:9">
      <c r="A379" s="127">
        <v>378</v>
      </c>
      <c r="B379" s="60"/>
      <c r="C379" s="66">
        <v>41.75</v>
      </c>
      <c r="D379" s="125"/>
      <c r="E379" s="344">
        <v>12590</v>
      </c>
      <c r="F379" s="148">
        <f t="shared" si="14"/>
        <v>4927</v>
      </c>
      <c r="G379" s="348"/>
      <c r="H379" s="348">
        <f t="shared" si="13"/>
        <v>3619</v>
      </c>
      <c r="I379" s="344">
        <v>33</v>
      </c>
    </row>
    <row r="380" spans="1:9">
      <c r="A380" s="127">
        <v>379</v>
      </c>
      <c r="B380" s="60"/>
      <c r="C380" s="66">
        <v>41.75</v>
      </c>
      <c r="D380" s="125"/>
      <c r="E380" s="344">
        <v>12590</v>
      </c>
      <c r="F380" s="148">
        <f t="shared" si="14"/>
        <v>4927</v>
      </c>
      <c r="G380" s="348"/>
      <c r="H380" s="348">
        <f t="shared" si="13"/>
        <v>3619</v>
      </c>
      <c r="I380" s="344">
        <v>33</v>
      </c>
    </row>
    <row r="381" spans="1:9">
      <c r="A381" s="127">
        <v>380</v>
      </c>
      <c r="B381" s="60"/>
      <c r="C381" s="66">
        <v>41.75</v>
      </c>
      <c r="D381" s="125"/>
      <c r="E381" s="344">
        <v>12590</v>
      </c>
      <c r="F381" s="148">
        <f t="shared" si="14"/>
        <v>4927</v>
      </c>
      <c r="G381" s="348"/>
      <c r="H381" s="348">
        <f t="shared" si="13"/>
        <v>3619</v>
      </c>
      <c r="I381" s="344">
        <v>33</v>
      </c>
    </row>
    <row r="382" spans="1:9">
      <c r="A382" s="127">
        <v>381</v>
      </c>
      <c r="B382" s="60"/>
      <c r="C382" s="66">
        <v>41.75</v>
      </c>
      <c r="D382" s="125"/>
      <c r="E382" s="344">
        <v>12590</v>
      </c>
      <c r="F382" s="148">
        <f t="shared" si="14"/>
        <v>4927</v>
      </c>
      <c r="G382" s="348"/>
      <c r="H382" s="348">
        <f t="shared" si="13"/>
        <v>3619</v>
      </c>
      <c r="I382" s="344">
        <v>33</v>
      </c>
    </row>
    <row r="383" spans="1:9">
      <c r="A383" s="127">
        <v>382</v>
      </c>
      <c r="B383" s="60"/>
      <c r="C383" s="66">
        <v>41.75</v>
      </c>
      <c r="D383" s="125"/>
      <c r="E383" s="344">
        <v>12590</v>
      </c>
      <c r="F383" s="148">
        <f t="shared" si="14"/>
        <v>4927</v>
      </c>
      <c r="G383" s="348"/>
      <c r="H383" s="348">
        <f t="shared" si="13"/>
        <v>3619</v>
      </c>
      <c r="I383" s="344">
        <v>33</v>
      </c>
    </row>
    <row r="384" spans="1:9">
      <c r="A384" s="127">
        <v>383</v>
      </c>
      <c r="B384" s="60"/>
      <c r="C384" s="66">
        <v>41.75</v>
      </c>
      <c r="D384" s="125"/>
      <c r="E384" s="344">
        <v>12590</v>
      </c>
      <c r="F384" s="148">
        <f t="shared" si="14"/>
        <v>4927</v>
      </c>
      <c r="G384" s="348"/>
      <c r="H384" s="348">
        <f t="shared" si="13"/>
        <v>3619</v>
      </c>
      <c r="I384" s="344">
        <v>33</v>
      </c>
    </row>
    <row r="385" spans="1:9">
      <c r="A385" s="127">
        <v>384</v>
      </c>
      <c r="B385" s="60"/>
      <c r="C385" s="66">
        <v>41.75</v>
      </c>
      <c r="D385" s="125"/>
      <c r="E385" s="344">
        <v>12590</v>
      </c>
      <c r="F385" s="148">
        <f t="shared" si="14"/>
        <v>4927</v>
      </c>
      <c r="G385" s="348"/>
      <c r="H385" s="348">
        <f t="shared" si="13"/>
        <v>3619</v>
      </c>
      <c r="I385" s="344">
        <v>33</v>
      </c>
    </row>
    <row r="386" spans="1:9">
      <c r="A386" s="127">
        <v>385</v>
      </c>
      <c r="B386" s="60"/>
      <c r="C386" s="66">
        <v>41.75</v>
      </c>
      <c r="D386" s="125"/>
      <c r="E386" s="344">
        <v>12590</v>
      </c>
      <c r="F386" s="148">
        <f t="shared" si="14"/>
        <v>4927</v>
      </c>
      <c r="G386" s="348"/>
      <c r="H386" s="348">
        <f t="shared" si="13"/>
        <v>3619</v>
      </c>
      <c r="I386" s="344">
        <v>33</v>
      </c>
    </row>
    <row r="387" spans="1:9">
      <c r="A387" s="127">
        <v>386</v>
      </c>
      <c r="B387" s="60"/>
      <c r="C387" s="66">
        <v>41.75</v>
      </c>
      <c r="D387" s="125"/>
      <c r="E387" s="344">
        <v>12590</v>
      </c>
      <c r="F387" s="148">
        <f t="shared" si="14"/>
        <v>4927</v>
      </c>
      <c r="G387" s="348"/>
      <c r="H387" s="348">
        <f t="shared" si="13"/>
        <v>3619</v>
      </c>
      <c r="I387" s="344">
        <v>33</v>
      </c>
    </row>
    <row r="388" spans="1:9">
      <c r="A388" s="127">
        <v>387</v>
      </c>
      <c r="B388" s="60"/>
      <c r="C388" s="66">
        <v>41.75</v>
      </c>
      <c r="D388" s="125"/>
      <c r="E388" s="344">
        <v>12590</v>
      </c>
      <c r="F388" s="148">
        <f t="shared" si="14"/>
        <v>4927</v>
      </c>
      <c r="G388" s="348"/>
      <c r="H388" s="348">
        <f t="shared" si="13"/>
        <v>3619</v>
      </c>
      <c r="I388" s="344">
        <v>33</v>
      </c>
    </row>
    <row r="389" spans="1:9">
      <c r="A389" s="127">
        <v>388</v>
      </c>
      <c r="B389" s="60"/>
      <c r="C389" s="66">
        <v>41.75</v>
      </c>
      <c r="D389" s="125"/>
      <c r="E389" s="344">
        <v>12590</v>
      </c>
      <c r="F389" s="148">
        <f t="shared" si="14"/>
        <v>4927</v>
      </c>
      <c r="G389" s="348"/>
      <c r="H389" s="348">
        <f t="shared" si="13"/>
        <v>3619</v>
      </c>
      <c r="I389" s="344">
        <v>33</v>
      </c>
    </row>
    <row r="390" spans="1:9">
      <c r="A390" s="127">
        <v>389</v>
      </c>
      <c r="B390" s="60"/>
      <c r="C390" s="66">
        <v>41.75</v>
      </c>
      <c r="D390" s="125"/>
      <c r="E390" s="344">
        <v>12590</v>
      </c>
      <c r="F390" s="148">
        <f t="shared" si="14"/>
        <v>4927</v>
      </c>
      <c r="G390" s="348"/>
      <c r="H390" s="348">
        <f t="shared" si="13"/>
        <v>3619</v>
      </c>
      <c r="I390" s="344">
        <v>33</v>
      </c>
    </row>
    <row r="391" spans="1:9">
      <c r="A391" s="127">
        <v>390</v>
      </c>
      <c r="B391" s="60"/>
      <c r="C391" s="66">
        <v>41.75</v>
      </c>
      <c r="D391" s="125"/>
      <c r="E391" s="344">
        <v>12590</v>
      </c>
      <c r="F391" s="148">
        <f t="shared" si="14"/>
        <v>4927</v>
      </c>
      <c r="G391" s="348"/>
      <c r="H391" s="348">
        <f t="shared" si="13"/>
        <v>3619</v>
      </c>
      <c r="I391" s="344">
        <v>33</v>
      </c>
    </row>
    <row r="392" spans="1:9">
      <c r="A392" s="127">
        <v>391</v>
      </c>
      <c r="B392" s="60"/>
      <c r="C392" s="66">
        <v>41.75</v>
      </c>
      <c r="D392" s="125"/>
      <c r="E392" s="344">
        <v>12590</v>
      </c>
      <c r="F392" s="148">
        <f t="shared" si="14"/>
        <v>4927</v>
      </c>
      <c r="G392" s="348"/>
      <c r="H392" s="348">
        <f t="shared" si="13"/>
        <v>3619</v>
      </c>
      <c r="I392" s="344">
        <v>33</v>
      </c>
    </row>
    <row r="393" spans="1:9">
      <c r="A393" s="127">
        <v>392</v>
      </c>
      <c r="B393" s="60"/>
      <c r="C393" s="66">
        <v>41.75</v>
      </c>
      <c r="D393" s="125"/>
      <c r="E393" s="344">
        <v>12590</v>
      </c>
      <c r="F393" s="148">
        <f t="shared" si="14"/>
        <v>4927</v>
      </c>
      <c r="G393" s="348"/>
      <c r="H393" s="348">
        <f t="shared" si="13"/>
        <v>3619</v>
      </c>
      <c r="I393" s="344">
        <v>33</v>
      </c>
    </row>
    <row r="394" spans="1:9">
      <c r="A394" s="127">
        <v>393</v>
      </c>
      <c r="B394" s="60"/>
      <c r="C394" s="66">
        <v>41.75</v>
      </c>
      <c r="D394" s="125"/>
      <c r="E394" s="344">
        <v>12590</v>
      </c>
      <c r="F394" s="148">
        <f t="shared" si="14"/>
        <v>4927</v>
      </c>
      <c r="G394" s="348"/>
      <c r="H394" s="348">
        <f t="shared" si="13"/>
        <v>3619</v>
      </c>
      <c r="I394" s="344">
        <v>33</v>
      </c>
    </row>
    <row r="395" spans="1:9">
      <c r="A395" s="127">
        <v>394</v>
      </c>
      <c r="B395" s="60"/>
      <c r="C395" s="66">
        <v>41.75</v>
      </c>
      <c r="D395" s="125"/>
      <c r="E395" s="344">
        <v>12590</v>
      </c>
      <c r="F395" s="148">
        <f t="shared" si="14"/>
        <v>4927</v>
      </c>
      <c r="G395" s="348"/>
      <c r="H395" s="348">
        <f t="shared" si="13"/>
        <v>3619</v>
      </c>
      <c r="I395" s="344">
        <v>33</v>
      </c>
    </row>
    <row r="396" spans="1:9">
      <c r="A396" s="127">
        <v>395</v>
      </c>
      <c r="B396" s="60"/>
      <c r="C396" s="66">
        <v>41.75</v>
      </c>
      <c r="D396" s="125"/>
      <c r="E396" s="344">
        <v>12590</v>
      </c>
      <c r="F396" s="148">
        <f t="shared" si="14"/>
        <v>4927</v>
      </c>
      <c r="G396" s="348"/>
      <c r="H396" s="348">
        <f t="shared" si="13"/>
        <v>3619</v>
      </c>
      <c r="I396" s="344">
        <v>33</v>
      </c>
    </row>
    <row r="397" spans="1:9">
      <c r="A397" s="127">
        <v>396</v>
      </c>
      <c r="B397" s="60"/>
      <c r="C397" s="66">
        <v>41.75</v>
      </c>
      <c r="D397" s="125"/>
      <c r="E397" s="344">
        <v>12590</v>
      </c>
      <c r="F397" s="148">
        <f t="shared" si="14"/>
        <v>4927</v>
      </c>
      <c r="G397" s="348"/>
      <c r="H397" s="348">
        <f t="shared" ref="H397:H428" si="15">ROUND(12*(1/C397*E397),0)</f>
        <v>3619</v>
      </c>
      <c r="I397" s="344">
        <v>33</v>
      </c>
    </row>
    <row r="398" spans="1:9">
      <c r="A398" s="127">
        <v>397</v>
      </c>
      <c r="B398" s="60"/>
      <c r="C398" s="66">
        <v>41.75</v>
      </c>
      <c r="D398" s="125"/>
      <c r="E398" s="344">
        <v>12590</v>
      </c>
      <c r="F398" s="148">
        <f t="shared" ref="F398:F428" si="16">ROUND(12*1.3525*(1/C398*E398)+I398,0)</f>
        <v>4927</v>
      </c>
      <c r="G398" s="348"/>
      <c r="H398" s="348">
        <f t="shared" si="15"/>
        <v>3619</v>
      </c>
      <c r="I398" s="344">
        <v>33</v>
      </c>
    </row>
    <row r="399" spans="1:9">
      <c r="A399" s="127">
        <v>398</v>
      </c>
      <c r="B399" s="60"/>
      <c r="C399" s="66">
        <v>41.75</v>
      </c>
      <c r="D399" s="125"/>
      <c r="E399" s="344">
        <v>12590</v>
      </c>
      <c r="F399" s="148">
        <f t="shared" si="16"/>
        <v>4927</v>
      </c>
      <c r="G399" s="348"/>
      <c r="H399" s="348">
        <f t="shared" si="15"/>
        <v>3619</v>
      </c>
      <c r="I399" s="344">
        <v>33</v>
      </c>
    </row>
    <row r="400" spans="1:9">
      <c r="A400" s="127">
        <v>399</v>
      </c>
      <c r="B400" s="60"/>
      <c r="C400" s="66">
        <v>41.75</v>
      </c>
      <c r="D400" s="125"/>
      <c r="E400" s="344">
        <v>12590</v>
      </c>
      <c r="F400" s="148">
        <f t="shared" si="16"/>
        <v>4927</v>
      </c>
      <c r="G400" s="348"/>
      <c r="H400" s="348">
        <f t="shared" si="15"/>
        <v>3619</v>
      </c>
      <c r="I400" s="344">
        <v>33</v>
      </c>
    </row>
    <row r="401" spans="1:9">
      <c r="A401" s="127">
        <v>400</v>
      </c>
      <c r="B401" s="60"/>
      <c r="C401" s="66">
        <v>41.75</v>
      </c>
      <c r="D401" s="125"/>
      <c r="E401" s="344">
        <v>12590</v>
      </c>
      <c r="F401" s="148">
        <f t="shared" si="16"/>
        <v>4927</v>
      </c>
      <c r="G401" s="348"/>
      <c r="H401" s="348">
        <f t="shared" si="15"/>
        <v>3619</v>
      </c>
      <c r="I401" s="344">
        <v>33</v>
      </c>
    </row>
    <row r="402" spans="1:9">
      <c r="A402" s="127">
        <v>401</v>
      </c>
      <c r="B402" s="60"/>
      <c r="C402" s="66">
        <v>41.75</v>
      </c>
      <c r="D402" s="125"/>
      <c r="E402" s="344">
        <v>12590</v>
      </c>
      <c r="F402" s="148">
        <f t="shared" si="16"/>
        <v>4927</v>
      </c>
      <c r="G402" s="348"/>
      <c r="H402" s="348">
        <f t="shared" si="15"/>
        <v>3619</v>
      </c>
      <c r="I402" s="344">
        <v>33</v>
      </c>
    </row>
    <row r="403" spans="1:9">
      <c r="A403" s="127">
        <v>402</v>
      </c>
      <c r="B403" s="60"/>
      <c r="C403" s="66">
        <v>41.75</v>
      </c>
      <c r="D403" s="125"/>
      <c r="E403" s="344">
        <v>12590</v>
      </c>
      <c r="F403" s="148">
        <f t="shared" si="16"/>
        <v>4927</v>
      </c>
      <c r="G403" s="348"/>
      <c r="H403" s="348">
        <f t="shared" si="15"/>
        <v>3619</v>
      </c>
      <c r="I403" s="344">
        <v>33</v>
      </c>
    </row>
    <row r="404" spans="1:9">
      <c r="A404" s="127">
        <v>403</v>
      </c>
      <c r="B404" s="60"/>
      <c r="C404" s="66">
        <v>41.75</v>
      </c>
      <c r="D404" s="125"/>
      <c r="E404" s="344">
        <v>12590</v>
      </c>
      <c r="F404" s="148">
        <f t="shared" si="16"/>
        <v>4927</v>
      </c>
      <c r="G404" s="348"/>
      <c r="H404" s="348">
        <f t="shared" si="15"/>
        <v>3619</v>
      </c>
      <c r="I404" s="344">
        <v>33</v>
      </c>
    </row>
    <row r="405" spans="1:9">
      <c r="A405" s="127">
        <v>404</v>
      </c>
      <c r="B405" s="60"/>
      <c r="C405" s="66">
        <v>41.75</v>
      </c>
      <c r="D405" s="125"/>
      <c r="E405" s="344">
        <v>12590</v>
      </c>
      <c r="F405" s="148">
        <f t="shared" si="16"/>
        <v>4927</v>
      </c>
      <c r="G405" s="348"/>
      <c r="H405" s="348">
        <f t="shared" si="15"/>
        <v>3619</v>
      </c>
      <c r="I405" s="344">
        <v>33</v>
      </c>
    </row>
    <row r="406" spans="1:9">
      <c r="A406" s="127">
        <v>405</v>
      </c>
      <c r="B406" s="60"/>
      <c r="C406" s="66">
        <v>41.75</v>
      </c>
      <c r="D406" s="125"/>
      <c r="E406" s="344">
        <v>12590</v>
      </c>
      <c r="F406" s="148">
        <f t="shared" si="16"/>
        <v>4927</v>
      </c>
      <c r="G406" s="348"/>
      <c r="H406" s="348">
        <f t="shared" si="15"/>
        <v>3619</v>
      </c>
      <c r="I406" s="344">
        <v>33</v>
      </c>
    </row>
    <row r="407" spans="1:9">
      <c r="A407" s="127">
        <v>406</v>
      </c>
      <c r="B407" s="60"/>
      <c r="C407" s="66">
        <v>41.75</v>
      </c>
      <c r="D407" s="125"/>
      <c r="E407" s="344">
        <v>12590</v>
      </c>
      <c r="F407" s="148">
        <f t="shared" si="16"/>
        <v>4927</v>
      </c>
      <c r="G407" s="348"/>
      <c r="H407" s="348">
        <f t="shared" si="15"/>
        <v>3619</v>
      </c>
      <c r="I407" s="344">
        <v>33</v>
      </c>
    </row>
    <row r="408" spans="1:9">
      <c r="A408" s="127">
        <v>407</v>
      </c>
      <c r="B408" s="60"/>
      <c r="C408" s="66">
        <v>41.75</v>
      </c>
      <c r="D408" s="125"/>
      <c r="E408" s="344">
        <v>12590</v>
      </c>
      <c r="F408" s="148">
        <f t="shared" si="16"/>
        <v>4927</v>
      </c>
      <c r="G408" s="348"/>
      <c r="H408" s="348">
        <f t="shared" si="15"/>
        <v>3619</v>
      </c>
      <c r="I408" s="344">
        <v>33</v>
      </c>
    </row>
    <row r="409" spans="1:9">
      <c r="A409" s="127">
        <v>408</v>
      </c>
      <c r="B409" s="60"/>
      <c r="C409" s="66">
        <v>41.75</v>
      </c>
      <c r="D409" s="125"/>
      <c r="E409" s="344">
        <v>12590</v>
      </c>
      <c r="F409" s="148">
        <f t="shared" si="16"/>
        <v>4927</v>
      </c>
      <c r="G409" s="348"/>
      <c r="H409" s="348">
        <f t="shared" si="15"/>
        <v>3619</v>
      </c>
      <c r="I409" s="344">
        <v>33</v>
      </c>
    </row>
    <row r="410" spans="1:9">
      <c r="A410" s="127">
        <v>409</v>
      </c>
      <c r="B410" s="60"/>
      <c r="C410" s="66">
        <v>41.75</v>
      </c>
      <c r="D410" s="125"/>
      <c r="E410" s="344">
        <v>12590</v>
      </c>
      <c r="F410" s="148">
        <f t="shared" si="16"/>
        <v>4927</v>
      </c>
      <c r="G410" s="348"/>
      <c r="H410" s="348">
        <f t="shared" si="15"/>
        <v>3619</v>
      </c>
      <c r="I410" s="344">
        <v>33</v>
      </c>
    </row>
    <row r="411" spans="1:9">
      <c r="A411" s="127">
        <v>410</v>
      </c>
      <c r="B411" s="60"/>
      <c r="C411" s="66">
        <v>41.75</v>
      </c>
      <c r="D411" s="125"/>
      <c r="E411" s="344">
        <v>12590</v>
      </c>
      <c r="F411" s="148">
        <f t="shared" si="16"/>
        <v>4927</v>
      </c>
      <c r="G411" s="348"/>
      <c r="H411" s="348">
        <f t="shared" si="15"/>
        <v>3619</v>
      </c>
      <c r="I411" s="344">
        <v>33</v>
      </c>
    </row>
    <row r="412" spans="1:9">
      <c r="A412" s="127">
        <v>411</v>
      </c>
      <c r="B412" s="60"/>
      <c r="C412" s="66">
        <v>41.75</v>
      </c>
      <c r="D412" s="125"/>
      <c r="E412" s="344">
        <v>12590</v>
      </c>
      <c r="F412" s="148">
        <f t="shared" si="16"/>
        <v>4927</v>
      </c>
      <c r="G412" s="348"/>
      <c r="H412" s="348">
        <f t="shared" si="15"/>
        <v>3619</v>
      </c>
      <c r="I412" s="344">
        <v>33</v>
      </c>
    </row>
    <row r="413" spans="1:9">
      <c r="A413" s="127">
        <v>412</v>
      </c>
      <c r="B413" s="60"/>
      <c r="C413" s="66">
        <v>41.75</v>
      </c>
      <c r="D413" s="125"/>
      <c r="E413" s="344">
        <v>12590</v>
      </c>
      <c r="F413" s="148">
        <f t="shared" si="16"/>
        <v>4927</v>
      </c>
      <c r="G413" s="348"/>
      <c r="H413" s="348">
        <f t="shared" si="15"/>
        <v>3619</v>
      </c>
      <c r="I413" s="344">
        <v>33</v>
      </c>
    </row>
    <row r="414" spans="1:9">
      <c r="A414" s="127">
        <v>413</v>
      </c>
      <c r="B414" s="60"/>
      <c r="C414" s="66">
        <v>41.75</v>
      </c>
      <c r="D414" s="125"/>
      <c r="E414" s="344">
        <v>12590</v>
      </c>
      <c r="F414" s="148">
        <f t="shared" si="16"/>
        <v>4927</v>
      </c>
      <c r="G414" s="348"/>
      <c r="H414" s="348">
        <f t="shared" si="15"/>
        <v>3619</v>
      </c>
      <c r="I414" s="344">
        <v>33</v>
      </c>
    </row>
    <row r="415" spans="1:9">
      <c r="A415" s="127">
        <v>414</v>
      </c>
      <c r="B415" s="60"/>
      <c r="C415" s="66">
        <v>41.75</v>
      </c>
      <c r="D415" s="125"/>
      <c r="E415" s="344">
        <v>12590</v>
      </c>
      <c r="F415" s="148">
        <f t="shared" si="16"/>
        <v>4927</v>
      </c>
      <c r="G415" s="348"/>
      <c r="H415" s="348">
        <f t="shared" si="15"/>
        <v>3619</v>
      </c>
      <c r="I415" s="344">
        <v>33</v>
      </c>
    </row>
    <row r="416" spans="1:9">
      <c r="A416" s="127">
        <v>415</v>
      </c>
      <c r="B416" s="60"/>
      <c r="C416" s="66">
        <v>41.75</v>
      </c>
      <c r="D416" s="125"/>
      <c r="E416" s="344">
        <v>12590</v>
      </c>
      <c r="F416" s="148">
        <f t="shared" si="16"/>
        <v>4927</v>
      </c>
      <c r="G416" s="348"/>
      <c r="H416" s="348">
        <f t="shared" si="15"/>
        <v>3619</v>
      </c>
      <c r="I416" s="344">
        <v>33</v>
      </c>
    </row>
    <row r="417" spans="1:9">
      <c r="A417" s="127">
        <v>416</v>
      </c>
      <c r="B417" s="60"/>
      <c r="C417" s="66">
        <v>41.75</v>
      </c>
      <c r="D417" s="125"/>
      <c r="E417" s="344">
        <v>12590</v>
      </c>
      <c r="F417" s="148">
        <f t="shared" si="16"/>
        <v>4927</v>
      </c>
      <c r="G417" s="348"/>
      <c r="H417" s="348">
        <f t="shared" si="15"/>
        <v>3619</v>
      </c>
      <c r="I417" s="344">
        <v>33</v>
      </c>
    </row>
    <row r="418" spans="1:9">
      <c r="A418" s="127">
        <v>417</v>
      </c>
      <c r="B418" s="60"/>
      <c r="C418" s="66">
        <v>41.75</v>
      </c>
      <c r="D418" s="125"/>
      <c r="E418" s="344">
        <v>12590</v>
      </c>
      <c r="F418" s="148">
        <f t="shared" si="16"/>
        <v>4927</v>
      </c>
      <c r="G418" s="348"/>
      <c r="H418" s="348">
        <f t="shared" si="15"/>
        <v>3619</v>
      </c>
      <c r="I418" s="344">
        <v>33</v>
      </c>
    </row>
    <row r="419" spans="1:9">
      <c r="A419" s="127">
        <v>418</v>
      </c>
      <c r="B419" s="60"/>
      <c r="C419" s="66">
        <v>41.75</v>
      </c>
      <c r="D419" s="125"/>
      <c r="E419" s="344">
        <v>12590</v>
      </c>
      <c r="F419" s="148">
        <f t="shared" si="16"/>
        <v>4927</v>
      </c>
      <c r="G419" s="348"/>
      <c r="H419" s="348">
        <f t="shared" si="15"/>
        <v>3619</v>
      </c>
      <c r="I419" s="344">
        <v>33</v>
      </c>
    </row>
    <row r="420" spans="1:9">
      <c r="A420" s="127">
        <v>419</v>
      </c>
      <c r="B420" s="60"/>
      <c r="C420" s="66">
        <v>41.75</v>
      </c>
      <c r="D420" s="125"/>
      <c r="E420" s="344">
        <v>12590</v>
      </c>
      <c r="F420" s="148">
        <f t="shared" si="16"/>
        <v>4927</v>
      </c>
      <c r="G420" s="348"/>
      <c r="H420" s="348">
        <f t="shared" si="15"/>
        <v>3619</v>
      </c>
      <c r="I420" s="344">
        <v>33</v>
      </c>
    </row>
    <row r="421" spans="1:9">
      <c r="A421" s="127">
        <v>420</v>
      </c>
      <c r="B421" s="60"/>
      <c r="C421" s="66">
        <v>41.75</v>
      </c>
      <c r="D421" s="125"/>
      <c r="E421" s="344">
        <v>12590</v>
      </c>
      <c r="F421" s="148">
        <f t="shared" si="16"/>
        <v>4927</v>
      </c>
      <c r="G421" s="348"/>
      <c r="H421" s="348">
        <f t="shared" si="15"/>
        <v>3619</v>
      </c>
      <c r="I421" s="344">
        <v>33</v>
      </c>
    </row>
    <row r="422" spans="1:9">
      <c r="A422" s="127">
        <v>421</v>
      </c>
      <c r="B422" s="60"/>
      <c r="C422" s="66">
        <v>41.75</v>
      </c>
      <c r="D422" s="125"/>
      <c r="E422" s="344">
        <v>12590</v>
      </c>
      <c r="F422" s="148">
        <f t="shared" si="16"/>
        <v>4927</v>
      </c>
      <c r="G422" s="348"/>
      <c r="H422" s="348">
        <f t="shared" si="15"/>
        <v>3619</v>
      </c>
      <c r="I422" s="344">
        <v>33</v>
      </c>
    </row>
    <row r="423" spans="1:9">
      <c r="A423" s="127">
        <v>422</v>
      </c>
      <c r="B423" s="60"/>
      <c r="C423" s="66">
        <v>41.75</v>
      </c>
      <c r="D423" s="125"/>
      <c r="E423" s="344">
        <v>12590</v>
      </c>
      <c r="F423" s="148">
        <f t="shared" si="16"/>
        <v>4927</v>
      </c>
      <c r="G423" s="348"/>
      <c r="H423" s="348">
        <f t="shared" si="15"/>
        <v>3619</v>
      </c>
      <c r="I423" s="344">
        <v>33</v>
      </c>
    </row>
    <row r="424" spans="1:9">
      <c r="A424" s="127">
        <v>423</v>
      </c>
      <c r="B424" s="60"/>
      <c r="C424" s="66">
        <v>41.75</v>
      </c>
      <c r="D424" s="125"/>
      <c r="E424" s="344">
        <v>12590</v>
      </c>
      <c r="F424" s="148">
        <f t="shared" si="16"/>
        <v>4927</v>
      </c>
      <c r="G424" s="348"/>
      <c r="H424" s="348">
        <f t="shared" si="15"/>
        <v>3619</v>
      </c>
      <c r="I424" s="344">
        <v>33</v>
      </c>
    </row>
    <row r="425" spans="1:9">
      <c r="A425" s="127">
        <v>424</v>
      </c>
      <c r="B425" s="60"/>
      <c r="C425" s="66">
        <v>41.75</v>
      </c>
      <c r="D425" s="125"/>
      <c r="E425" s="344">
        <v>12590</v>
      </c>
      <c r="F425" s="148">
        <f t="shared" si="16"/>
        <v>4927</v>
      </c>
      <c r="G425" s="348"/>
      <c r="H425" s="348">
        <f t="shared" si="15"/>
        <v>3619</v>
      </c>
      <c r="I425" s="344">
        <v>33</v>
      </c>
    </row>
    <row r="426" spans="1:9">
      <c r="A426" s="127">
        <v>425</v>
      </c>
      <c r="B426" s="60"/>
      <c r="C426" s="66">
        <v>41.75</v>
      </c>
      <c r="D426" s="125"/>
      <c r="E426" s="344">
        <v>12590</v>
      </c>
      <c r="F426" s="148">
        <f t="shared" si="16"/>
        <v>4927</v>
      </c>
      <c r="G426" s="348"/>
      <c r="H426" s="348">
        <f t="shared" si="15"/>
        <v>3619</v>
      </c>
      <c r="I426" s="344">
        <v>33</v>
      </c>
    </row>
    <row r="427" spans="1:9">
      <c r="A427" s="127">
        <v>426</v>
      </c>
      <c r="B427" s="60"/>
      <c r="C427" s="66">
        <v>41.75</v>
      </c>
      <c r="D427" s="125"/>
      <c r="E427" s="344">
        <v>12590</v>
      </c>
      <c r="F427" s="148">
        <f t="shared" si="16"/>
        <v>4927</v>
      </c>
      <c r="G427" s="348"/>
      <c r="H427" s="348">
        <f t="shared" si="15"/>
        <v>3619</v>
      </c>
      <c r="I427" s="344">
        <v>33</v>
      </c>
    </row>
    <row r="428" spans="1:9" ht="13.5" thickBot="1">
      <c r="A428" s="98">
        <v>427</v>
      </c>
      <c r="B428" s="67"/>
      <c r="C428" s="68">
        <v>41.75</v>
      </c>
      <c r="D428" s="126"/>
      <c r="E428" s="151">
        <v>12590</v>
      </c>
      <c r="F428" s="341">
        <f t="shared" si="16"/>
        <v>4927</v>
      </c>
      <c r="G428" s="350"/>
      <c r="H428" s="350">
        <f t="shared" si="15"/>
        <v>3619</v>
      </c>
      <c r="I428" s="151">
        <v>33</v>
      </c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9" fitToHeight="28" orientation="portrait" verticalDpi="300" r:id="rId1"/>
  <headerFooter alignWithMargins="0">
    <oddHeader>&amp;LKrajský úřad Plzeňského kraje&amp;R27. 2. 2012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>
    <pageSetUpPr fitToPage="1"/>
  </sheetPr>
  <dimension ref="A1:J983"/>
  <sheetViews>
    <sheetView workbookViewId="0">
      <pane ySplit="12" topLeftCell="A13" activePane="bottomLeft" state="frozenSplit"/>
      <selection pane="bottomLeft" activeCell="K14" sqref="K14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0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19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264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59</v>
      </c>
      <c r="B7" s="36"/>
      <c r="C7" s="62"/>
      <c r="D7" s="63"/>
      <c r="E7" s="62">
        <v>34</v>
      </c>
      <c r="J7" s="30"/>
    </row>
    <row r="8" spans="1:10" ht="15.75">
      <c r="A8" s="39" t="s">
        <v>60</v>
      </c>
      <c r="B8" s="36"/>
      <c r="C8" s="62"/>
      <c r="D8" s="63"/>
      <c r="E8" s="62" t="s">
        <v>829</v>
      </c>
      <c r="J8" s="30"/>
    </row>
    <row r="9" spans="1:10" ht="15.75">
      <c r="A9" s="39"/>
      <c r="B9" s="36"/>
      <c r="C9" s="62"/>
      <c r="D9" s="63"/>
      <c r="E9" s="62"/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143"/>
      <c r="B11" s="144" t="s">
        <v>198</v>
      </c>
      <c r="C11" s="145"/>
      <c r="D11" s="144" t="s">
        <v>199</v>
      </c>
      <c r="E11" s="145"/>
      <c r="F11" s="51" t="s">
        <v>200</v>
      </c>
      <c r="G11" s="352"/>
      <c r="H11" s="352" t="s">
        <v>201</v>
      </c>
      <c r="I11" s="145"/>
    </row>
    <row r="12" spans="1:10" ht="45.75" thickBot="1">
      <c r="A12" s="138" t="s">
        <v>31</v>
      </c>
      <c r="B12" s="139" t="s">
        <v>159</v>
      </c>
      <c r="C12" s="140" t="s">
        <v>160</v>
      </c>
      <c r="D12" s="141" t="s">
        <v>202</v>
      </c>
      <c r="E12" s="142" t="s">
        <v>203</v>
      </c>
      <c r="F12" s="379" t="s">
        <v>200</v>
      </c>
      <c r="G12" s="349" t="s">
        <v>266</v>
      </c>
      <c r="H12" s="349" t="s">
        <v>267</v>
      </c>
      <c r="I12" s="380" t="s">
        <v>205</v>
      </c>
    </row>
    <row r="13" spans="1:10">
      <c r="A13" s="127" t="s">
        <v>61</v>
      </c>
      <c r="B13" s="70"/>
      <c r="C13" s="66">
        <v>34</v>
      </c>
      <c r="D13" s="125"/>
      <c r="E13" s="343">
        <v>12590</v>
      </c>
      <c r="F13" s="342">
        <f>ROUND(12*1.3525*(1/C13*E13)+I13,0)</f>
        <v>6043</v>
      </c>
      <c r="G13" s="355"/>
      <c r="H13" s="355">
        <f t="shared" ref="H13:H76" si="0">ROUND(12*(1/C13*E13),0)</f>
        <v>4444</v>
      </c>
      <c r="I13" s="343">
        <v>33</v>
      </c>
    </row>
    <row r="14" spans="1:10">
      <c r="A14" s="127">
        <v>30</v>
      </c>
      <c r="B14" s="60"/>
      <c r="C14" s="66">
        <f>ROUND(10.899*LN(A14)+A14/150-3,2)</f>
        <v>34.270000000000003</v>
      </c>
      <c r="D14" s="125"/>
      <c r="E14" s="344">
        <v>12590</v>
      </c>
      <c r="F14" s="148">
        <f t="shared" ref="F14:F77" si="1">ROUND(12*1.3525*(1/C14*E14)+I14,0)</f>
        <v>5996</v>
      </c>
      <c r="G14" s="348"/>
      <c r="H14" s="348">
        <f t="shared" si="0"/>
        <v>4409</v>
      </c>
      <c r="I14" s="344">
        <v>33</v>
      </c>
    </row>
    <row r="15" spans="1:10">
      <c r="A15" s="127">
        <v>31</v>
      </c>
      <c r="B15" s="60"/>
      <c r="C15" s="66">
        <f t="shared" ref="C15:C78" si="2">ROUND(10.899*LN(A15)+A15/150-3,2)</f>
        <v>34.630000000000003</v>
      </c>
      <c r="D15" s="125"/>
      <c r="E15" s="344">
        <v>12590</v>
      </c>
      <c r="F15" s="148">
        <f t="shared" si="1"/>
        <v>5934</v>
      </c>
      <c r="G15" s="348"/>
      <c r="H15" s="348">
        <f t="shared" si="0"/>
        <v>4363</v>
      </c>
      <c r="I15" s="344">
        <v>33</v>
      </c>
    </row>
    <row r="16" spans="1:10">
      <c r="A16" s="127">
        <v>32</v>
      </c>
      <c r="B16" s="60"/>
      <c r="C16" s="66">
        <f t="shared" si="2"/>
        <v>34.99</v>
      </c>
      <c r="D16" s="125"/>
      <c r="E16" s="344">
        <v>12590</v>
      </c>
      <c r="F16" s="148">
        <f t="shared" si="1"/>
        <v>5873</v>
      </c>
      <c r="G16" s="348"/>
      <c r="H16" s="348">
        <f t="shared" si="0"/>
        <v>4318</v>
      </c>
      <c r="I16" s="344">
        <v>33</v>
      </c>
    </row>
    <row r="17" spans="1:9">
      <c r="A17" s="127">
        <v>33</v>
      </c>
      <c r="B17" s="60"/>
      <c r="C17" s="66">
        <f t="shared" si="2"/>
        <v>35.33</v>
      </c>
      <c r="D17" s="125"/>
      <c r="E17" s="344">
        <v>12590</v>
      </c>
      <c r="F17" s="148">
        <f t="shared" si="1"/>
        <v>5817</v>
      </c>
      <c r="G17" s="348"/>
      <c r="H17" s="348">
        <f t="shared" si="0"/>
        <v>4276</v>
      </c>
      <c r="I17" s="344">
        <v>33</v>
      </c>
    </row>
    <row r="18" spans="1:9">
      <c r="A18" s="127">
        <v>34</v>
      </c>
      <c r="B18" s="60"/>
      <c r="C18" s="66">
        <f t="shared" si="2"/>
        <v>35.659999999999997</v>
      </c>
      <c r="D18" s="125"/>
      <c r="E18" s="344">
        <v>12590</v>
      </c>
      <c r="F18" s="148">
        <f t="shared" si="1"/>
        <v>5763</v>
      </c>
      <c r="G18" s="348"/>
      <c r="H18" s="348">
        <f t="shared" si="0"/>
        <v>4237</v>
      </c>
      <c r="I18" s="344">
        <v>33</v>
      </c>
    </row>
    <row r="19" spans="1:9">
      <c r="A19" s="127">
        <v>35</v>
      </c>
      <c r="B19" s="60"/>
      <c r="C19" s="66">
        <f t="shared" si="2"/>
        <v>35.979999999999997</v>
      </c>
      <c r="D19" s="125"/>
      <c r="E19" s="344">
        <v>12590</v>
      </c>
      <c r="F19" s="148">
        <f t="shared" si="1"/>
        <v>5712</v>
      </c>
      <c r="G19" s="348"/>
      <c r="H19" s="348">
        <f t="shared" si="0"/>
        <v>4199</v>
      </c>
      <c r="I19" s="344">
        <v>33</v>
      </c>
    </row>
    <row r="20" spans="1:9">
      <c r="A20" s="127">
        <v>36</v>
      </c>
      <c r="B20" s="60"/>
      <c r="C20" s="66">
        <f t="shared" si="2"/>
        <v>36.299999999999997</v>
      </c>
      <c r="D20" s="125"/>
      <c r="E20" s="344">
        <v>12590</v>
      </c>
      <c r="F20" s="148">
        <f t="shared" si="1"/>
        <v>5662</v>
      </c>
      <c r="G20" s="348"/>
      <c r="H20" s="348">
        <f t="shared" si="0"/>
        <v>4162</v>
      </c>
      <c r="I20" s="344">
        <v>33</v>
      </c>
    </row>
    <row r="21" spans="1:9">
      <c r="A21" s="127">
        <v>37</v>
      </c>
      <c r="B21" s="60"/>
      <c r="C21" s="66">
        <f t="shared" si="2"/>
        <v>36.6</v>
      </c>
      <c r="D21" s="125"/>
      <c r="E21" s="344">
        <v>12590</v>
      </c>
      <c r="F21" s="148">
        <f t="shared" si="1"/>
        <v>5616</v>
      </c>
      <c r="G21" s="348"/>
      <c r="H21" s="348">
        <f t="shared" si="0"/>
        <v>4128</v>
      </c>
      <c r="I21" s="344">
        <v>33</v>
      </c>
    </row>
    <row r="22" spans="1:9">
      <c r="A22" s="127">
        <v>38</v>
      </c>
      <c r="B22" s="60"/>
      <c r="C22" s="66">
        <f t="shared" si="2"/>
        <v>36.9</v>
      </c>
      <c r="D22" s="125"/>
      <c r="E22" s="344">
        <v>12590</v>
      </c>
      <c r="F22" s="148">
        <f t="shared" si="1"/>
        <v>5571</v>
      </c>
      <c r="G22" s="348"/>
      <c r="H22" s="348">
        <f t="shared" si="0"/>
        <v>4094</v>
      </c>
      <c r="I22" s="344">
        <v>33</v>
      </c>
    </row>
    <row r="23" spans="1:9">
      <c r="A23" s="127">
        <v>39</v>
      </c>
      <c r="B23" s="60"/>
      <c r="C23" s="66">
        <f t="shared" si="2"/>
        <v>37.19</v>
      </c>
      <c r="D23" s="125"/>
      <c r="E23" s="344">
        <v>12590</v>
      </c>
      <c r="F23" s="148">
        <f t="shared" si="1"/>
        <v>5527</v>
      </c>
      <c r="G23" s="348"/>
      <c r="H23" s="348">
        <f t="shared" si="0"/>
        <v>4062</v>
      </c>
      <c r="I23" s="344">
        <v>33</v>
      </c>
    </row>
    <row r="24" spans="1:9">
      <c r="A24" s="127">
        <v>40</v>
      </c>
      <c r="B24" s="60"/>
      <c r="C24" s="66">
        <f t="shared" si="2"/>
        <v>37.47</v>
      </c>
      <c r="D24" s="125"/>
      <c r="E24" s="344">
        <v>12590</v>
      </c>
      <c r="F24" s="148">
        <f t="shared" si="1"/>
        <v>5486</v>
      </c>
      <c r="G24" s="348"/>
      <c r="H24" s="348">
        <f t="shared" si="0"/>
        <v>4032</v>
      </c>
      <c r="I24" s="344">
        <v>33</v>
      </c>
    </row>
    <row r="25" spans="1:9">
      <c r="A25" s="127">
        <v>41</v>
      </c>
      <c r="B25" s="60"/>
      <c r="C25" s="66">
        <f t="shared" si="2"/>
        <v>37.75</v>
      </c>
      <c r="D25" s="125"/>
      <c r="E25" s="344">
        <v>12590</v>
      </c>
      <c r="F25" s="148">
        <f t="shared" si="1"/>
        <v>5446</v>
      </c>
      <c r="G25" s="348"/>
      <c r="H25" s="348">
        <f t="shared" si="0"/>
        <v>4002</v>
      </c>
      <c r="I25" s="344">
        <v>33</v>
      </c>
    </row>
    <row r="26" spans="1:9">
      <c r="A26" s="127">
        <v>42</v>
      </c>
      <c r="B26" s="60"/>
      <c r="C26" s="66">
        <f t="shared" si="2"/>
        <v>38.020000000000003</v>
      </c>
      <c r="D26" s="125"/>
      <c r="E26" s="344">
        <v>12590</v>
      </c>
      <c r="F26" s="148">
        <f t="shared" si="1"/>
        <v>5407</v>
      </c>
      <c r="G26" s="348"/>
      <c r="H26" s="348">
        <f t="shared" si="0"/>
        <v>3974</v>
      </c>
      <c r="I26" s="344">
        <v>33</v>
      </c>
    </row>
    <row r="27" spans="1:9">
      <c r="A27" s="127">
        <v>43</v>
      </c>
      <c r="B27" s="60"/>
      <c r="C27" s="66">
        <f t="shared" si="2"/>
        <v>38.28</v>
      </c>
      <c r="D27" s="125"/>
      <c r="E27" s="344">
        <v>12590</v>
      </c>
      <c r="F27" s="148">
        <f t="shared" si="1"/>
        <v>5371</v>
      </c>
      <c r="G27" s="348"/>
      <c r="H27" s="348">
        <f t="shared" si="0"/>
        <v>3947</v>
      </c>
      <c r="I27" s="344">
        <v>33</v>
      </c>
    </row>
    <row r="28" spans="1:9">
      <c r="A28" s="127">
        <v>44</v>
      </c>
      <c r="B28" s="60"/>
      <c r="C28" s="66">
        <f t="shared" si="2"/>
        <v>38.54</v>
      </c>
      <c r="D28" s="125"/>
      <c r="E28" s="344">
        <v>12590</v>
      </c>
      <c r="F28" s="148">
        <f t="shared" si="1"/>
        <v>5335</v>
      </c>
      <c r="G28" s="348"/>
      <c r="H28" s="348">
        <f t="shared" si="0"/>
        <v>3920</v>
      </c>
      <c r="I28" s="344">
        <v>33</v>
      </c>
    </row>
    <row r="29" spans="1:9">
      <c r="A29" s="127">
        <v>45</v>
      </c>
      <c r="B29" s="60"/>
      <c r="C29" s="66">
        <f t="shared" si="2"/>
        <v>38.79</v>
      </c>
      <c r="D29" s="125"/>
      <c r="E29" s="344">
        <v>12590</v>
      </c>
      <c r="F29" s="148">
        <f t="shared" si="1"/>
        <v>5301</v>
      </c>
      <c r="G29" s="348"/>
      <c r="H29" s="348">
        <f t="shared" si="0"/>
        <v>3895</v>
      </c>
      <c r="I29" s="344">
        <v>33</v>
      </c>
    </row>
    <row r="30" spans="1:9">
      <c r="A30" s="127">
        <v>46</v>
      </c>
      <c r="B30" s="60"/>
      <c r="C30" s="66">
        <f t="shared" si="2"/>
        <v>39.04</v>
      </c>
      <c r="D30" s="125"/>
      <c r="E30" s="344">
        <v>12590</v>
      </c>
      <c r="F30" s="148">
        <f t="shared" si="1"/>
        <v>5267</v>
      </c>
      <c r="G30" s="348"/>
      <c r="H30" s="348">
        <f t="shared" si="0"/>
        <v>3870</v>
      </c>
      <c r="I30" s="344">
        <v>33</v>
      </c>
    </row>
    <row r="31" spans="1:9">
      <c r="A31" s="127">
        <v>47</v>
      </c>
      <c r="B31" s="60"/>
      <c r="C31" s="66">
        <f t="shared" si="2"/>
        <v>39.28</v>
      </c>
      <c r="D31" s="125"/>
      <c r="E31" s="344">
        <v>12590</v>
      </c>
      <c r="F31" s="148">
        <f t="shared" si="1"/>
        <v>5235</v>
      </c>
      <c r="G31" s="348"/>
      <c r="H31" s="348">
        <f t="shared" si="0"/>
        <v>3846</v>
      </c>
      <c r="I31" s="344">
        <v>33</v>
      </c>
    </row>
    <row r="32" spans="1:9">
      <c r="A32" s="127">
        <v>48</v>
      </c>
      <c r="B32" s="60"/>
      <c r="C32" s="66">
        <f t="shared" si="2"/>
        <v>39.51</v>
      </c>
      <c r="D32" s="125"/>
      <c r="E32" s="344">
        <v>12590</v>
      </c>
      <c r="F32" s="148">
        <f t="shared" si="1"/>
        <v>5205</v>
      </c>
      <c r="G32" s="348"/>
      <c r="H32" s="348">
        <f t="shared" si="0"/>
        <v>3824</v>
      </c>
      <c r="I32" s="344">
        <v>33</v>
      </c>
    </row>
    <row r="33" spans="1:9">
      <c r="A33" s="127">
        <v>49</v>
      </c>
      <c r="B33" s="60"/>
      <c r="C33" s="66">
        <f t="shared" si="2"/>
        <v>39.74</v>
      </c>
      <c r="D33" s="125"/>
      <c r="E33" s="344">
        <v>12590</v>
      </c>
      <c r="F33" s="148">
        <f t="shared" si="1"/>
        <v>5175</v>
      </c>
      <c r="G33" s="348"/>
      <c r="H33" s="348">
        <f t="shared" si="0"/>
        <v>3802</v>
      </c>
      <c r="I33" s="344">
        <v>33</v>
      </c>
    </row>
    <row r="34" spans="1:9">
      <c r="A34" s="127">
        <v>50</v>
      </c>
      <c r="B34" s="60"/>
      <c r="C34" s="66">
        <f t="shared" si="2"/>
        <v>39.97</v>
      </c>
      <c r="D34" s="125"/>
      <c r="E34" s="344">
        <v>12590</v>
      </c>
      <c r="F34" s="148">
        <f t="shared" si="1"/>
        <v>5145</v>
      </c>
      <c r="G34" s="348"/>
      <c r="H34" s="348">
        <f t="shared" si="0"/>
        <v>3780</v>
      </c>
      <c r="I34" s="344">
        <v>33</v>
      </c>
    </row>
    <row r="35" spans="1:9">
      <c r="A35" s="127">
        <v>51</v>
      </c>
      <c r="B35" s="60"/>
      <c r="C35" s="66">
        <f t="shared" si="2"/>
        <v>40.19</v>
      </c>
      <c r="D35" s="125"/>
      <c r="E35" s="344">
        <v>12590</v>
      </c>
      <c r="F35" s="148">
        <f t="shared" si="1"/>
        <v>5117</v>
      </c>
      <c r="G35" s="348"/>
      <c r="H35" s="348">
        <f t="shared" si="0"/>
        <v>3759</v>
      </c>
      <c r="I35" s="344">
        <v>33</v>
      </c>
    </row>
    <row r="36" spans="1:9">
      <c r="A36" s="127">
        <v>52</v>
      </c>
      <c r="B36" s="60"/>
      <c r="C36" s="66">
        <f t="shared" si="2"/>
        <v>40.409999999999997</v>
      </c>
      <c r="D36" s="125"/>
      <c r="E36" s="344">
        <v>12590</v>
      </c>
      <c r="F36" s="148">
        <f t="shared" si="1"/>
        <v>5090</v>
      </c>
      <c r="G36" s="348"/>
      <c r="H36" s="348">
        <f t="shared" si="0"/>
        <v>3739</v>
      </c>
      <c r="I36" s="344">
        <v>33</v>
      </c>
    </row>
    <row r="37" spans="1:9">
      <c r="A37" s="127">
        <v>53</v>
      </c>
      <c r="B37" s="60"/>
      <c r="C37" s="66">
        <f t="shared" si="2"/>
        <v>40.630000000000003</v>
      </c>
      <c r="D37" s="125"/>
      <c r="E37" s="344">
        <v>12590</v>
      </c>
      <c r="F37" s="148">
        <f t="shared" si="1"/>
        <v>5062</v>
      </c>
      <c r="G37" s="348"/>
      <c r="H37" s="348">
        <f t="shared" si="0"/>
        <v>3718</v>
      </c>
      <c r="I37" s="344">
        <v>33</v>
      </c>
    </row>
    <row r="38" spans="1:9">
      <c r="A38" s="127">
        <v>54</v>
      </c>
      <c r="B38" s="60"/>
      <c r="C38" s="66">
        <f t="shared" si="2"/>
        <v>40.840000000000003</v>
      </c>
      <c r="D38" s="125"/>
      <c r="E38" s="344">
        <v>12590</v>
      </c>
      <c r="F38" s="148">
        <f t="shared" si="1"/>
        <v>5036</v>
      </c>
      <c r="G38" s="348"/>
      <c r="H38" s="348">
        <f t="shared" si="0"/>
        <v>3699</v>
      </c>
      <c r="I38" s="344">
        <v>33</v>
      </c>
    </row>
    <row r="39" spans="1:9">
      <c r="A39" s="127">
        <v>55</v>
      </c>
      <c r="B39" s="60"/>
      <c r="C39" s="66">
        <f t="shared" si="2"/>
        <v>41.04</v>
      </c>
      <c r="D39" s="125"/>
      <c r="E39" s="344">
        <v>12590</v>
      </c>
      <c r="F39" s="148">
        <f t="shared" si="1"/>
        <v>5012</v>
      </c>
      <c r="G39" s="348"/>
      <c r="H39" s="348">
        <f t="shared" si="0"/>
        <v>3681</v>
      </c>
      <c r="I39" s="344">
        <v>33</v>
      </c>
    </row>
    <row r="40" spans="1:9">
      <c r="A40" s="127">
        <v>56</v>
      </c>
      <c r="B40" s="60"/>
      <c r="C40" s="66">
        <f t="shared" si="2"/>
        <v>41.25</v>
      </c>
      <c r="D40" s="125"/>
      <c r="E40" s="344">
        <v>12590</v>
      </c>
      <c r="F40" s="148">
        <f t="shared" si="1"/>
        <v>4987</v>
      </c>
      <c r="G40" s="348"/>
      <c r="H40" s="348">
        <f t="shared" si="0"/>
        <v>3663</v>
      </c>
      <c r="I40" s="344">
        <v>33</v>
      </c>
    </row>
    <row r="41" spans="1:9">
      <c r="A41" s="127">
        <v>57</v>
      </c>
      <c r="B41" s="60"/>
      <c r="C41" s="66">
        <f t="shared" si="2"/>
        <v>41.45</v>
      </c>
      <c r="D41" s="125"/>
      <c r="E41" s="344">
        <v>12590</v>
      </c>
      <c r="F41" s="148">
        <f t="shared" si="1"/>
        <v>4963</v>
      </c>
      <c r="G41" s="348"/>
      <c r="H41" s="348">
        <f t="shared" si="0"/>
        <v>3645</v>
      </c>
      <c r="I41" s="344">
        <v>33</v>
      </c>
    </row>
    <row r="42" spans="1:9">
      <c r="A42" s="127">
        <v>58</v>
      </c>
      <c r="B42" s="60"/>
      <c r="C42" s="66">
        <f t="shared" si="2"/>
        <v>41.64</v>
      </c>
      <c r="D42" s="125"/>
      <c r="E42" s="344">
        <v>12590</v>
      </c>
      <c r="F42" s="148">
        <f t="shared" si="1"/>
        <v>4940</v>
      </c>
      <c r="G42" s="348"/>
      <c r="H42" s="348">
        <f t="shared" si="0"/>
        <v>3628</v>
      </c>
      <c r="I42" s="344">
        <v>33</v>
      </c>
    </row>
    <row r="43" spans="1:9">
      <c r="A43" s="127">
        <v>59</v>
      </c>
      <c r="B43" s="60"/>
      <c r="C43" s="66">
        <f t="shared" si="2"/>
        <v>41.83</v>
      </c>
      <c r="D43" s="125"/>
      <c r="E43" s="344">
        <v>12590</v>
      </c>
      <c r="F43" s="148">
        <f t="shared" si="1"/>
        <v>4918</v>
      </c>
      <c r="G43" s="348"/>
      <c r="H43" s="348">
        <f t="shared" si="0"/>
        <v>3612</v>
      </c>
      <c r="I43" s="344">
        <v>33</v>
      </c>
    </row>
    <row r="44" spans="1:9">
      <c r="A44" s="127">
        <v>60</v>
      </c>
      <c r="B44" s="60"/>
      <c r="C44" s="66">
        <f t="shared" si="2"/>
        <v>42.02</v>
      </c>
      <c r="D44" s="125"/>
      <c r="E44" s="344">
        <v>12590</v>
      </c>
      <c r="F44" s="148">
        <f t="shared" si="1"/>
        <v>4896</v>
      </c>
      <c r="G44" s="348"/>
      <c r="H44" s="348">
        <f t="shared" si="0"/>
        <v>3595</v>
      </c>
      <c r="I44" s="344">
        <v>33</v>
      </c>
    </row>
    <row r="45" spans="1:9">
      <c r="A45" s="127">
        <v>61</v>
      </c>
      <c r="B45" s="60"/>
      <c r="C45" s="66">
        <f t="shared" si="2"/>
        <v>42.21</v>
      </c>
      <c r="D45" s="125"/>
      <c r="E45" s="344">
        <v>12590</v>
      </c>
      <c r="F45" s="148">
        <f t="shared" si="1"/>
        <v>4874</v>
      </c>
      <c r="G45" s="348"/>
      <c r="H45" s="348">
        <f t="shared" si="0"/>
        <v>3579</v>
      </c>
      <c r="I45" s="344">
        <v>33</v>
      </c>
    </row>
    <row r="46" spans="1:9">
      <c r="A46" s="127">
        <v>62</v>
      </c>
      <c r="B46" s="60"/>
      <c r="C46" s="66">
        <f t="shared" si="2"/>
        <v>42.39</v>
      </c>
      <c r="D46" s="125"/>
      <c r="E46" s="344">
        <v>12590</v>
      </c>
      <c r="F46" s="148">
        <f t="shared" si="1"/>
        <v>4853</v>
      </c>
      <c r="G46" s="348"/>
      <c r="H46" s="348">
        <f t="shared" si="0"/>
        <v>3564</v>
      </c>
      <c r="I46" s="344">
        <v>33</v>
      </c>
    </row>
    <row r="47" spans="1:9">
      <c r="A47" s="127">
        <v>63</v>
      </c>
      <c r="B47" s="60"/>
      <c r="C47" s="66">
        <f t="shared" si="2"/>
        <v>42.58</v>
      </c>
      <c r="D47" s="125"/>
      <c r="E47" s="344">
        <v>12590</v>
      </c>
      <c r="F47" s="148">
        <f t="shared" si="1"/>
        <v>4832</v>
      </c>
      <c r="G47" s="348"/>
      <c r="H47" s="348">
        <f t="shared" si="0"/>
        <v>3548</v>
      </c>
      <c r="I47" s="344">
        <v>33</v>
      </c>
    </row>
    <row r="48" spans="1:9">
      <c r="A48" s="127">
        <v>64</v>
      </c>
      <c r="B48" s="60"/>
      <c r="C48" s="66">
        <f t="shared" si="2"/>
        <v>42.75</v>
      </c>
      <c r="D48" s="125"/>
      <c r="E48" s="344">
        <v>12590</v>
      </c>
      <c r="F48" s="148">
        <f t="shared" si="1"/>
        <v>4813</v>
      </c>
      <c r="G48" s="348"/>
      <c r="H48" s="348">
        <f t="shared" si="0"/>
        <v>3534</v>
      </c>
      <c r="I48" s="344">
        <v>33</v>
      </c>
    </row>
    <row r="49" spans="1:9">
      <c r="A49" s="127">
        <v>65</v>
      </c>
      <c r="B49" s="60"/>
      <c r="C49" s="66">
        <f t="shared" si="2"/>
        <v>42.93</v>
      </c>
      <c r="D49" s="125"/>
      <c r="E49" s="344">
        <v>12590</v>
      </c>
      <c r="F49" s="148">
        <f t="shared" si="1"/>
        <v>4793</v>
      </c>
      <c r="G49" s="348"/>
      <c r="H49" s="348">
        <f t="shared" si="0"/>
        <v>3519</v>
      </c>
      <c r="I49" s="344">
        <v>33</v>
      </c>
    </row>
    <row r="50" spans="1:9">
      <c r="A50" s="127">
        <v>66</v>
      </c>
      <c r="B50" s="60"/>
      <c r="C50" s="66">
        <f t="shared" si="2"/>
        <v>43.1</v>
      </c>
      <c r="D50" s="125"/>
      <c r="E50" s="344">
        <v>12590</v>
      </c>
      <c r="F50" s="148">
        <f t="shared" si="1"/>
        <v>4774</v>
      </c>
      <c r="G50" s="348"/>
      <c r="H50" s="348">
        <f t="shared" si="0"/>
        <v>3505</v>
      </c>
      <c r="I50" s="344">
        <v>33</v>
      </c>
    </row>
    <row r="51" spans="1:9">
      <c r="A51" s="127">
        <v>67</v>
      </c>
      <c r="B51" s="60"/>
      <c r="C51" s="66">
        <f t="shared" si="2"/>
        <v>43.27</v>
      </c>
      <c r="D51" s="125"/>
      <c r="E51" s="344">
        <v>12590</v>
      </c>
      <c r="F51" s="148">
        <f t="shared" si="1"/>
        <v>4755</v>
      </c>
      <c r="G51" s="348"/>
      <c r="H51" s="348">
        <f t="shared" si="0"/>
        <v>3492</v>
      </c>
      <c r="I51" s="344">
        <v>33</v>
      </c>
    </row>
    <row r="52" spans="1:9">
      <c r="A52" s="127">
        <v>68</v>
      </c>
      <c r="B52" s="60"/>
      <c r="C52" s="66">
        <f t="shared" si="2"/>
        <v>43.44</v>
      </c>
      <c r="D52" s="125"/>
      <c r="E52" s="344">
        <v>12590</v>
      </c>
      <c r="F52" s="148">
        <f t="shared" si="1"/>
        <v>4737</v>
      </c>
      <c r="G52" s="348"/>
      <c r="H52" s="348">
        <f t="shared" si="0"/>
        <v>3478</v>
      </c>
      <c r="I52" s="344">
        <v>33</v>
      </c>
    </row>
    <row r="53" spans="1:9">
      <c r="A53" s="127">
        <v>69</v>
      </c>
      <c r="B53" s="60"/>
      <c r="C53" s="66">
        <f t="shared" si="2"/>
        <v>43.61</v>
      </c>
      <c r="D53" s="125"/>
      <c r="E53" s="344">
        <v>12590</v>
      </c>
      <c r="F53" s="148">
        <f t="shared" si="1"/>
        <v>4719</v>
      </c>
      <c r="G53" s="348"/>
      <c r="H53" s="348">
        <f t="shared" si="0"/>
        <v>3464</v>
      </c>
      <c r="I53" s="344">
        <v>33</v>
      </c>
    </row>
    <row r="54" spans="1:9">
      <c r="A54" s="127">
        <v>70</v>
      </c>
      <c r="B54" s="60"/>
      <c r="C54" s="66">
        <f t="shared" si="2"/>
        <v>43.77</v>
      </c>
      <c r="D54" s="125"/>
      <c r="E54" s="344">
        <v>12590</v>
      </c>
      <c r="F54" s="148">
        <f t="shared" si="1"/>
        <v>4701</v>
      </c>
      <c r="G54" s="348"/>
      <c r="H54" s="348">
        <f t="shared" si="0"/>
        <v>3452</v>
      </c>
      <c r="I54" s="344">
        <v>33</v>
      </c>
    </row>
    <row r="55" spans="1:9">
      <c r="A55" s="127">
        <v>71</v>
      </c>
      <c r="B55" s="60"/>
      <c r="C55" s="66">
        <f t="shared" si="2"/>
        <v>43.93</v>
      </c>
      <c r="D55" s="125"/>
      <c r="E55" s="344">
        <v>12590</v>
      </c>
      <c r="F55" s="148">
        <f t="shared" si="1"/>
        <v>4684</v>
      </c>
      <c r="G55" s="348"/>
      <c r="H55" s="348">
        <f t="shared" si="0"/>
        <v>3439</v>
      </c>
      <c r="I55" s="344">
        <v>33</v>
      </c>
    </row>
    <row r="56" spans="1:9">
      <c r="A56" s="127">
        <v>72</v>
      </c>
      <c r="B56" s="60"/>
      <c r="C56" s="66">
        <f t="shared" si="2"/>
        <v>44.09</v>
      </c>
      <c r="D56" s="125"/>
      <c r="E56" s="344">
        <v>12590</v>
      </c>
      <c r="F56" s="148">
        <f t="shared" si="1"/>
        <v>4668</v>
      </c>
      <c r="G56" s="348"/>
      <c r="H56" s="348">
        <f t="shared" si="0"/>
        <v>3427</v>
      </c>
      <c r="I56" s="344">
        <v>33</v>
      </c>
    </row>
    <row r="57" spans="1:9">
      <c r="A57" s="127">
        <v>73</v>
      </c>
      <c r="B57" s="60"/>
      <c r="C57" s="66">
        <f t="shared" si="2"/>
        <v>44.25</v>
      </c>
      <c r="D57" s="125"/>
      <c r="E57" s="344">
        <v>12590</v>
      </c>
      <c r="F57" s="148">
        <f t="shared" si="1"/>
        <v>4651</v>
      </c>
      <c r="G57" s="348"/>
      <c r="H57" s="348">
        <f t="shared" si="0"/>
        <v>3414</v>
      </c>
      <c r="I57" s="344">
        <v>33</v>
      </c>
    </row>
    <row r="58" spans="1:9">
      <c r="A58" s="127">
        <v>74</v>
      </c>
      <c r="B58" s="60"/>
      <c r="C58" s="66">
        <f t="shared" si="2"/>
        <v>44.4</v>
      </c>
      <c r="D58" s="125"/>
      <c r="E58" s="344">
        <v>12590</v>
      </c>
      <c r="F58" s="148">
        <f t="shared" si="1"/>
        <v>4635</v>
      </c>
      <c r="G58" s="348"/>
      <c r="H58" s="348">
        <f t="shared" si="0"/>
        <v>3403</v>
      </c>
      <c r="I58" s="344">
        <v>33</v>
      </c>
    </row>
    <row r="59" spans="1:9">
      <c r="A59" s="127">
        <v>75</v>
      </c>
      <c r="B59" s="60"/>
      <c r="C59" s="66">
        <f t="shared" si="2"/>
        <v>44.56</v>
      </c>
      <c r="D59" s="125"/>
      <c r="E59" s="344">
        <v>12590</v>
      </c>
      <c r="F59" s="148">
        <f t="shared" si="1"/>
        <v>4619</v>
      </c>
      <c r="G59" s="348"/>
      <c r="H59" s="348">
        <f t="shared" si="0"/>
        <v>3390</v>
      </c>
      <c r="I59" s="344">
        <v>33</v>
      </c>
    </row>
    <row r="60" spans="1:9">
      <c r="A60" s="127">
        <v>76</v>
      </c>
      <c r="B60" s="60"/>
      <c r="C60" s="66">
        <f t="shared" si="2"/>
        <v>44.71</v>
      </c>
      <c r="D60" s="125"/>
      <c r="E60" s="344">
        <v>12590</v>
      </c>
      <c r="F60" s="148">
        <f t="shared" si="1"/>
        <v>4603</v>
      </c>
      <c r="G60" s="348"/>
      <c r="H60" s="348">
        <f t="shared" si="0"/>
        <v>3379</v>
      </c>
      <c r="I60" s="344">
        <v>33</v>
      </c>
    </row>
    <row r="61" spans="1:9">
      <c r="A61" s="127">
        <v>77</v>
      </c>
      <c r="B61" s="60"/>
      <c r="C61" s="66">
        <f t="shared" si="2"/>
        <v>44.86</v>
      </c>
      <c r="D61" s="125"/>
      <c r="E61" s="344">
        <v>12590</v>
      </c>
      <c r="F61" s="148">
        <f t="shared" si="1"/>
        <v>4588</v>
      </c>
      <c r="G61" s="348"/>
      <c r="H61" s="348">
        <f t="shared" si="0"/>
        <v>3368</v>
      </c>
      <c r="I61" s="344">
        <v>33</v>
      </c>
    </row>
    <row r="62" spans="1:9">
      <c r="A62" s="127">
        <v>78</v>
      </c>
      <c r="B62" s="60"/>
      <c r="C62" s="66">
        <f t="shared" si="2"/>
        <v>45</v>
      </c>
      <c r="D62" s="125"/>
      <c r="E62" s="344">
        <v>12590</v>
      </c>
      <c r="F62" s="148">
        <f t="shared" si="1"/>
        <v>4574</v>
      </c>
      <c r="G62" s="348"/>
      <c r="H62" s="348">
        <f t="shared" si="0"/>
        <v>3357</v>
      </c>
      <c r="I62" s="344">
        <v>33</v>
      </c>
    </row>
    <row r="63" spans="1:9">
      <c r="A63" s="127">
        <v>79</v>
      </c>
      <c r="B63" s="60"/>
      <c r="C63" s="66">
        <f t="shared" si="2"/>
        <v>45.15</v>
      </c>
      <c r="D63" s="125"/>
      <c r="E63" s="344">
        <v>12590</v>
      </c>
      <c r="F63" s="148">
        <f t="shared" si="1"/>
        <v>4559</v>
      </c>
      <c r="G63" s="348"/>
      <c r="H63" s="348">
        <f t="shared" si="0"/>
        <v>3346</v>
      </c>
      <c r="I63" s="344">
        <v>33</v>
      </c>
    </row>
    <row r="64" spans="1:9">
      <c r="A64" s="127">
        <v>80</v>
      </c>
      <c r="B64" s="60"/>
      <c r="C64" s="66">
        <f t="shared" si="2"/>
        <v>45.29</v>
      </c>
      <c r="D64" s="125"/>
      <c r="E64" s="344">
        <v>12590</v>
      </c>
      <c r="F64" s="148">
        <f t="shared" si="1"/>
        <v>4545</v>
      </c>
      <c r="G64" s="348"/>
      <c r="H64" s="348">
        <f t="shared" si="0"/>
        <v>3336</v>
      </c>
      <c r="I64" s="344">
        <v>33</v>
      </c>
    </row>
    <row r="65" spans="1:9">
      <c r="A65" s="127">
        <v>81</v>
      </c>
      <c r="B65" s="60"/>
      <c r="C65" s="66">
        <f t="shared" si="2"/>
        <v>45.44</v>
      </c>
      <c r="D65" s="125"/>
      <c r="E65" s="344">
        <v>12590</v>
      </c>
      <c r="F65" s="148">
        <f t="shared" si="1"/>
        <v>4530</v>
      </c>
      <c r="G65" s="348"/>
      <c r="H65" s="348">
        <f t="shared" si="0"/>
        <v>3325</v>
      </c>
      <c r="I65" s="344">
        <v>33</v>
      </c>
    </row>
    <row r="66" spans="1:9">
      <c r="A66" s="127">
        <v>82</v>
      </c>
      <c r="B66" s="60"/>
      <c r="C66" s="66">
        <f t="shared" si="2"/>
        <v>45.58</v>
      </c>
      <c r="D66" s="125"/>
      <c r="E66" s="344">
        <v>12590</v>
      </c>
      <c r="F66" s="148">
        <f t="shared" si="1"/>
        <v>4516</v>
      </c>
      <c r="G66" s="348"/>
      <c r="H66" s="348">
        <f t="shared" si="0"/>
        <v>3315</v>
      </c>
      <c r="I66" s="344">
        <v>33</v>
      </c>
    </row>
    <row r="67" spans="1:9">
      <c r="A67" s="127">
        <v>83</v>
      </c>
      <c r="B67" s="60"/>
      <c r="C67" s="66">
        <f t="shared" si="2"/>
        <v>45.71</v>
      </c>
      <c r="D67" s="125"/>
      <c r="E67" s="344">
        <v>12590</v>
      </c>
      <c r="F67" s="148">
        <f t="shared" si="1"/>
        <v>4503</v>
      </c>
      <c r="G67" s="348"/>
      <c r="H67" s="348">
        <f t="shared" si="0"/>
        <v>3305</v>
      </c>
      <c r="I67" s="344">
        <v>33</v>
      </c>
    </row>
    <row r="68" spans="1:9">
      <c r="A68" s="127">
        <v>84</v>
      </c>
      <c r="B68" s="60"/>
      <c r="C68" s="66">
        <f t="shared" si="2"/>
        <v>45.85</v>
      </c>
      <c r="D68" s="125"/>
      <c r="E68" s="344">
        <v>12590</v>
      </c>
      <c r="F68" s="148">
        <f t="shared" si="1"/>
        <v>4490</v>
      </c>
      <c r="G68" s="348"/>
      <c r="H68" s="348">
        <f t="shared" si="0"/>
        <v>3295</v>
      </c>
      <c r="I68" s="344">
        <v>33</v>
      </c>
    </row>
    <row r="69" spans="1:9">
      <c r="A69" s="127">
        <v>85</v>
      </c>
      <c r="B69" s="60"/>
      <c r="C69" s="66">
        <f t="shared" si="2"/>
        <v>45.99</v>
      </c>
      <c r="D69" s="125"/>
      <c r="E69" s="344">
        <v>12590</v>
      </c>
      <c r="F69" s="148">
        <f t="shared" si="1"/>
        <v>4476</v>
      </c>
      <c r="G69" s="348"/>
      <c r="H69" s="348">
        <f t="shared" si="0"/>
        <v>3285</v>
      </c>
      <c r="I69" s="344">
        <v>33</v>
      </c>
    </row>
    <row r="70" spans="1:9">
      <c r="A70" s="127">
        <v>86</v>
      </c>
      <c r="B70" s="60"/>
      <c r="C70" s="66">
        <f t="shared" si="2"/>
        <v>46.12</v>
      </c>
      <c r="D70" s="125"/>
      <c r="E70" s="344">
        <v>12590</v>
      </c>
      <c r="F70" s="148">
        <f t="shared" si="1"/>
        <v>4464</v>
      </c>
      <c r="G70" s="348"/>
      <c r="H70" s="348">
        <f t="shared" si="0"/>
        <v>3276</v>
      </c>
      <c r="I70" s="344">
        <v>33</v>
      </c>
    </row>
    <row r="71" spans="1:9">
      <c r="A71" s="127">
        <v>87</v>
      </c>
      <c r="B71" s="60"/>
      <c r="C71" s="66">
        <f t="shared" si="2"/>
        <v>46.25</v>
      </c>
      <c r="D71" s="125"/>
      <c r="E71" s="344">
        <v>12590</v>
      </c>
      <c r="F71" s="148">
        <f t="shared" si="1"/>
        <v>4451</v>
      </c>
      <c r="G71" s="348"/>
      <c r="H71" s="348">
        <f t="shared" si="0"/>
        <v>3267</v>
      </c>
      <c r="I71" s="344">
        <v>33</v>
      </c>
    </row>
    <row r="72" spans="1:9">
      <c r="A72" s="127">
        <v>88</v>
      </c>
      <c r="B72" s="60"/>
      <c r="C72" s="66">
        <f t="shared" si="2"/>
        <v>46.39</v>
      </c>
      <c r="D72" s="125"/>
      <c r="E72" s="344">
        <v>12590</v>
      </c>
      <c r="F72" s="148">
        <f t="shared" si="1"/>
        <v>4438</v>
      </c>
      <c r="G72" s="348"/>
      <c r="H72" s="348">
        <f t="shared" si="0"/>
        <v>3257</v>
      </c>
      <c r="I72" s="344">
        <v>33</v>
      </c>
    </row>
    <row r="73" spans="1:9">
      <c r="A73" s="127">
        <v>89</v>
      </c>
      <c r="B73" s="60"/>
      <c r="C73" s="66">
        <f t="shared" si="2"/>
        <v>46.51</v>
      </c>
      <c r="D73" s="125"/>
      <c r="E73" s="344">
        <v>12590</v>
      </c>
      <c r="F73" s="148">
        <f t="shared" si="1"/>
        <v>4426</v>
      </c>
      <c r="G73" s="348"/>
      <c r="H73" s="348">
        <f t="shared" si="0"/>
        <v>3248</v>
      </c>
      <c r="I73" s="344">
        <v>33</v>
      </c>
    </row>
    <row r="74" spans="1:9">
      <c r="A74" s="127">
        <v>90</v>
      </c>
      <c r="B74" s="60"/>
      <c r="C74" s="66">
        <f t="shared" si="2"/>
        <v>46.64</v>
      </c>
      <c r="D74" s="125"/>
      <c r="E74" s="344">
        <v>12590</v>
      </c>
      <c r="F74" s="148">
        <f t="shared" si="1"/>
        <v>4414</v>
      </c>
      <c r="G74" s="348"/>
      <c r="H74" s="348">
        <f t="shared" si="0"/>
        <v>3239</v>
      </c>
      <c r="I74" s="344">
        <v>33</v>
      </c>
    </row>
    <row r="75" spans="1:9">
      <c r="A75" s="127">
        <v>91</v>
      </c>
      <c r="B75" s="60"/>
      <c r="C75" s="66">
        <f t="shared" si="2"/>
        <v>46.77</v>
      </c>
      <c r="D75" s="125"/>
      <c r="E75" s="344">
        <v>12590</v>
      </c>
      <c r="F75" s="148">
        <f t="shared" si="1"/>
        <v>4402</v>
      </c>
      <c r="G75" s="348"/>
      <c r="H75" s="348">
        <f t="shared" si="0"/>
        <v>3230</v>
      </c>
      <c r="I75" s="344">
        <v>33</v>
      </c>
    </row>
    <row r="76" spans="1:9">
      <c r="A76" s="127">
        <v>92</v>
      </c>
      <c r="B76" s="60"/>
      <c r="C76" s="66">
        <f t="shared" si="2"/>
        <v>46.9</v>
      </c>
      <c r="D76" s="125"/>
      <c r="E76" s="344">
        <v>12590</v>
      </c>
      <c r="F76" s="148">
        <f t="shared" si="1"/>
        <v>4390</v>
      </c>
      <c r="G76" s="348"/>
      <c r="H76" s="348">
        <f t="shared" si="0"/>
        <v>3221</v>
      </c>
      <c r="I76" s="344">
        <v>33</v>
      </c>
    </row>
    <row r="77" spans="1:9">
      <c r="A77" s="127">
        <v>93</v>
      </c>
      <c r="B77" s="60"/>
      <c r="C77" s="66">
        <f t="shared" si="2"/>
        <v>47.02</v>
      </c>
      <c r="D77" s="125"/>
      <c r="E77" s="344">
        <v>12590</v>
      </c>
      <c r="F77" s="148">
        <f t="shared" si="1"/>
        <v>4379</v>
      </c>
      <c r="G77" s="348"/>
      <c r="H77" s="348">
        <f t="shared" ref="H77:H140" si="3">ROUND(12*(1/C77*E77),0)</f>
        <v>3213</v>
      </c>
      <c r="I77" s="344">
        <v>33</v>
      </c>
    </row>
    <row r="78" spans="1:9">
      <c r="A78" s="127">
        <v>94</v>
      </c>
      <c r="B78" s="60"/>
      <c r="C78" s="66">
        <f t="shared" si="2"/>
        <v>47.14</v>
      </c>
      <c r="D78" s="125"/>
      <c r="E78" s="344">
        <v>12590</v>
      </c>
      <c r="F78" s="148">
        <f t="shared" ref="F78:F141" si="4">ROUND(12*1.3525*(1/C78*E78)+I78,0)</f>
        <v>4368</v>
      </c>
      <c r="G78" s="348"/>
      <c r="H78" s="348">
        <f t="shared" si="3"/>
        <v>3205</v>
      </c>
      <c r="I78" s="344">
        <v>33</v>
      </c>
    </row>
    <row r="79" spans="1:9">
      <c r="A79" s="127">
        <v>95</v>
      </c>
      <c r="B79" s="60"/>
      <c r="C79" s="66">
        <f t="shared" ref="C79:C142" si="5">ROUND(10.899*LN(A79)+A79/150-3,2)</f>
        <v>47.27</v>
      </c>
      <c r="D79" s="125"/>
      <c r="E79" s="344">
        <v>12590</v>
      </c>
      <c r="F79" s="148">
        <f t="shared" si="4"/>
        <v>4356</v>
      </c>
      <c r="G79" s="348"/>
      <c r="H79" s="348">
        <f t="shared" si="3"/>
        <v>3196</v>
      </c>
      <c r="I79" s="344">
        <v>33</v>
      </c>
    </row>
    <row r="80" spans="1:9">
      <c r="A80" s="127">
        <v>96</v>
      </c>
      <c r="B80" s="60"/>
      <c r="C80" s="66">
        <f t="shared" si="5"/>
        <v>47.39</v>
      </c>
      <c r="D80" s="125"/>
      <c r="E80" s="344">
        <v>12590</v>
      </c>
      <c r="F80" s="148">
        <f t="shared" si="4"/>
        <v>4345</v>
      </c>
      <c r="G80" s="348"/>
      <c r="H80" s="348">
        <f t="shared" si="3"/>
        <v>3188</v>
      </c>
      <c r="I80" s="344">
        <v>33</v>
      </c>
    </row>
    <row r="81" spans="1:9">
      <c r="A81" s="127">
        <v>97</v>
      </c>
      <c r="B81" s="60"/>
      <c r="C81" s="66">
        <f t="shared" si="5"/>
        <v>47.51</v>
      </c>
      <c r="D81" s="125"/>
      <c r="E81" s="344">
        <v>12590</v>
      </c>
      <c r="F81" s="148">
        <f t="shared" si="4"/>
        <v>4334</v>
      </c>
      <c r="G81" s="348"/>
      <c r="H81" s="348">
        <f t="shared" si="3"/>
        <v>3180</v>
      </c>
      <c r="I81" s="344">
        <v>33</v>
      </c>
    </row>
    <row r="82" spans="1:9">
      <c r="A82" s="127">
        <v>98</v>
      </c>
      <c r="B82" s="60"/>
      <c r="C82" s="66">
        <f t="shared" si="5"/>
        <v>47.62</v>
      </c>
      <c r="D82" s="125"/>
      <c r="E82" s="344">
        <v>12590</v>
      </c>
      <c r="F82" s="148">
        <f t="shared" si="4"/>
        <v>4324</v>
      </c>
      <c r="G82" s="348"/>
      <c r="H82" s="348">
        <f t="shared" si="3"/>
        <v>3173</v>
      </c>
      <c r="I82" s="344">
        <v>33</v>
      </c>
    </row>
    <row r="83" spans="1:9">
      <c r="A83" s="127">
        <v>99</v>
      </c>
      <c r="B83" s="60"/>
      <c r="C83" s="66">
        <f t="shared" si="5"/>
        <v>47.74</v>
      </c>
      <c r="D83" s="125"/>
      <c r="E83" s="344">
        <v>12590</v>
      </c>
      <c r="F83" s="148">
        <f t="shared" si="4"/>
        <v>4313</v>
      </c>
      <c r="G83" s="348"/>
      <c r="H83" s="348">
        <f t="shared" si="3"/>
        <v>3165</v>
      </c>
      <c r="I83" s="344">
        <v>33</v>
      </c>
    </row>
    <row r="84" spans="1:9">
      <c r="A84" s="127">
        <v>100</v>
      </c>
      <c r="B84" s="60"/>
      <c r="C84" s="66">
        <f t="shared" si="5"/>
        <v>47.86</v>
      </c>
      <c r="D84" s="125"/>
      <c r="E84" s="344">
        <v>12590</v>
      </c>
      <c r="F84" s="148">
        <f t="shared" si="4"/>
        <v>4302</v>
      </c>
      <c r="G84" s="348"/>
      <c r="H84" s="348">
        <f t="shared" si="3"/>
        <v>3157</v>
      </c>
      <c r="I84" s="344">
        <v>33</v>
      </c>
    </row>
    <row r="85" spans="1:9">
      <c r="A85" s="127">
        <v>101</v>
      </c>
      <c r="B85" s="60"/>
      <c r="C85" s="66">
        <f t="shared" si="5"/>
        <v>47.97</v>
      </c>
      <c r="D85" s="125"/>
      <c r="E85" s="344">
        <v>12590</v>
      </c>
      <c r="F85" s="148">
        <f t="shared" si="4"/>
        <v>4293</v>
      </c>
      <c r="G85" s="348"/>
      <c r="H85" s="348">
        <f t="shared" si="3"/>
        <v>3149</v>
      </c>
      <c r="I85" s="344">
        <v>33</v>
      </c>
    </row>
    <row r="86" spans="1:9">
      <c r="A86" s="127">
        <v>102</v>
      </c>
      <c r="B86" s="60"/>
      <c r="C86" s="66">
        <f t="shared" si="5"/>
        <v>48.09</v>
      </c>
      <c r="D86" s="125"/>
      <c r="E86" s="344">
        <v>12590</v>
      </c>
      <c r="F86" s="148">
        <f t="shared" si="4"/>
        <v>4282</v>
      </c>
      <c r="G86" s="348"/>
      <c r="H86" s="348">
        <f t="shared" si="3"/>
        <v>3142</v>
      </c>
      <c r="I86" s="344">
        <v>33</v>
      </c>
    </row>
    <row r="87" spans="1:9">
      <c r="A87" s="127">
        <v>103</v>
      </c>
      <c r="B87" s="60"/>
      <c r="C87" s="66">
        <f t="shared" si="5"/>
        <v>48.2</v>
      </c>
      <c r="D87" s="125"/>
      <c r="E87" s="344">
        <v>12590</v>
      </c>
      <c r="F87" s="148">
        <f t="shared" si="4"/>
        <v>4272</v>
      </c>
      <c r="G87" s="348"/>
      <c r="H87" s="348">
        <f t="shared" si="3"/>
        <v>3134</v>
      </c>
      <c r="I87" s="344">
        <v>33</v>
      </c>
    </row>
    <row r="88" spans="1:9">
      <c r="A88" s="127">
        <v>104</v>
      </c>
      <c r="B88" s="60"/>
      <c r="C88" s="66">
        <f t="shared" si="5"/>
        <v>48.31</v>
      </c>
      <c r="D88" s="125"/>
      <c r="E88" s="344">
        <v>12590</v>
      </c>
      <c r="F88" s="148">
        <f t="shared" si="4"/>
        <v>4263</v>
      </c>
      <c r="G88" s="348"/>
      <c r="H88" s="348">
        <f t="shared" si="3"/>
        <v>3127</v>
      </c>
      <c r="I88" s="344">
        <v>33</v>
      </c>
    </row>
    <row r="89" spans="1:9">
      <c r="A89" s="127">
        <v>105</v>
      </c>
      <c r="B89" s="60"/>
      <c r="C89" s="66">
        <f t="shared" si="5"/>
        <v>48.42</v>
      </c>
      <c r="D89" s="125"/>
      <c r="E89" s="344">
        <v>12590</v>
      </c>
      <c r="F89" s="148">
        <f t="shared" si="4"/>
        <v>4253</v>
      </c>
      <c r="G89" s="348"/>
      <c r="H89" s="348">
        <f t="shared" si="3"/>
        <v>3120</v>
      </c>
      <c r="I89" s="344">
        <v>33</v>
      </c>
    </row>
    <row r="90" spans="1:9">
      <c r="A90" s="127">
        <v>106</v>
      </c>
      <c r="B90" s="60"/>
      <c r="C90" s="66">
        <f t="shared" si="5"/>
        <v>48.53</v>
      </c>
      <c r="D90" s="125"/>
      <c r="E90" s="344">
        <v>12590</v>
      </c>
      <c r="F90" s="148">
        <f t="shared" si="4"/>
        <v>4244</v>
      </c>
      <c r="G90" s="348"/>
      <c r="H90" s="348">
        <f t="shared" si="3"/>
        <v>3113</v>
      </c>
      <c r="I90" s="344">
        <v>33</v>
      </c>
    </row>
    <row r="91" spans="1:9">
      <c r="A91" s="127">
        <v>107</v>
      </c>
      <c r="B91" s="60"/>
      <c r="C91" s="66">
        <f t="shared" si="5"/>
        <v>48.64</v>
      </c>
      <c r="D91" s="125"/>
      <c r="E91" s="344">
        <v>12590</v>
      </c>
      <c r="F91" s="148">
        <f t="shared" si="4"/>
        <v>4234</v>
      </c>
      <c r="G91" s="348"/>
      <c r="H91" s="348">
        <f t="shared" si="3"/>
        <v>3106</v>
      </c>
      <c r="I91" s="344">
        <v>33</v>
      </c>
    </row>
    <row r="92" spans="1:9">
      <c r="A92" s="127">
        <v>108</v>
      </c>
      <c r="B92" s="60"/>
      <c r="C92" s="66">
        <f t="shared" si="5"/>
        <v>48.75</v>
      </c>
      <c r="D92" s="125"/>
      <c r="E92" s="344">
        <v>12590</v>
      </c>
      <c r="F92" s="148">
        <f t="shared" si="4"/>
        <v>4225</v>
      </c>
      <c r="G92" s="348"/>
      <c r="H92" s="348">
        <f t="shared" si="3"/>
        <v>3099</v>
      </c>
      <c r="I92" s="344">
        <v>33</v>
      </c>
    </row>
    <row r="93" spans="1:9">
      <c r="A93" s="127">
        <v>109</v>
      </c>
      <c r="B93" s="60"/>
      <c r="C93" s="66">
        <f t="shared" si="5"/>
        <v>48.86</v>
      </c>
      <c r="D93" s="125"/>
      <c r="E93" s="344">
        <v>12590</v>
      </c>
      <c r="F93" s="148">
        <f t="shared" si="4"/>
        <v>4215</v>
      </c>
      <c r="G93" s="348"/>
      <c r="H93" s="348">
        <f t="shared" si="3"/>
        <v>3092</v>
      </c>
      <c r="I93" s="344">
        <v>33</v>
      </c>
    </row>
    <row r="94" spans="1:9">
      <c r="A94" s="127">
        <v>110</v>
      </c>
      <c r="B94" s="60"/>
      <c r="C94" s="66">
        <f t="shared" si="5"/>
        <v>48.96</v>
      </c>
      <c r="D94" s="125"/>
      <c r="E94" s="344">
        <v>12590</v>
      </c>
      <c r="F94" s="148">
        <f t="shared" si="4"/>
        <v>4207</v>
      </c>
      <c r="G94" s="348"/>
      <c r="H94" s="348">
        <f t="shared" si="3"/>
        <v>3086</v>
      </c>
      <c r="I94" s="344">
        <v>33</v>
      </c>
    </row>
    <row r="95" spans="1:9">
      <c r="A95" s="127">
        <v>111</v>
      </c>
      <c r="B95" s="60"/>
      <c r="C95" s="66">
        <f t="shared" si="5"/>
        <v>49.07</v>
      </c>
      <c r="D95" s="125"/>
      <c r="E95" s="344">
        <v>12590</v>
      </c>
      <c r="F95" s="148">
        <f t="shared" si="4"/>
        <v>4197</v>
      </c>
      <c r="G95" s="348"/>
      <c r="H95" s="348">
        <f t="shared" si="3"/>
        <v>3079</v>
      </c>
      <c r="I95" s="344">
        <v>33</v>
      </c>
    </row>
    <row r="96" spans="1:9">
      <c r="A96" s="127">
        <v>112</v>
      </c>
      <c r="B96" s="60"/>
      <c r="C96" s="66">
        <f t="shared" si="5"/>
        <v>49.17</v>
      </c>
      <c r="D96" s="125"/>
      <c r="E96" s="344">
        <v>12590</v>
      </c>
      <c r="F96" s="148">
        <f t="shared" si="4"/>
        <v>4189</v>
      </c>
      <c r="G96" s="348"/>
      <c r="H96" s="348">
        <f t="shared" si="3"/>
        <v>3073</v>
      </c>
      <c r="I96" s="344">
        <v>33</v>
      </c>
    </row>
    <row r="97" spans="1:9">
      <c r="A97" s="127">
        <v>113</v>
      </c>
      <c r="B97" s="60"/>
      <c r="C97" s="66">
        <f t="shared" si="5"/>
        <v>49.28</v>
      </c>
      <c r="D97" s="125"/>
      <c r="E97" s="344">
        <v>12590</v>
      </c>
      <c r="F97" s="148">
        <f t="shared" si="4"/>
        <v>4179</v>
      </c>
      <c r="G97" s="348"/>
      <c r="H97" s="348">
        <f t="shared" si="3"/>
        <v>3066</v>
      </c>
      <c r="I97" s="344">
        <v>33</v>
      </c>
    </row>
    <row r="98" spans="1:9">
      <c r="A98" s="127">
        <v>114</v>
      </c>
      <c r="B98" s="60"/>
      <c r="C98" s="66">
        <f t="shared" si="5"/>
        <v>49.38</v>
      </c>
      <c r="D98" s="125"/>
      <c r="E98" s="344">
        <v>12590</v>
      </c>
      <c r="F98" s="148">
        <f t="shared" si="4"/>
        <v>4171</v>
      </c>
      <c r="G98" s="348"/>
      <c r="H98" s="348">
        <f t="shared" si="3"/>
        <v>3060</v>
      </c>
      <c r="I98" s="344">
        <v>33</v>
      </c>
    </row>
    <row r="99" spans="1:9">
      <c r="A99" s="127">
        <v>115</v>
      </c>
      <c r="B99" s="60"/>
      <c r="C99" s="66">
        <f t="shared" si="5"/>
        <v>49.48</v>
      </c>
      <c r="D99" s="125"/>
      <c r="E99" s="344">
        <v>12590</v>
      </c>
      <c r="F99" s="148">
        <f t="shared" si="4"/>
        <v>4163</v>
      </c>
      <c r="G99" s="348"/>
      <c r="H99" s="348">
        <f t="shared" si="3"/>
        <v>3053</v>
      </c>
      <c r="I99" s="344">
        <v>33</v>
      </c>
    </row>
    <row r="100" spans="1:9">
      <c r="A100" s="127">
        <v>116</v>
      </c>
      <c r="B100" s="60"/>
      <c r="C100" s="66">
        <f t="shared" si="5"/>
        <v>49.58</v>
      </c>
      <c r="D100" s="125"/>
      <c r="E100" s="344">
        <v>12590</v>
      </c>
      <c r="F100" s="148">
        <f t="shared" si="4"/>
        <v>4154</v>
      </c>
      <c r="G100" s="348"/>
      <c r="H100" s="348">
        <f t="shared" si="3"/>
        <v>3047</v>
      </c>
      <c r="I100" s="344">
        <v>33</v>
      </c>
    </row>
    <row r="101" spans="1:9">
      <c r="A101" s="127">
        <v>117</v>
      </c>
      <c r="B101" s="60"/>
      <c r="C101" s="66">
        <f t="shared" si="5"/>
        <v>49.68</v>
      </c>
      <c r="D101" s="125"/>
      <c r="E101" s="344">
        <v>12590</v>
      </c>
      <c r="F101" s="148">
        <f t="shared" si="4"/>
        <v>4146</v>
      </c>
      <c r="G101" s="348"/>
      <c r="H101" s="348">
        <f t="shared" si="3"/>
        <v>3041</v>
      </c>
      <c r="I101" s="344">
        <v>33</v>
      </c>
    </row>
    <row r="102" spans="1:9">
      <c r="A102" s="127">
        <v>118</v>
      </c>
      <c r="B102" s="60"/>
      <c r="C102" s="66">
        <f t="shared" si="5"/>
        <v>49.78</v>
      </c>
      <c r="D102" s="125"/>
      <c r="E102" s="344">
        <v>12590</v>
      </c>
      <c r="F102" s="148">
        <f t="shared" si="4"/>
        <v>4138</v>
      </c>
      <c r="G102" s="348"/>
      <c r="H102" s="348">
        <f t="shared" si="3"/>
        <v>3035</v>
      </c>
      <c r="I102" s="344">
        <v>33</v>
      </c>
    </row>
    <row r="103" spans="1:9">
      <c r="A103" s="127">
        <v>119</v>
      </c>
      <c r="B103" s="60"/>
      <c r="C103" s="66">
        <f t="shared" si="5"/>
        <v>49.88</v>
      </c>
      <c r="D103" s="125"/>
      <c r="E103" s="344">
        <v>12590</v>
      </c>
      <c r="F103" s="148">
        <f t="shared" si="4"/>
        <v>4130</v>
      </c>
      <c r="G103" s="348"/>
      <c r="H103" s="348">
        <f t="shared" si="3"/>
        <v>3029</v>
      </c>
      <c r="I103" s="344">
        <v>33</v>
      </c>
    </row>
    <row r="104" spans="1:9">
      <c r="A104" s="127">
        <v>120</v>
      </c>
      <c r="B104" s="60"/>
      <c r="C104" s="66">
        <f t="shared" si="5"/>
        <v>49.98</v>
      </c>
      <c r="D104" s="125"/>
      <c r="E104" s="344">
        <v>12590</v>
      </c>
      <c r="F104" s="148">
        <f t="shared" si="4"/>
        <v>4121</v>
      </c>
      <c r="G104" s="348"/>
      <c r="H104" s="348">
        <f t="shared" si="3"/>
        <v>3023</v>
      </c>
      <c r="I104" s="344">
        <v>33</v>
      </c>
    </row>
    <row r="105" spans="1:9">
      <c r="A105" s="127">
        <v>121</v>
      </c>
      <c r="B105" s="60"/>
      <c r="C105" s="66">
        <f t="shared" si="5"/>
        <v>50.08</v>
      </c>
      <c r="D105" s="125"/>
      <c r="E105" s="344">
        <v>12590</v>
      </c>
      <c r="F105" s="148">
        <f t="shared" si="4"/>
        <v>4113</v>
      </c>
      <c r="G105" s="348"/>
      <c r="H105" s="348">
        <f t="shared" si="3"/>
        <v>3017</v>
      </c>
      <c r="I105" s="344">
        <v>33</v>
      </c>
    </row>
    <row r="106" spans="1:9">
      <c r="A106" s="127">
        <v>122</v>
      </c>
      <c r="B106" s="60"/>
      <c r="C106" s="66">
        <f t="shared" si="5"/>
        <v>50.17</v>
      </c>
      <c r="D106" s="125"/>
      <c r="E106" s="344">
        <v>12590</v>
      </c>
      <c r="F106" s="148">
        <f t="shared" si="4"/>
        <v>4106</v>
      </c>
      <c r="G106" s="348"/>
      <c r="H106" s="348">
        <f t="shared" si="3"/>
        <v>3011</v>
      </c>
      <c r="I106" s="344">
        <v>33</v>
      </c>
    </row>
    <row r="107" spans="1:9">
      <c r="A107" s="127">
        <v>123</v>
      </c>
      <c r="B107" s="60"/>
      <c r="C107" s="66">
        <f t="shared" si="5"/>
        <v>50.27</v>
      </c>
      <c r="D107" s="125"/>
      <c r="E107" s="344">
        <v>12590</v>
      </c>
      <c r="F107" s="148">
        <f t="shared" si="4"/>
        <v>4098</v>
      </c>
      <c r="G107" s="348"/>
      <c r="H107" s="348">
        <f t="shared" si="3"/>
        <v>3005</v>
      </c>
      <c r="I107" s="344">
        <v>33</v>
      </c>
    </row>
    <row r="108" spans="1:9">
      <c r="A108" s="127">
        <v>124</v>
      </c>
      <c r="B108" s="60"/>
      <c r="C108" s="66">
        <f t="shared" si="5"/>
        <v>50.36</v>
      </c>
      <c r="D108" s="125"/>
      <c r="E108" s="344">
        <v>12590</v>
      </c>
      <c r="F108" s="148">
        <f t="shared" si="4"/>
        <v>4091</v>
      </c>
      <c r="G108" s="348"/>
      <c r="H108" s="348">
        <f t="shared" si="3"/>
        <v>3000</v>
      </c>
      <c r="I108" s="344">
        <v>33</v>
      </c>
    </row>
    <row r="109" spans="1:9">
      <c r="A109" s="127">
        <v>125</v>
      </c>
      <c r="B109" s="60"/>
      <c r="C109" s="66">
        <f t="shared" si="5"/>
        <v>50.46</v>
      </c>
      <c r="D109" s="125"/>
      <c r="E109" s="344">
        <v>12590</v>
      </c>
      <c r="F109" s="148">
        <f t="shared" si="4"/>
        <v>4082</v>
      </c>
      <c r="G109" s="348"/>
      <c r="H109" s="348">
        <f t="shared" si="3"/>
        <v>2994</v>
      </c>
      <c r="I109" s="344">
        <v>33</v>
      </c>
    </row>
    <row r="110" spans="1:9">
      <c r="A110" s="127">
        <v>126</v>
      </c>
      <c r="B110" s="60"/>
      <c r="C110" s="66">
        <f t="shared" si="5"/>
        <v>50.55</v>
      </c>
      <c r="D110" s="125"/>
      <c r="E110" s="344">
        <v>12590</v>
      </c>
      <c r="F110" s="148">
        <f t="shared" si="4"/>
        <v>4075</v>
      </c>
      <c r="G110" s="348"/>
      <c r="H110" s="348">
        <f t="shared" si="3"/>
        <v>2989</v>
      </c>
      <c r="I110" s="344">
        <v>33</v>
      </c>
    </row>
    <row r="111" spans="1:9">
      <c r="A111" s="127">
        <v>127</v>
      </c>
      <c r="B111" s="60"/>
      <c r="C111" s="66">
        <f t="shared" si="5"/>
        <v>50.64</v>
      </c>
      <c r="D111" s="125"/>
      <c r="E111" s="344">
        <v>12590</v>
      </c>
      <c r="F111" s="148">
        <f t="shared" si="4"/>
        <v>4068</v>
      </c>
      <c r="G111" s="348"/>
      <c r="H111" s="348">
        <f t="shared" si="3"/>
        <v>2983</v>
      </c>
      <c r="I111" s="344">
        <v>33</v>
      </c>
    </row>
    <row r="112" spans="1:9">
      <c r="A112" s="127">
        <v>128</v>
      </c>
      <c r="B112" s="60"/>
      <c r="C112" s="66">
        <f t="shared" si="5"/>
        <v>50.74</v>
      </c>
      <c r="D112" s="125"/>
      <c r="E112" s="344">
        <v>12590</v>
      </c>
      <c r="F112" s="148">
        <f t="shared" si="4"/>
        <v>4060</v>
      </c>
      <c r="G112" s="348"/>
      <c r="H112" s="348">
        <f t="shared" si="3"/>
        <v>2978</v>
      </c>
      <c r="I112" s="344">
        <v>33</v>
      </c>
    </row>
    <row r="113" spans="1:9">
      <c r="A113" s="127">
        <v>129</v>
      </c>
      <c r="B113" s="60"/>
      <c r="C113" s="66">
        <f t="shared" si="5"/>
        <v>50.83</v>
      </c>
      <c r="D113" s="125"/>
      <c r="E113" s="344">
        <v>12590</v>
      </c>
      <c r="F113" s="148">
        <f t="shared" si="4"/>
        <v>4053</v>
      </c>
      <c r="G113" s="348"/>
      <c r="H113" s="348">
        <f t="shared" si="3"/>
        <v>2972</v>
      </c>
      <c r="I113" s="344">
        <v>33</v>
      </c>
    </row>
    <row r="114" spans="1:9">
      <c r="A114" s="127">
        <v>130</v>
      </c>
      <c r="B114" s="60"/>
      <c r="C114" s="66">
        <f t="shared" si="5"/>
        <v>50.92</v>
      </c>
      <c r="D114" s="125"/>
      <c r="E114" s="344">
        <v>12590</v>
      </c>
      <c r="F114" s="148">
        <f t="shared" si="4"/>
        <v>4046</v>
      </c>
      <c r="G114" s="348"/>
      <c r="H114" s="348">
        <f t="shared" si="3"/>
        <v>2967</v>
      </c>
      <c r="I114" s="344">
        <v>33</v>
      </c>
    </row>
    <row r="115" spans="1:9">
      <c r="A115" s="127">
        <v>131</v>
      </c>
      <c r="B115" s="60"/>
      <c r="C115" s="66">
        <f t="shared" si="5"/>
        <v>51.01</v>
      </c>
      <c r="D115" s="125"/>
      <c r="E115" s="344">
        <v>12590</v>
      </c>
      <c r="F115" s="148">
        <f t="shared" si="4"/>
        <v>4039</v>
      </c>
      <c r="G115" s="348"/>
      <c r="H115" s="348">
        <f t="shared" si="3"/>
        <v>2962</v>
      </c>
      <c r="I115" s="344">
        <v>33</v>
      </c>
    </row>
    <row r="116" spans="1:9">
      <c r="A116" s="127">
        <v>132</v>
      </c>
      <c r="B116" s="60"/>
      <c r="C116" s="66">
        <f t="shared" si="5"/>
        <v>51.1</v>
      </c>
      <c r="D116" s="125"/>
      <c r="E116" s="344">
        <v>12590</v>
      </c>
      <c r="F116" s="148">
        <f t="shared" si="4"/>
        <v>4032</v>
      </c>
      <c r="G116" s="348"/>
      <c r="H116" s="348">
        <f t="shared" si="3"/>
        <v>2957</v>
      </c>
      <c r="I116" s="344">
        <v>33</v>
      </c>
    </row>
    <row r="117" spans="1:9">
      <c r="A117" s="127">
        <v>133</v>
      </c>
      <c r="B117" s="60"/>
      <c r="C117" s="66">
        <f t="shared" si="5"/>
        <v>51.19</v>
      </c>
      <c r="D117" s="125"/>
      <c r="E117" s="344">
        <v>12590</v>
      </c>
      <c r="F117" s="148">
        <f t="shared" si="4"/>
        <v>4025</v>
      </c>
      <c r="G117" s="348"/>
      <c r="H117" s="348">
        <f t="shared" si="3"/>
        <v>2951</v>
      </c>
      <c r="I117" s="344">
        <v>33</v>
      </c>
    </row>
    <row r="118" spans="1:9">
      <c r="A118" s="127">
        <v>134</v>
      </c>
      <c r="B118" s="60"/>
      <c r="C118" s="66">
        <f t="shared" si="5"/>
        <v>51.27</v>
      </c>
      <c r="D118" s="125"/>
      <c r="E118" s="344">
        <v>12590</v>
      </c>
      <c r="F118" s="148">
        <f t="shared" si="4"/>
        <v>4018</v>
      </c>
      <c r="G118" s="348"/>
      <c r="H118" s="348">
        <f t="shared" si="3"/>
        <v>2947</v>
      </c>
      <c r="I118" s="344">
        <v>33</v>
      </c>
    </row>
    <row r="119" spans="1:9">
      <c r="A119" s="127">
        <v>135</v>
      </c>
      <c r="B119" s="60"/>
      <c r="C119" s="66">
        <f t="shared" si="5"/>
        <v>51.36</v>
      </c>
      <c r="D119" s="125"/>
      <c r="E119" s="344">
        <v>12590</v>
      </c>
      <c r="F119" s="148">
        <f t="shared" si="4"/>
        <v>4011</v>
      </c>
      <c r="G119" s="348"/>
      <c r="H119" s="348">
        <f t="shared" si="3"/>
        <v>2942</v>
      </c>
      <c r="I119" s="344">
        <v>33</v>
      </c>
    </row>
    <row r="120" spans="1:9">
      <c r="A120" s="127">
        <v>136</v>
      </c>
      <c r="B120" s="60"/>
      <c r="C120" s="66">
        <f t="shared" si="5"/>
        <v>51.45</v>
      </c>
      <c r="D120" s="125"/>
      <c r="E120" s="344">
        <v>12590</v>
      </c>
      <c r="F120" s="148">
        <f t="shared" si="4"/>
        <v>4005</v>
      </c>
      <c r="G120" s="348"/>
      <c r="H120" s="348">
        <f t="shared" si="3"/>
        <v>2936</v>
      </c>
      <c r="I120" s="344">
        <v>33</v>
      </c>
    </row>
    <row r="121" spans="1:9">
      <c r="A121" s="127">
        <v>137</v>
      </c>
      <c r="B121" s="60"/>
      <c r="C121" s="66">
        <f t="shared" si="5"/>
        <v>51.54</v>
      </c>
      <c r="D121" s="125"/>
      <c r="E121" s="344">
        <v>12590</v>
      </c>
      <c r="F121" s="148">
        <f t="shared" si="4"/>
        <v>3998</v>
      </c>
      <c r="G121" s="348"/>
      <c r="H121" s="348">
        <f t="shared" si="3"/>
        <v>2931</v>
      </c>
      <c r="I121" s="344">
        <v>33</v>
      </c>
    </row>
    <row r="122" spans="1:9">
      <c r="A122" s="127">
        <v>138</v>
      </c>
      <c r="B122" s="60"/>
      <c r="C122" s="66">
        <f t="shared" si="5"/>
        <v>51.62</v>
      </c>
      <c r="D122" s="125"/>
      <c r="E122" s="344">
        <v>12590</v>
      </c>
      <c r="F122" s="148">
        <f t="shared" si="4"/>
        <v>3991</v>
      </c>
      <c r="G122" s="348"/>
      <c r="H122" s="348">
        <f t="shared" si="3"/>
        <v>2927</v>
      </c>
      <c r="I122" s="344">
        <v>33</v>
      </c>
    </row>
    <row r="123" spans="1:9">
      <c r="A123" s="127">
        <v>139</v>
      </c>
      <c r="B123" s="60"/>
      <c r="C123" s="66">
        <f t="shared" si="5"/>
        <v>51.71</v>
      </c>
      <c r="D123" s="125"/>
      <c r="E123" s="344">
        <v>12590</v>
      </c>
      <c r="F123" s="148">
        <f t="shared" si="4"/>
        <v>3985</v>
      </c>
      <c r="G123" s="348"/>
      <c r="H123" s="348">
        <f t="shared" si="3"/>
        <v>2922</v>
      </c>
      <c r="I123" s="344">
        <v>33</v>
      </c>
    </row>
    <row r="124" spans="1:9">
      <c r="A124" s="127">
        <v>140</v>
      </c>
      <c r="B124" s="60"/>
      <c r="C124" s="66">
        <f t="shared" si="5"/>
        <v>51.79</v>
      </c>
      <c r="D124" s="125"/>
      <c r="E124" s="344">
        <v>12590</v>
      </c>
      <c r="F124" s="148">
        <f t="shared" si="4"/>
        <v>3978</v>
      </c>
      <c r="G124" s="348"/>
      <c r="H124" s="348">
        <f t="shared" si="3"/>
        <v>2917</v>
      </c>
      <c r="I124" s="344">
        <v>33</v>
      </c>
    </row>
    <row r="125" spans="1:9">
      <c r="A125" s="127">
        <v>141</v>
      </c>
      <c r="B125" s="60"/>
      <c r="C125" s="66">
        <f t="shared" si="5"/>
        <v>51.88</v>
      </c>
      <c r="D125" s="125"/>
      <c r="E125" s="344">
        <v>12590</v>
      </c>
      <c r="F125" s="148">
        <f t="shared" si="4"/>
        <v>3972</v>
      </c>
      <c r="G125" s="348"/>
      <c r="H125" s="348">
        <f t="shared" si="3"/>
        <v>2912</v>
      </c>
      <c r="I125" s="344">
        <v>33</v>
      </c>
    </row>
    <row r="126" spans="1:9">
      <c r="A126" s="127">
        <v>142</v>
      </c>
      <c r="B126" s="60"/>
      <c r="C126" s="66">
        <f t="shared" si="5"/>
        <v>51.96</v>
      </c>
      <c r="D126" s="125"/>
      <c r="E126" s="344">
        <v>12590</v>
      </c>
      <c r="F126" s="148">
        <f t="shared" si="4"/>
        <v>3966</v>
      </c>
      <c r="G126" s="348"/>
      <c r="H126" s="348">
        <f t="shared" si="3"/>
        <v>2908</v>
      </c>
      <c r="I126" s="344">
        <v>33</v>
      </c>
    </row>
    <row r="127" spans="1:9">
      <c r="A127" s="127">
        <v>143</v>
      </c>
      <c r="B127" s="60"/>
      <c r="C127" s="66">
        <f t="shared" si="5"/>
        <v>52.04</v>
      </c>
      <c r="D127" s="125"/>
      <c r="E127" s="344">
        <v>12590</v>
      </c>
      <c r="F127" s="148">
        <f t="shared" si="4"/>
        <v>3960</v>
      </c>
      <c r="G127" s="348"/>
      <c r="H127" s="348">
        <f t="shared" si="3"/>
        <v>2903</v>
      </c>
      <c r="I127" s="344">
        <v>33</v>
      </c>
    </row>
    <row r="128" spans="1:9">
      <c r="A128" s="127">
        <v>144</v>
      </c>
      <c r="B128" s="60"/>
      <c r="C128" s="66">
        <f t="shared" si="5"/>
        <v>52.13</v>
      </c>
      <c r="D128" s="125"/>
      <c r="E128" s="344">
        <v>12590</v>
      </c>
      <c r="F128" s="148">
        <f t="shared" si="4"/>
        <v>3953</v>
      </c>
      <c r="G128" s="348"/>
      <c r="H128" s="348">
        <f t="shared" si="3"/>
        <v>2898</v>
      </c>
      <c r="I128" s="344">
        <v>33</v>
      </c>
    </row>
    <row r="129" spans="1:9">
      <c r="A129" s="127">
        <v>145</v>
      </c>
      <c r="B129" s="60"/>
      <c r="C129" s="66">
        <f t="shared" si="5"/>
        <v>52.21</v>
      </c>
      <c r="D129" s="125"/>
      <c r="E129" s="344">
        <v>12590</v>
      </c>
      <c r="F129" s="148">
        <f t="shared" si="4"/>
        <v>3947</v>
      </c>
      <c r="G129" s="348"/>
      <c r="H129" s="348">
        <f t="shared" si="3"/>
        <v>2894</v>
      </c>
      <c r="I129" s="344">
        <v>33</v>
      </c>
    </row>
    <row r="130" spans="1:9">
      <c r="A130" s="127">
        <v>146</v>
      </c>
      <c r="B130" s="60"/>
      <c r="C130" s="66">
        <f t="shared" si="5"/>
        <v>52.29</v>
      </c>
      <c r="D130" s="125"/>
      <c r="E130" s="344">
        <v>12590</v>
      </c>
      <c r="F130" s="148">
        <f t="shared" si="4"/>
        <v>3941</v>
      </c>
      <c r="G130" s="348"/>
      <c r="H130" s="348">
        <f t="shared" si="3"/>
        <v>2889</v>
      </c>
      <c r="I130" s="344">
        <v>33</v>
      </c>
    </row>
    <row r="131" spans="1:9">
      <c r="A131" s="127">
        <v>147</v>
      </c>
      <c r="B131" s="60"/>
      <c r="C131" s="66">
        <f t="shared" si="5"/>
        <v>52.37</v>
      </c>
      <c r="D131" s="125"/>
      <c r="E131" s="344">
        <v>12590</v>
      </c>
      <c r="F131" s="148">
        <f t="shared" si="4"/>
        <v>3935</v>
      </c>
      <c r="G131" s="348"/>
      <c r="H131" s="348">
        <f t="shared" si="3"/>
        <v>2885</v>
      </c>
      <c r="I131" s="344">
        <v>33</v>
      </c>
    </row>
    <row r="132" spans="1:9">
      <c r="A132" s="127">
        <v>148</v>
      </c>
      <c r="B132" s="60"/>
      <c r="C132" s="66">
        <f t="shared" si="5"/>
        <v>52.45</v>
      </c>
      <c r="D132" s="125"/>
      <c r="E132" s="344">
        <v>12590</v>
      </c>
      <c r="F132" s="148">
        <f t="shared" si="4"/>
        <v>3929</v>
      </c>
      <c r="G132" s="348"/>
      <c r="H132" s="348">
        <f t="shared" si="3"/>
        <v>2880</v>
      </c>
      <c r="I132" s="344">
        <v>33</v>
      </c>
    </row>
    <row r="133" spans="1:9">
      <c r="A133" s="127">
        <v>149</v>
      </c>
      <c r="B133" s="60"/>
      <c r="C133" s="66">
        <f t="shared" si="5"/>
        <v>52.53</v>
      </c>
      <c r="D133" s="125"/>
      <c r="E133" s="344">
        <v>12590</v>
      </c>
      <c r="F133" s="148">
        <f t="shared" si="4"/>
        <v>3923</v>
      </c>
      <c r="G133" s="348"/>
      <c r="H133" s="348">
        <f t="shared" si="3"/>
        <v>2876</v>
      </c>
      <c r="I133" s="344">
        <v>33</v>
      </c>
    </row>
    <row r="134" spans="1:9">
      <c r="A134" s="127">
        <v>150</v>
      </c>
      <c r="B134" s="60"/>
      <c r="C134" s="66">
        <f t="shared" si="5"/>
        <v>52.61</v>
      </c>
      <c r="D134" s="125"/>
      <c r="E134" s="344">
        <v>12590</v>
      </c>
      <c r="F134" s="148">
        <f t="shared" si="4"/>
        <v>3917</v>
      </c>
      <c r="G134" s="348"/>
      <c r="H134" s="348">
        <f t="shared" si="3"/>
        <v>2872</v>
      </c>
      <c r="I134" s="344">
        <v>33</v>
      </c>
    </row>
    <row r="135" spans="1:9">
      <c r="A135" s="127">
        <v>151</v>
      </c>
      <c r="B135" s="60"/>
      <c r="C135" s="66">
        <f t="shared" si="5"/>
        <v>52.69</v>
      </c>
      <c r="D135" s="125"/>
      <c r="E135" s="344">
        <v>12590</v>
      </c>
      <c r="F135" s="148">
        <f t="shared" si="4"/>
        <v>3911</v>
      </c>
      <c r="G135" s="348"/>
      <c r="H135" s="348">
        <f t="shared" si="3"/>
        <v>2867</v>
      </c>
      <c r="I135" s="344">
        <v>33</v>
      </c>
    </row>
    <row r="136" spans="1:9">
      <c r="A136" s="127">
        <v>152</v>
      </c>
      <c r="B136" s="60"/>
      <c r="C136" s="66">
        <f t="shared" si="5"/>
        <v>52.77</v>
      </c>
      <c r="D136" s="125"/>
      <c r="E136" s="344">
        <v>12590</v>
      </c>
      <c r="F136" s="148">
        <f t="shared" si="4"/>
        <v>3905</v>
      </c>
      <c r="G136" s="348"/>
      <c r="H136" s="348">
        <f t="shared" si="3"/>
        <v>2863</v>
      </c>
      <c r="I136" s="344">
        <v>33</v>
      </c>
    </row>
    <row r="137" spans="1:9">
      <c r="A137" s="127">
        <v>153</v>
      </c>
      <c r="B137" s="60"/>
      <c r="C137" s="66">
        <f t="shared" si="5"/>
        <v>52.85</v>
      </c>
      <c r="D137" s="125"/>
      <c r="E137" s="344">
        <v>12590</v>
      </c>
      <c r="F137" s="148">
        <f t="shared" si="4"/>
        <v>3899</v>
      </c>
      <c r="G137" s="348"/>
      <c r="H137" s="348">
        <f t="shared" si="3"/>
        <v>2859</v>
      </c>
      <c r="I137" s="344">
        <v>33</v>
      </c>
    </row>
    <row r="138" spans="1:9">
      <c r="A138" s="127">
        <v>154</v>
      </c>
      <c r="B138" s="60"/>
      <c r="C138" s="66">
        <f t="shared" si="5"/>
        <v>52.92</v>
      </c>
      <c r="D138" s="125"/>
      <c r="E138" s="344">
        <v>12590</v>
      </c>
      <c r="F138" s="148">
        <f t="shared" si="4"/>
        <v>3894</v>
      </c>
      <c r="G138" s="348"/>
      <c r="H138" s="348">
        <f t="shared" si="3"/>
        <v>2855</v>
      </c>
      <c r="I138" s="344">
        <v>33</v>
      </c>
    </row>
    <row r="139" spans="1:9">
      <c r="A139" s="127">
        <v>155</v>
      </c>
      <c r="B139" s="60"/>
      <c r="C139" s="66">
        <f t="shared" si="5"/>
        <v>53</v>
      </c>
      <c r="D139" s="125"/>
      <c r="E139" s="344">
        <v>12590</v>
      </c>
      <c r="F139" s="148">
        <f t="shared" si="4"/>
        <v>3888</v>
      </c>
      <c r="G139" s="348"/>
      <c r="H139" s="348">
        <f t="shared" si="3"/>
        <v>2851</v>
      </c>
      <c r="I139" s="344">
        <v>33</v>
      </c>
    </row>
    <row r="140" spans="1:9">
      <c r="A140" s="127">
        <v>156</v>
      </c>
      <c r="B140" s="60"/>
      <c r="C140" s="66">
        <f t="shared" si="5"/>
        <v>53.08</v>
      </c>
      <c r="D140" s="125"/>
      <c r="E140" s="344">
        <v>12590</v>
      </c>
      <c r="F140" s="148">
        <f t="shared" si="4"/>
        <v>3883</v>
      </c>
      <c r="G140" s="348"/>
      <c r="H140" s="348">
        <f t="shared" si="3"/>
        <v>2846</v>
      </c>
      <c r="I140" s="344">
        <v>33</v>
      </c>
    </row>
    <row r="141" spans="1:9">
      <c r="A141" s="127">
        <v>157</v>
      </c>
      <c r="B141" s="60"/>
      <c r="C141" s="66">
        <f t="shared" si="5"/>
        <v>53.15</v>
      </c>
      <c r="D141" s="125"/>
      <c r="E141" s="344">
        <v>12590</v>
      </c>
      <c r="F141" s="148">
        <f t="shared" si="4"/>
        <v>3878</v>
      </c>
      <c r="G141" s="348"/>
      <c r="H141" s="348">
        <f t="shared" ref="H141:H204" si="6">ROUND(12*(1/C141*E141),0)</f>
        <v>2843</v>
      </c>
      <c r="I141" s="344">
        <v>33</v>
      </c>
    </row>
    <row r="142" spans="1:9">
      <c r="A142" s="127">
        <v>158</v>
      </c>
      <c r="B142" s="60"/>
      <c r="C142" s="66">
        <f t="shared" si="5"/>
        <v>53.23</v>
      </c>
      <c r="D142" s="125"/>
      <c r="E142" s="344">
        <v>12590</v>
      </c>
      <c r="F142" s="148">
        <f t="shared" ref="F142:F205" si="7">ROUND(12*1.3525*(1/C142*E142)+I142,0)</f>
        <v>3872</v>
      </c>
      <c r="G142" s="348"/>
      <c r="H142" s="348">
        <f t="shared" si="6"/>
        <v>2838</v>
      </c>
      <c r="I142" s="344">
        <v>33</v>
      </c>
    </row>
    <row r="143" spans="1:9">
      <c r="A143" s="127">
        <v>159</v>
      </c>
      <c r="B143" s="60"/>
      <c r="C143" s="66">
        <f t="shared" ref="C143:C206" si="8">ROUND(10.899*LN(A143)+A143/150-3,2)</f>
        <v>53.31</v>
      </c>
      <c r="D143" s="125"/>
      <c r="E143" s="344">
        <v>12590</v>
      </c>
      <c r="F143" s="148">
        <f t="shared" si="7"/>
        <v>3866</v>
      </c>
      <c r="G143" s="348"/>
      <c r="H143" s="348">
        <f t="shared" si="6"/>
        <v>2834</v>
      </c>
      <c r="I143" s="344">
        <v>33</v>
      </c>
    </row>
    <row r="144" spans="1:9">
      <c r="A144" s="127">
        <v>160</v>
      </c>
      <c r="B144" s="60"/>
      <c r="C144" s="66">
        <f t="shared" si="8"/>
        <v>53.38</v>
      </c>
      <c r="D144" s="125"/>
      <c r="E144" s="344">
        <v>12590</v>
      </c>
      <c r="F144" s="148">
        <f t="shared" si="7"/>
        <v>3861</v>
      </c>
      <c r="G144" s="348"/>
      <c r="H144" s="348">
        <f t="shared" si="6"/>
        <v>2830</v>
      </c>
      <c r="I144" s="344">
        <v>33</v>
      </c>
    </row>
    <row r="145" spans="1:9">
      <c r="A145" s="127">
        <v>161</v>
      </c>
      <c r="B145" s="60"/>
      <c r="C145" s="66">
        <f t="shared" si="8"/>
        <v>53.46</v>
      </c>
      <c r="D145" s="125"/>
      <c r="E145" s="344">
        <v>12590</v>
      </c>
      <c r="F145" s="148">
        <f t="shared" si="7"/>
        <v>3855</v>
      </c>
      <c r="G145" s="348"/>
      <c r="H145" s="348">
        <f t="shared" si="6"/>
        <v>2826</v>
      </c>
      <c r="I145" s="344">
        <v>33</v>
      </c>
    </row>
    <row r="146" spans="1:9">
      <c r="A146" s="127">
        <v>162</v>
      </c>
      <c r="B146" s="60"/>
      <c r="C146" s="66">
        <f t="shared" si="8"/>
        <v>53.53</v>
      </c>
      <c r="D146" s="125"/>
      <c r="E146" s="344">
        <v>12590</v>
      </c>
      <c r="F146" s="148">
        <f t="shared" si="7"/>
        <v>3850</v>
      </c>
      <c r="G146" s="348"/>
      <c r="H146" s="348">
        <f t="shared" si="6"/>
        <v>2822</v>
      </c>
      <c r="I146" s="344">
        <v>33</v>
      </c>
    </row>
    <row r="147" spans="1:9">
      <c r="A147" s="127">
        <v>163</v>
      </c>
      <c r="B147" s="60"/>
      <c r="C147" s="66">
        <f t="shared" si="8"/>
        <v>53.6</v>
      </c>
      <c r="D147" s="125"/>
      <c r="E147" s="344">
        <v>12590</v>
      </c>
      <c r="F147" s="148">
        <f t="shared" si="7"/>
        <v>3845</v>
      </c>
      <c r="G147" s="348"/>
      <c r="H147" s="348">
        <f t="shared" si="6"/>
        <v>2819</v>
      </c>
      <c r="I147" s="344">
        <v>33</v>
      </c>
    </row>
    <row r="148" spans="1:9">
      <c r="A148" s="127">
        <v>164</v>
      </c>
      <c r="B148" s="60"/>
      <c r="C148" s="66">
        <f t="shared" si="8"/>
        <v>53.68</v>
      </c>
      <c r="D148" s="125"/>
      <c r="E148" s="344">
        <v>12590</v>
      </c>
      <c r="F148" s="148">
        <f t="shared" si="7"/>
        <v>3840</v>
      </c>
      <c r="G148" s="348"/>
      <c r="H148" s="348">
        <f t="shared" si="6"/>
        <v>2814</v>
      </c>
      <c r="I148" s="344">
        <v>33</v>
      </c>
    </row>
    <row r="149" spans="1:9">
      <c r="A149" s="127">
        <v>165</v>
      </c>
      <c r="B149" s="60"/>
      <c r="C149" s="66">
        <f t="shared" si="8"/>
        <v>53.75</v>
      </c>
      <c r="D149" s="125"/>
      <c r="E149" s="344">
        <v>12590</v>
      </c>
      <c r="F149" s="148">
        <f t="shared" si="7"/>
        <v>3835</v>
      </c>
      <c r="G149" s="348"/>
      <c r="H149" s="348">
        <f t="shared" si="6"/>
        <v>2811</v>
      </c>
      <c r="I149" s="344">
        <v>33</v>
      </c>
    </row>
    <row r="150" spans="1:9">
      <c r="A150" s="127">
        <v>166</v>
      </c>
      <c r="B150" s="60"/>
      <c r="C150" s="66">
        <f t="shared" si="8"/>
        <v>53.82</v>
      </c>
      <c r="D150" s="125"/>
      <c r="E150" s="344">
        <v>12590</v>
      </c>
      <c r="F150" s="148">
        <f t="shared" si="7"/>
        <v>3830</v>
      </c>
      <c r="G150" s="348"/>
      <c r="H150" s="348">
        <f t="shared" si="6"/>
        <v>2807</v>
      </c>
      <c r="I150" s="344">
        <v>33</v>
      </c>
    </row>
    <row r="151" spans="1:9">
      <c r="A151" s="127">
        <v>167</v>
      </c>
      <c r="B151" s="60"/>
      <c r="C151" s="66">
        <f t="shared" si="8"/>
        <v>53.89</v>
      </c>
      <c r="D151" s="125"/>
      <c r="E151" s="344">
        <v>12590</v>
      </c>
      <c r="F151" s="148">
        <f t="shared" si="7"/>
        <v>3825</v>
      </c>
      <c r="G151" s="348"/>
      <c r="H151" s="348">
        <f t="shared" si="6"/>
        <v>2803</v>
      </c>
      <c r="I151" s="344">
        <v>33</v>
      </c>
    </row>
    <row r="152" spans="1:9">
      <c r="A152" s="127">
        <v>168</v>
      </c>
      <c r="B152" s="60"/>
      <c r="C152" s="66">
        <f t="shared" si="8"/>
        <v>53.97</v>
      </c>
      <c r="D152" s="125"/>
      <c r="E152" s="344">
        <v>12590</v>
      </c>
      <c r="F152" s="148">
        <f t="shared" si="7"/>
        <v>3819</v>
      </c>
      <c r="G152" s="348"/>
      <c r="H152" s="348">
        <f t="shared" si="6"/>
        <v>2799</v>
      </c>
      <c r="I152" s="344">
        <v>33</v>
      </c>
    </row>
    <row r="153" spans="1:9">
      <c r="A153" s="127">
        <v>169</v>
      </c>
      <c r="B153" s="60"/>
      <c r="C153" s="66">
        <f t="shared" si="8"/>
        <v>54.04</v>
      </c>
      <c r="D153" s="125"/>
      <c r="E153" s="344">
        <v>12590</v>
      </c>
      <c r="F153" s="148">
        <f t="shared" si="7"/>
        <v>3814</v>
      </c>
      <c r="G153" s="348"/>
      <c r="H153" s="348">
        <f t="shared" si="6"/>
        <v>2796</v>
      </c>
      <c r="I153" s="344">
        <v>33</v>
      </c>
    </row>
    <row r="154" spans="1:9">
      <c r="A154" s="127">
        <v>170</v>
      </c>
      <c r="B154" s="60"/>
      <c r="C154" s="66">
        <f t="shared" si="8"/>
        <v>54.11</v>
      </c>
      <c r="D154" s="125"/>
      <c r="E154" s="344">
        <v>12590</v>
      </c>
      <c r="F154" s="148">
        <f t="shared" si="7"/>
        <v>3809</v>
      </c>
      <c r="G154" s="348"/>
      <c r="H154" s="348">
        <f t="shared" si="6"/>
        <v>2792</v>
      </c>
      <c r="I154" s="344">
        <v>33</v>
      </c>
    </row>
    <row r="155" spans="1:9">
      <c r="A155" s="127">
        <v>171</v>
      </c>
      <c r="B155" s="60"/>
      <c r="C155" s="66">
        <f t="shared" si="8"/>
        <v>54.18</v>
      </c>
      <c r="D155" s="125"/>
      <c r="E155" s="344">
        <v>12590</v>
      </c>
      <c r="F155" s="148">
        <f t="shared" si="7"/>
        <v>3804</v>
      </c>
      <c r="G155" s="348"/>
      <c r="H155" s="348">
        <f t="shared" si="6"/>
        <v>2788</v>
      </c>
      <c r="I155" s="344">
        <v>33</v>
      </c>
    </row>
    <row r="156" spans="1:9">
      <c r="A156" s="127">
        <v>172</v>
      </c>
      <c r="B156" s="60"/>
      <c r="C156" s="66">
        <f t="shared" si="8"/>
        <v>54.25</v>
      </c>
      <c r="D156" s="125"/>
      <c r="E156" s="344">
        <v>12590</v>
      </c>
      <c r="F156" s="148">
        <f t="shared" si="7"/>
        <v>3800</v>
      </c>
      <c r="G156" s="348"/>
      <c r="H156" s="348">
        <f t="shared" si="6"/>
        <v>2785</v>
      </c>
      <c r="I156" s="344">
        <v>33</v>
      </c>
    </row>
    <row r="157" spans="1:9">
      <c r="A157" s="127">
        <v>173</v>
      </c>
      <c r="B157" s="60"/>
      <c r="C157" s="66">
        <f t="shared" si="8"/>
        <v>54.32</v>
      </c>
      <c r="D157" s="125"/>
      <c r="E157" s="344">
        <v>12590</v>
      </c>
      <c r="F157" s="148">
        <f t="shared" si="7"/>
        <v>3795</v>
      </c>
      <c r="G157" s="348"/>
      <c r="H157" s="348">
        <f t="shared" si="6"/>
        <v>2781</v>
      </c>
      <c r="I157" s="344">
        <v>33</v>
      </c>
    </row>
    <row r="158" spans="1:9">
      <c r="A158" s="127">
        <v>174</v>
      </c>
      <c r="B158" s="60"/>
      <c r="C158" s="66">
        <f t="shared" si="8"/>
        <v>54.39</v>
      </c>
      <c r="D158" s="125"/>
      <c r="E158" s="344">
        <v>12590</v>
      </c>
      <c r="F158" s="148">
        <f t="shared" si="7"/>
        <v>3790</v>
      </c>
      <c r="G158" s="348"/>
      <c r="H158" s="348">
        <f t="shared" si="6"/>
        <v>2778</v>
      </c>
      <c r="I158" s="344">
        <v>33</v>
      </c>
    </row>
    <row r="159" spans="1:9">
      <c r="A159" s="127">
        <v>175</v>
      </c>
      <c r="B159" s="60"/>
      <c r="C159" s="66">
        <f t="shared" si="8"/>
        <v>54.46</v>
      </c>
      <c r="D159" s="125"/>
      <c r="E159" s="344">
        <v>12590</v>
      </c>
      <c r="F159" s="148">
        <f t="shared" si="7"/>
        <v>3785</v>
      </c>
      <c r="G159" s="348"/>
      <c r="H159" s="348">
        <f t="shared" si="6"/>
        <v>2774</v>
      </c>
      <c r="I159" s="344">
        <v>33</v>
      </c>
    </row>
    <row r="160" spans="1:9">
      <c r="A160" s="127">
        <v>176</v>
      </c>
      <c r="B160" s="60"/>
      <c r="C160" s="66">
        <f t="shared" si="8"/>
        <v>54.53</v>
      </c>
      <c r="D160" s="125"/>
      <c r="E160" s="344">
        <v>12590</v>
      </c>
      <c r="F160" s="148">
        <f t="shared" si="7"/>
        <v>3780</v>
      </c>
      <c r="G160" s="348"/>
      <c r="H160" s="348">
        <f t="shared" si="6"/>
        <v>2771</v>
      </c>
      <c r="I160" s="344">
        <v>33</v>
      </c>
    </row>
    <row r="161" spans="1:9">
      <c r="A161" s="127">
        <v>177</v>
      </c>
      <c r="B161" s="60"/>
      <c r="C161" s="66">
        <f t="shared" si="8"/>
        <v>54.59</v>
      </c>
      <c r="D161" s="125"/>
      <c r="E161" s="344">
        <v>12590</v>
      </c>
      <c r="F161" s="148">
        <f t="shared" si="7"/>
        <v>3776</v>
      </c>
      <c r="G161" s="348"/>
      <c r="H161" s="348">
        <f t="shared" si="6"/>
        <v>2768</v>
      </c>
      <c r="I161" s="344">
        <v>33</v>
      </c>
    </row>
    <row r="162" spans="1:9">
      <c r="A162" s="127">
        <v>178</v>
      </c>
      <c r="B162" s="60"/>
      <c r="C162" s="66">
        <f t="shared" si="8"/>
        <v>54.66</v>
      </c>
      <c r="D162" s="125"/>
      <c r="E162" s="344">
        <v>12590</v>
      </c>
      <c r="F162" s="148">
        <f t="shared" si="7"/>
        <v>3771</v>
      </c>
      <c r="G162" s="348"/>
      <c r="H162" s="348">
        <f t="shared" si="6"/>
        <v>2764</v>
      </c>
      <c r="I162" s="344">
        <v>33</v>
      </c>
    </row>
    <row r="163" spans="1:9">
      <c r="A163" s="127">
        <v>179</v>
      </c>
      <c r="B163" s="60"/>
      <c r="C163" s="66">
        <f t="shared" si="8"/>
        <v>54.73</v>
      </c>
      <c r="D163" s="125"/>
      <c r="E163" s="344">
        <v>12590</v>
      </c>
      <c r="F163" s="148">
        <f t="shared" si="7"/>
        <v>3767</v>
      </c>
      <c r="G163" s="348"/>
      <c r="H163" s="348">
        <f t="shared" si="6"/>
        <v>2760</v>
      </c>
      <c r="I163" s="344">
        <v>33</v>
      </c>
    </row>
    <row r="164" spans="1:9">
      <c r="A164" s="127">
        <v>180</v>
      </c>
      <c r="B164" s="60"/>
      <c r="C164" s="66">
        <f t="shared" si="8"/>
        <v>54.8</v>
      </c>
      <c r="D164" s="125"/>
      <c r="E164" s="344">
        <v>12590</v>
      </c>
      <c r="F164" s="148">
        <f t="shared" si="7"/>
        <v>3762</v>
      </c>
      <c r="G164" s="348"/>
      <c r="H164" s="348">
        <f t="shared" si="6"/>
        <v>2757</v>
      </c>
      <c r="I164" s="344">
        <v>33</v>
      </c>
    </row>
    <row r="165" spans="1:9">
      <c r="A165" s="127">
        <v>181</v>
      </c>
      <c r="B165" s="60"/>
      <c r="C165" s="66">
        <f t="shared" si="8"/>
        <v>54.87</v>
      </c>
      <c r="D165" s="125"/>
      <c r="E165" s="344">
        <v>12590</v>
      </c>
      <c r="F165" s="148">
        <f t="shared" si="7"/>
        <v>3757</v>
      </c>
      <c r="G165" s="348"/>
      <c r="H165" s="348">
        <f t="shared" si="6"/>
        <v>2753</v>
      </c>
      <c r="I165" s="344">
        <v>33</v>
      </c>
    </row>
    <row r="166" spans="1:9">
      <c r="A166" s="127">
        <v>182</v>
      </c>
      <c r="B166" s="60"/>
      <c r="C166" s="66">
        <f t="shared" si="8"/>
        <v>54.93</v>
      </c>
      <c r="D166" s="125"/>
      <c r="E166" s="344">
        <v>12590</v>
      </c>
      <c r="F166" s="148">
        <f t="shared" si="7"/>
        <v>3753</v>
      </c>
      <c r="G166" s="348"/>
      <c r="H166" s="348">
        <f t="shared" si="6"/>
        <v>2750</v>
      </c>
      <c r="I166" s="344">
        <v>33</v>
      </c>
    </row>
    <row r="167" spans="1:9">
      <c r="A167" s="127">
        <v>183</v>
      </c>
      <c r="B167" s="60"/>
      <c r="C167" s="66">
        <f t="shared" si="8"/>
        <v>55</v>
      </c>
      <c r="D167" s="125"/>
      <c r="E167" s="344">
        <v>12590</v>
      </c>
      <c r="F167" s="148">
        <f t="shared" si="7"/>
        <v>3748</v>
      </c>
      <c r="G167" s="348"/>
      <c r="H167" s="348">
        <f t="shared" si="6"/>
        <v>2747</v>
      </c>
      <c r="I167" s="344">
        <v>33</v>
      </c>
    </row>
    <row r="168" spans="1:9">
      <c r="A168" s="127">
        <v>184</v>
      </c>
      <c r="B168" s="60"/>
      <c r="C168" s="66">
        <f t="shared" si="8"/>
        <v>55.06</v>
      </c>
      <c r="D168" s="125"/>
      <c r="E168" s="344">
        <v>12590</v>
      </c>
      <c r="F168" s="148">
        <f t="shared" si="7"/>
        <v>3744</v>
      </c>
      <c r="G168" s="348"/>
      <c r="H168" s="348">
        <f t="shared" si="6"/>
        <v>2744</v>
      </c>
      <c r="I168" s="344">
        <v>33</v>
      </c>
    </row>
    <row r="169" spans="1:9">
      <c r="A169" s="127">
        <v>185</v>
      </c>
      <c r="B169" s="60"/>
      <c r="C169" s="66">
        <f t="shared" si="8"/>
        <v>55.13</v>
      </c>
      <c r="D169" s="125"/>
      <c r="E169" s="344">
        <v>12590</v>
      </c>
      <c r="F169" s="148">
        <f t="shared" si="7"/>
        <v>3739</v>
      </c>
      <c r="G169" s="348"/>
      <c r="H169" s="348">
        <f t="shared" si="6"/>
        <v>2740</v>
      </c>
      <c r="I169" s="344">
        <v>33</v>
      </c>
    </row>
    <row r="170" spans="1:9">
      <c r="A170" s="127">
        <v>186</v>
      </c>
      <c r="B170" s="60"/>
      <c r="C170" s="66">
        <f t="shared" si="8"/>
        <v>55.2</v>
      </c>
      <c r="D170" s="125"/>
      <c r="E170" s="344">
        <v>12590</v>
      </c>
      <c r="F170" s="148">
        <f t="shared" si="7"/>
        <v>3735</v>
      </c>
      <c r="G170" s="348"/>
      <c r="H170" s="348">
        <f t="shared" si="6"/>
        <v>2737</v>
      </c>
      <c r="I170" s="344">
        <v>33</v>
      </c>
    </row>
    <row r="171" spans="1:9">
      <c r="A171" s="127">
        <v>187</v>
      </c>
      <c r="B171" s="60"/>
      <c r="C171" s="66">
        <f t="shared" si="8"/>
        <v>55.26</v>
      </c>
      <c r="D171" s="125"/>
      <c r="E171" s="344">
        <v>12590</v>
      </c>
      <c r="F171" s="148">
        <f t="shared" si="7"/>
        <v>3731</v>
      </c>
      <c r="G171" s="348"/>
      <c r="H171" s="348">
        <f t="shared" si="6"/>
        <v>2734</v>
      </c>
      <c r="I171" s="344">
        <v>33</v>
      </c>
    </row>
    <row r="172" spans="1:9">
      <c r="A172" s="127">
        <v>188</v>
      </c>
      <c r="B172" s="60"/>
      <c r="C172" s="66">
        <f t="shared" si="8"/>
        <v>55.33</v>
      </c>
      <c r="D172" s="125"/>
      <c r="E172" s="344">
        <v>12590</v>
      </c>
      <c r="F172" s="148">
        <f t="shared" si="7"/>
        <v>3726</v>
      </c>
      <c r="G172" s="348"/>
      <c r="H172" s="348">
        <f t="shared" si="6"/>
        <v>2731</v>
      </c>
      <c r="I172" s="344">
        <v>33</v>
      </c>
    </row>
    <row r="173" spans="1:9">
      <c r="A173" s="127">
        <v>189</v>
      </c>
      <c r="B173" s="60"/>
      <c r="C173" s="66">
        <f t="shared" si="8"/>
        <v>55.39</v>
      </c>
      <c r="D173" s="125"/>
      <c r="E173" s="344">
        <v>12590</v>
      </c>
      <c r="F173" s="148">
        <f t="shared" si="7"/>
        <v>3722</v>
      </c>
      <c r="G173" s="348"/>
      <c r="H173" s="348">
        <f t="shared" si="6"/>
        <v>2728</v>
      </c>
      <c r="I173" s="344">
        <v>33</v>
      </c>
    </row>
    <row r="174" spans="1:9">
      <c r="A174" s="127">
        <v>190</v>
      </c>
      <c r="B174" s="60"/>
      <c r="C174" s="66">
        <f t="shared" si="8"/>
        <v>55.45</v>
      </c>
      <c r="D174" s="125"/>
      <c r="E174" s="344">
        <v>12590</v>
      </c>
      <c r="F174" s="148">
        <f t="shared" si="7"/>
        <v>3718</v>
      </c>
      <c r="G174" s="348"/>
      <c r="H174" s="348">
        <f t="shared" si="6"/>
        <v>2725</v>
      </c>
      <c r="I174" s="344">
        <v>33</v>
      </c>
    </row>
    <row r="175" spans="1:9">
      <c r="A175" s="127">
        <v>191</v>
      </c>
      <c r="B175" s="60"/>
      <c r="C175" s="66">
        <f t="shared" si="8"/>
        <v>55.52</v>
      </c>
      <c r="D175" s="125"/>
      <c r="E175" s="344">
        <v>12590</v>
      </c>
      <c r="F175" s="148">
        <f t="shared" si="7"/>
        <v>3713</v>
      </c>
      <c r="G175" s="348"/>
      <c r="H175" s="348">
        <f t="shared" si="6"/>
        <v>2721</v>
      </c>
      <c r="I175" s="344">
        <v>33</v>
      </c>
    </row>
    <row r="176" spans="1:9">
      <c r="A176" s="127">
        <v>192</v>
      </c>
      <c r="B176" s="60"/>
      <c r="C176" s="66">
        <f t="shared" si="8"/>
        <v>55.58</v>
      </c>
      <c r="D176" s="125"/>
      <c r="E176" s="344">
        <v>12590</v>
      </c>
      <c r="F176" s="148">
        <f t="shared" si="7"/>
        <v>3709</v>
      </c>
      <c r="G176" s="348"/>
      <c r="H176" s="348">
        <f t="shared" si="6"/>
        <v>2718</v>
      </c>
      <c r="I176" s="344">
        <v>33</v>
      </c>
    </row>
    <row r="177" spans="1:9">
      <c r="A177" s="127">
        <v>193</v>
      </c>
      <c r="B177" s="60"/>
      <c r="C177" s="66">
        <f t="shared" si="8"/>
        <v>55.64</v>
      </c>
      <c r="D177" s="125"/>
      <c r="E177" s="344">
        <v>12590</v>
      </c>
      <c r="F177" s="148">
        <f t="shared" si="7"/>
        <v>3705</v>
      </c>
      <c r="G177" s="348"/>
      <c r="H177" s="348">
        <f t="shared" si="6"/>
        <v>2715</v>
      </c>
      <c r="I177" s="344">
        <v>33</v>
      </c>
    </row>
    <row r="178" spans="1:9">
      <c r="A178" s="127">
        <v>194</v>
      </c>
      <c r="B178" s="60"/>
      <c r="C178" s="66">
        <f t="shared" si="8"/>
        <v>55.71</v>
      </c>
      <c r="D178" s="125"/>
      <c r="E178" s="344">
        <v>12590</v>
      </c>
      <c r="F178" s="148">
        <f t="shared" si="7"/>
        <v>3701</v>
      </c>
      <c r="G178" s="348"/>
      <c r="H178" s="348">
        <f t="shared" si="6"/>
        <v>2712</v>
      </c>
      <c r="I178" s="344">
        <v>33</v>
      </c>
    </row>
    <row r="179" spans="1:9">
      <c r="A179" s="127">
        <v>195</v>
      </c>
      <c r="B179" s="60"/>
      <c r="C179" s="66">
        <f t="shared" si="8"/>
        <v>55.77</v>
      </c>
      <c r="D179" s="125"/>
      <c r="E179" s="344">
        <v>12590</v>
      </c>
      <c r="F179" s="148">
        <f t="shared" si="7"/>
        <v>3697</v>
      </c>
      <c r="G179" s="348"/>
      <c r="H179" s="348">
        <f t="shared" si="6"/>
        <v>2709</v>
      </c>
      <c r="I179" s="344">
        <v>33</v>
      </c>
    </row>
    <row r="180" spans="1:9">
      <c r="A180" s="127">
        <v>196</v>
      </c>
      <c r="B180" s="60"/>
      <c r="C180" s="66">
        <f t="shared" si="8"/>
        <v>55.83</v>
      </c>
      <c r="D180" s="125"/>
      <c r="E180" s="344">
        <v>12590</v>
      </c>
      <c r="F180" s="148">
        <f t="shared" si="7"/>
        <v>3693</v>
      </c>
      <c r="G180" s="348"/>
      <c r="H180" s="348">
        <f t="shared" si="6"/>
        <v>2706</v>
      </c>
      <c r="I180" s="344">
        <v>33</v>
      </c>
    </row>
    <row r="181" spans="1:9">
      <c r="A181" s="127">
        <v>197</v>
      </c>
      <c r="B181" s="60"/>
      <c r="C181" s="66">
        <f t="shared" si="8"/>
        <v>55.89</v>
      </c>
      <c r="D181" s="125"/>
      <c r="E181" s="344">
        <v>12590</v>
      </c>
      <c r="F181" s="148">
        <f t="shared" si="7"/>
        <v>3689</v>
      </c>
      <c r="G181" s="348"/>
      <c r="H181" s="348">
        <f t="shared" si="6"/>
        <v>2703</v>
      </c>
      <c r="I181" s="344">
        <v>33</v>
      </c>
    </row>
    <row r="182" spans="1:9">
      <c r="A182" s="127">
        <v>198</v>
      </c>
      <c r="B182" s="60"/>
      <c r="C182" s="66">
        <f t="shared" si="8"/>
        <v>55.96</v>
      </c>
      <c r="D182" s="125"/>
      <c r="E182" s="344">
        <v>12590</v>
      </c>
      <c r="F182" s="148">
        <f t="shared" si="7"/>
        <v>3684</v>
      </c>
      <c r="G182" s="348"/>
      <c r="H182" s="348">
        <f t="shared" si="6"/>
        <v>2700</v>
      </c>
      <c r="I182" s="344">
        <v>33</v>
      </c>
    </row>
    <row r="183" spans="1:9">
      <c r="A183" s="127">
        <v>199</v>
      </c>
      <c r="B183" s="60"/>
      <c r="C183" s="66">
        <f t="shared" si="8"/>
        <v>56.02</v>
      </c>
      <c r="D183" s="125"/>
      <c r="E183" s="344">
        <v>12590</v>
      </c>
      <c r="F183" s="148">
        <f t="shared" si="7"/>
        <v>3681</v>
      </c>
      <c r="G183" s="348"/>
      <c r="H183" s="348">
        <f t="shared" si="6"/>
        <v>2697</v>
      </c>
      <c r="I183" s="344">
        <v>33</v>
      </c>
    </row>
    <row r="184" spans="1:9">
      <c r="A184" s="127">
        <v>200</v>
      </c>
      <c r="B184" s="60"/>
      <c r="C184" s="66">
        <f t="shared" si="8"/>
        <v>56.08</v>
      </c>
      <c r="D184" s="125"/>
      <c r="E184" s="344">
        <v>12590</v>
      </c>
      <c r="F184" s="148">
        <f t="shared" si="7"/>
        <v>3677</v>
      </c>
      <c r="G184" s="348"/>
      <c r="H184" s="348">
        <f t="shared" si="6"/>
        <v>2694</v>
      </c>
      <c r="I184" s="344">
        <v>33</v>
      </c>
    </row>
    <row r="185" spans="1:9">
      <c r="A185" s="127">
        <v>201</v>
      </c>
      <c r="B185" s="60"/>
      <c r="C185" s="66">
        <f t="shared" si="8"/>
        <v>56.14</v>
      </c>
      <c r="D185" s="125"/>
      <c r="E185" s="344">
        <v>12590</v>
      </c>
      <c r="F185" s="148">
        <f t="shared" si="7"/>
        <v>3673</v>
      </c>
      <c r="G185" s="348"/>
      <c r="H185" s="348">
        <f t="shared" si="6"/>
        <v>2691</v>
      </c>
      <c r="I185" s="344">
        <v>33</v>
      </c>
    </row>
    <row r="186" spans="1:9">
      <c r="A186" s="127">
        <v>202</v>
      </c>
      <c r="B186" s="60"/>
      <c r="C186" s="66">
        <f t="shared" si="8"/>
        <v>56.2</v>
      </c>
      <c r="D186" s="125"/>
      <c r="E186" s="344">
        <v>12590</v>
      </c>
      <c r="F186" s="148">
        <f t="shared" si="7"/>
        <v>3669</v>
      </c>
      <c r="G186" s="348"/>
      <c r="H186" s="348">
        <f t="shared" si="6"/>
        <v>2688</v>
      </c>
      <c r="I186" s="344">
        <v>33</v>
      </c>
    </row>
    <row r="187" spans="1:9">
      <c r="A187" s="127">
        <v>203</v>
      </c>
      <c r="B187" s="60"/>
      <c r="C187" s="66">
        <f t="shared" si="8"/>
        <v>56.26</v>
      </c>
      <c r="D187" s="125"/>
      <c r="E187" s="344">
        <v>12590</v>
      </c>
      <c r="F187" s="148">
        <f t="shared" si="7"/>
        <v>3665</v>
      </c>
      <c r="G187" s="348"/>
      <c r="H187" s="348">
        <f t="shared" si="6"/>
        <v>2685</v>
      </c>
      <c r="I187" s="344">
        <v>33</v>
      </c>
    </row>
    <row r="188" spans="1:9">
      <c r="A188" s="127">
        <v>204</v>
      </c>
      <c r="B188" s="60"/>
      <c r="C188" s="66">
        <f t="shared" si="8"/>
        <v>56.32</v>
      </c>
      <c r="D188" s="125"/>
      <c r="E188" s="344">
        <v>12590</v>
      </c>
      <c r="F188" s="148">
        <f t="shared" si="7"/>
        <v>3661</v>
      </c>
      <c r="G188" s="348"/>
      <c r="H188" s="348">
        <f t="shared" si="6"/>
        <v>2683</v>
      </c>
      <c r="I188" s="344">
        <v>33</v>
      </c>
    </row>
    <row r="189" spans="1:9">
      <c r="A189" s="127">
        <v>205</v>
      </c>
      <c r="B189" s="60"/>
      <c r="C189" s="66">
        <f t="shared" si="8"/>
        <v>56.38</v>
      </c>
      <c r="D189" s="125"/>
      <c r="E189" s="344">
        <v>12590</v>
      </c>
      <c r="F189" s="148">
        <f t="shared" si="7"/>
        <v>3657</v>
      </c>
      <c r="G189" s="348"/>
      <c r="H189" s="348">
        <f t="shared" si="6"/>
        <v>2680</v>
      </c>
      <c r="I189" s="344">
        <v>33</v>
      </c>
    </row>
    <row r="190" spans="1:9">
      <c r="A190" s="127">
        <v>206</v>
      </c>
      <c r="B190" s="60"/>
      <c r="C190" s="66">
        <f t="shared" si="8"/>
        <v>56.44</v>
      </c>
      <c r="D190" s="125"/>
      <c r="E190" s="344">
        <v>12590</v>
      </c>
      <c r="F190" s="148">
        <f t="shared" si="7"/>
        <v>3653</v>
      </c>
      <c r="G190" s="348"/>
      <c r="H190" s="348">
        <f t="shared" si="6"/>
        <v>2677</v>
      </c>
      <c r="I190" s="344">
        <v>33</v>
      </c>
    </row>
    <row r="191" spans="1:9">
      <c r="A191" s="127">
        <v>207</v>
      </c>
      <c r="B191" s="60"/>
      <c r="C191" s="66">
        <f t="shared" si="8"/>
        <v>56.5</v>
      </c>
      <c r="D191" s="125"/>
      <c r="E191" s="344">
        <v>12590</v>
      </c>
      <c r="F191" s="148">
        <f t="shared" si="7"/>
        <v>3650</v>
      </c>
      <c r="G191" s="348"/>
      <c r="H191" s="348">
        <f t="shared" si="6"/>
        <v>2674</v>
      </c>
      <c r="I191" s="344">
        <v>33</v>
      </c>
    </row>
    <row r="192" spans="1:9">
      <c r="A192" s="127">
        <v>208</v>
      </c>
      <c r="B192" s="60"/>
      <c r="C192" s="66">
        <f t="shared" si="8"/>
        <v>56.56</v>
      </c>
      <c r="D192" s="125"/>
      <c r="E192" s="344">
        <v>12590</v>
      </c>
      <c r="F192" s="148">
        <f t="shared" si="7"/>
        <v>3646</v>
      </c>
      <c r="G192" s="348"/>
      <c r="H192" s="348">
        <f t="shared" si="6"/>
        <v>2671</v>
      </c>
      <c r="I192" s="344">
        <v>33</v>
      </c>
    </row>
    <row r="193" spans="1:9">
      <c r="A193" s="127">
        <v>209</v>
      </c>
      <c r="B193" s="60"/>
      <c r="C193" s="66">
        <f t="shared" si="8"/>
        <v>56.62</v>
      </c>
      <c r="D193" s="125"/>
      <c r="E193" s="344">
        <v>12590</v>
      </c>
      <c r="F193" s="148">
        <f t="shared" si="7"/>
        <v>3642</v>
      </c>
      <c r="G193" s="348"/>
      <c r="H193" s="348">
        <f t="shared" si="6"/>
        <v>2668</v>
      </c>
      <c r="I193" s="344">
        <v>33</v>
      </c>
    </row>
    <row r="194" spans="1:9">
      <c r="A194" s="127">
        <v>210</v>
      </c>
      <c r="B194" s="60"/>
      <c r="C194" s="66">
        <f t="shared" si="8"/>
        <v>56.68</v>
      </c>
      <c r="D194" s="125"/>
      <c r="E194" s="344">
        <v>12590</v>
      </c>
      <c r="F194" s="148">
        <f t="shared" si="7"/>
        <v>3638</v>
      </c>
      <c r="G194" s="348"/>
      <c r="H194" s="348">
        <f t="shared" si="6"/>
        <v>2665</v>
      </c>
      <c r="I194" s="344">
        <v>33</v>
      </c>
    </row>
    <row r="195" spans="1:9">
      <c r="A195" s="127">
        <v>211</v>
      </c>
      <c r="B195" s="60"/>
      <c r="C195" s="66">
        <f t="shared" si="8"/>
        <v>56.74</v>
      </c>
      <c r="D195" s="125"/>
      <c r="E195" s="344">
        <v>12590</v>
      </c>
      <c r="F195" s="148">
        <f t="shared" si="7"/>
        <v>3634</v>
      </c>
      <c r="G195" s="348"/>
      <c r="H195" s="348">
        <f t="shared" si="6"/>
        <v>2663</v>
      </c>
      <c r="I195" s="344">
        <v>33</v>
      </c>
    </row>
    <row r="196" spans="1:9">
      <c r="A196" s="127">
        <v>212</v>
      </c>
      <c r="B196" s="60"/>
      <c r="C196" s="66">
        <f t="shared" si="8"/>
        <v>56.79</v>
      </c>
      <c r="D196" s="125"/>
      <c r="E196" s="344">
        <v>12590</v>
      </c>
      <c r="F196" s="148">
        <f t="shared" si="7"/>
        <v>3631</v>
      </c>
      <c r="G196" s="348"/>
      <c r="H196" s="348">
        <f t="shared" si="6"/>
        <v>2660</v>
      </c>
      <c r="I196" s="344">
        <v>33</v>
      </c>
    </row>
    <row r="197" spans="1:9">
      <c r="A197" s="127">
        <v>213</v>
      </c>
      <c r="B197" s="60"/>
      <c r="C197" s="66">
        <f t="shared" si="8"/>
        <v>56.85</v>
      </c>
      <c r="D197" s="125"/>
      <c r="E197" s="344">
        <v>12590</v>
      </c>
      <c r="F197" s="148">
        <f t="shared" si="7"/>
        <v>3627</v>
      </c>
      <c r="G197" s="348"/>
      <c r="H197" s="348">
        <f t="shared" si="6"/>
        <v>2658</v>
      </c>
      <c r="I197" s="344">
        <v>33</v>
      </c>
    </row>
    <row r="198" spans="1:9">
      <c r="A198" s="127">
        <v>214</v>
      </c>
      <c r="B198" s="60"/>
      <c r="C198" s="66">
        <f t="shared" si="8"/>
        <v>56.91</v>
      </c>
      <c r="D198" s="125"/>
      <c r="E198" s="344">
        <v>12590</v>
      </c>
      <c r="F198" s="148">
        <f t="shared" si="7"/>
        <v>3624</v>
      </c>
      <c r="G198" s="348"/>
      <c r="H198" s="348">
        <f t="shared" si="6"/>
        <v>2655</v>
      </c>
      <c r="I198" s="344">
        <v>33</v>
      </c>
    </row>
    <row r="199" spans="1:9">
      <c r="A199" s="127">
        <v>215</v>
      </c>
      <c r="B199" s="60"/>
      <c r="C199" s="66">
        <f t="shared" si="8"/>
        <v>56.97</v>
      </c>
      <c r="D199" s="125"/>
      <c r="E199" s="344">
        <v>12590</v>
      </c>
      <c r="F199" s="148">
        <f t="shared" si="7"/>
        <v>3620</v>
      </c>
      <c r="G199" s="348"/>
      <c r="H199" s="348">
        <f t="shared" si="6"/>
        <v>2652</v>
      </c>
      <c r="I199" s="344">
        <v>33</v>
      </c>
    </row>
    <row r="200" spans="1:9">
      <c r="A200" s="127">
        <v>216</v>
      </c>
      <c r="B200" s="60"/>
      <c r="C200" s="66">
        <f t="shared" si="8"/>
        <v>57.03</v>
      </c>
      <c r="D200" s="125"/>
      <c r="E200" s="344">
        <v>12590</v>
      </c>
      <c r="F200" s="148">
        <f t="shared" si="7"/>
        <v>3616</v>
      </c>
      <c r="G200" s="348"/>
      <c r="H200" s="348">
        <f t="shared" si="6"/>
        <v>2649</v>
      </c>
      <c r="I200" s="344">
        <v>33</v>
      </c>
    </row>
    <row r="201" spans="1:9">
      <c r="A201" s="127">
        <v>217</v>
      </c>
      <c r="B201" s="60"/>
      <c r="C201" s="66">
        <f t="shared" si="8"/>
        <v>57.08</v>
      </c>
      <c r="D201" s="125"/>
      <c r="E201" s="344">
        <v>12590</v>
      </c>
      <c r="F201" s="148">
        <f t="shared" si="7"/>
        <v>3613</v>
      </c>
      <c r="G201" s="348"/>
      <c r="H201" s="348">
        <f t="shared" si="6"/>
        <v>2647</v>
      </c>
      <c r="I201" s="344">
        <v>33</v>
      </c>
    </row>
    <row r="202" spans="1:9">
      <c r="A202" s="127">
        <v>218</v>
      </c>
      <c r="B202" s="60"/>
      <c r="C202" s="66">
        <f t="shared" si="8"/>
        <v>57.14</v>
      </c>
      <c r="D202" s="125"/>
      <c r="E202" s="344">
        <v>12590</v>
      </c>
      <c r="F202" s="148">
        <f t="shared" si="7"/>
        <v>3609</v>
      </c>
      <c r="G202" s="348"/>
      <c r="H202" s="348">
        <f t="shared" si="6"/>
        <v>2644</v>
      </c>
      <c r="I202" s="344">
        <v>33</v>
      </c>
    </row>
    <row r="203" spans="1:9">
      <c r="A203" s="127">
        <v>219</v>
      </c>
      <c r="B203" s="60"/>
      <c r="C203" s="66">
        <f t="shared" si="8"/>
        <v>57.2</v>
      </c>
      <c r="D203" s="125"/>
      <c r="E203" s="344">
        <v>12590</v>
      </c>
      <c r="F203" s="148">
        <f t="shared" si="7"/>
        <v>3605</v>
      </c>
      <c r="G203" s="348"/>
      <c r="H203" s="348">
        <f t="shared" si="6"/>
        <v>2641</v>
      </c>
      <c r="I203" s="344">
        <v>33</v>
      </c>
    </row>
    <row r="204" spans="1:9">
      <c r="A204" s="127">
        <v>220</v>
      </c>
      <c r="B204" s="60"/>
      <c r="C204" s="66">
        <f t="shared" si="8"/>
        <v>57.25</v>
      </c>
      <c r="D204" s="125"/>
      <c r="E204" s="344">
        <v>12590</v>
      </c>
      <c r="F204" s="148">
        <f t="shared" si="7"/>
        <v>3602</v>
      </c>
      <c r="G204" s="348"/>
      <c r="H204" s="348">
        <f t="shared" si="6"/>
        <v>2639</v>
      </c>
      <c r="I204" s="344">
        <v>33</v>
      </c>
    </row>
    <row r="205" spans="1:9">
      <c r="A205" s="127">
        <v>221</v>
      </c>
      <c r="B205" s="60"/>
      <c r="C205" s="66">
        <f t="shared" si="8"/>
        <v>57.31</v>
      </c>
      <c r="D205" s="125"/>
      <c r="E205" s="344">
        <v>12590</v>
      </c>
      <c r="F205" s="148">
        <f t="shared" si="7"/>
        <v>3598</v>
      </c>
      <c r="G205" s="348"/>
      <c r="H205" s="348">
        <f t="shared" ref="H205:H268" si="9">ROUND(12*(1/C205*E205),0)</f>
        <v>2636</v>
      </c>
      <c r="I205" s="344">
        <v>33</v>
      </c>
    </row>
    <row r="206" spans="1:9">
      <c r="A206" s="127">
        <v>222</v>
      </c>
      <c r="B206" s="60"/>
      <c r="C206" s="66">
        <f t="shared" si="8"/>
        <v>57.36</v>
      </c>
      <c r="D206" s="125"/>
      <c r="E206" s="344">
        <v>12590</v>
      </c>
      <c r="F206" s="148">
        <f t="shared" ref="F206:F269" si="10">ROUND(12*1.3525*(1/C206*E206)+I206,0)</f>
        <v>3595</v>
      </c>
      <c r="G206" s="348"/>
      <c r="H206" s="348">
        <f t="shared" si="9"/>
        <v>2634</v>
      </c>
      <c r="I206" s="344">
        <v>33</v>
      </c>
    </row>
    <row r="207" spans="1:9">
      <c r="A207" s="127">
        <v>223</v>
      </c>
      <c r="B207" s="60"/>
      <c r="C207" s="66">
        <f t="shared" ref="C207:C270" si="11">ROUND(10.899*LN(A207)+A207/150-3,2)</f>
        <v>57.42</v>
      </c>
      <c r="D207" s="125"/>
      <c r="E207" s="344">
        <v>12590</v>
      </c>
      <c r="F207" s="148">
        <f t="shared" si="10"/>
        <v>3592</v>
      </c>
      <c r="G207" s="348"/>
      <c r="H207" s="348">
        <f t="shared" si="9"/>
        <v>2631</v>
      </c>
      <c r="I207" s="344">
        <v>33</v>
      </c>
    </row>
    <row r="208" spans="1:9">
      <c r="A208" s="127">
        <v>224</v>
      </c>
      <c r="B208" s="60"/>
      <c r="C208" s="66">
        <f t="shared" si="11"/>
        <v>57.47</v>
      </c>
      <c r="D208" s="125"/>
      <c r="E208" s="344">
        <v>12590</v>
      </c>
      <c r="F208" s="148">
        <f t="shared" si="10"/>
        <v>3589</v>
      </c>
      <c r="G208" s="348"/>
      <c r="H208" s="348">
        <f t="shared" si="9"/>
        <v>2629</v>
      </c>
      <c r="I208" s="344">
        <v>33</v>
      </c>
    </row>
    <row r="209" spans="1:9">
      <c r="A209" s="127">
        <v>225</v>
      </c>
      <c r="B209" s="60"/>
      <c r="C209" s="66">
        <f t="shared" si="11"/>
        <v>57.53</v>
      </c>
      <c r="D209" s="125"/>
      <c r="E209" s="344">
        <v>12590</v>
      </c>
      <c r="F209" s="148">
        <f t="shared" si="10"/>
        <v>3585</v>
      </c>
      <c r="G209" s="348"/>
      <c r="H209" s="348">
        <f t="shared" si="9"/>
        <v>2626</v>
      </c>
      <c r="I209" s="344">
        <v>33</v>
      </c>
    </row>
    <row r="210" spans="1:9">
      <c r="A210" s="127">
        <v>226</v>
      </c>
      <c r="B210" s="60"/>
      <c r="C210" s="66">
        <f t="shared" si="11"/>
        <v>57.59</v>
      </c>
      <c r="D210" s="125"/>
      <c r="E210" s="344">
        <v>12590</v>
      </c>
      <c r="F210" s="148">
        <f t="shared" si="10"/>
        <v>3581</v>
      </c>
      <c r="G210" s="348"/>
      <c r="H210" s="348">
        <f t="shared" si="9"/>
        <v>2623</v>
      </c>
      <c r="I210" s="344">
        <v>33</v>
      </c>
    </row>
    <row r="211" spans="1:9">
      <c r="A211" s="127">
        <v>227</v>
      </c>
      <c r="B211" s="60"/>
      <c r="C211" s="66">
        <f t="shared" si="11"/>
        <v>57.64</v>
      </c>
      <c r="D211" s="125"/>
      <c r="E211" s="344">
        <v>12590</v>
      </c>
      <c r="F211" s="148">
        <f t="shared" si="10"/>
        <v>3578</v>
      </c>
      <c r="G211" s="348"/>
      <c r="H211" s="348">
        <f t="shared" si="9"/>
        <v>2621</v>
      </c>
      <c r="I211" s="344">
        <v>33</v>
      </c>
    </row>
    <row r="212" spans="1:9">
      <c r="A212" s="127">
        <v>228</v>
      </c>
      <c r="B212" s="60"/>
      <c r="C212" s="66">
        <f t="shared" si="11"/>
        <v>57.69</v>
      </c>
      <c r="D212" s="125"/>
      <c r="E212" s="344">
        <v>12590</v>
      </c>
      <c r="F212" s="148">
        <f t="shared" si="10"/>
        <v>3575</v>
      </c>
      <c r="G212" s="348"/>
      <c r="H212" s="348">
        <f t="shared" si="9"/>
        <v>2619</v>
      </c>
      <c r="I212" s="344">
        <v>33</v>
      </c>
    </row>
    <row r="213" spans="1:9">
      <c r="A213" s="127">
        <v>229</v>
      </c>
      <c r="B213" s="60"/>
      <c r="C213" s="66">
        <f t="shared" si="11"/>
        <v>57.75</v>
      </c>
      <c r="D213" s="125"/>
      <c r="E213" s="344">
        <v>12590</v>
      </c>
      <c r="F213" s="148">
        <f t="shared" si="10"/>
        <v>3571</v>
      </c>
      <c r="G213" s="348"/>
      <c r="H213" s="348">
        <f t="shared" si="9"/>
        <v>2616</v>
      </c>
      <c r="I213" s="344">
        <v>33</v>
      </c>
    </row>
    <row r="214" spans="1:9">
      <c r="A214" s="127">
        <v>230</v>
      </c>
      <c r="B214" s="60"/>
      <c r="C214" s="66">
        <f t="shared" si="11"/>
        <v>57.8</v>
      </c>
      <c r="D214" s="125"/>
      <c r="E214" s="344">
        <v>12590</v>
      </c>
      <c r="F214" s="148">
        <f t="shared" si="10"/>
        <v>3568</v>
      </c>
      <c r="G214" s="348"/>
      <c r="H214" s="348">
        <f t="shared" si="9"/>
        <v>2614</v>
      </c>
      <c r="I214" s="344">
        <v>33</v>
      </c>
    </row>
    <row r="215" spans="1:9">
      <c r="A215" s="127">
        <v>231</v>
      </c>
      <c r="B215" s="60"/>
      <c r="C215" s="66">
        <f t="shared" si="11"/>
        <v>57.86</v>
      </c>
      <c r="D215" s="125"/>
      <c r="E215" s="344">
        <v>12590</v>
      </c>
      <c r="F215" s="148">
        <f t="shared" si="10"/>
        <v>3565</v>
      </c>
      <c r="G215" s="348"/>
      <c r="H215" s="348">
        <f t="shared" si="9"/>
        <v>2611</v>
      </c>
      <c r="I215" s="344">
        <v>33</v>
      </c>
    </row>
    <row r="216" spans="1:9">
      <c r="A216" s="127">
        <v>232</v>
      </c>
      <c r="B216" s="60"/>
      <c r="C216" s="66">
        <f t="shared" si="11"/>
        <v>57.91</v>
      </c>
      <c r="D216" s="125"/>
      <c r="E216" s="344">
        <v>12590</v>
      </c>
      <c r="F216" s="148">
        <f t="shared" si="10"/>
        <v>3562</v>
      </c>
      <c r="G216" s="348"/>
      <c r="H216" s="348">
        <f t="shared" si="9"/>
        <v>2609</v>
      </c>
      <c r="I216" s="344">
        <v>33</v>
      </c>
    </row>
    <row r="217" spans="1:9">
      <c r="A217" s="127">
        <v>233</v>
      </c>
      <c r="B217" s="60"/>
      <c r="C217" s="66">
        <f t="shared" si="11"/>
        <v>57.96</v>
      </c>
      <c r="D217" s="125"/>
      <c r="E217" s="344">
        <v>12590</v>
      </c>
      <c r="F217" s="148">
        <f t="shared" si="10"/>
        <v>3558</v>
      </c>
      <c r="G217" s="348"/>
      <c r="H217" s="348">
        <f t="shared" si="9"/>
        <v>2607</v>
      </c>
      <c r="I217" s="344">
        <v>33</v>
      </c>
    </row>
    <row r="218" spans="1:9">
      <c r="A218" s="127">
        <v>234</v>
      </c>
      <c r="B218" s="60"/>
      <c r="C218" s="66">
        <f t="shared" si="11"/>
        <v>58.02</v>
      </c>
      <c r="D218" s="125"/>
      <c r="E218" s="344">
        <v>12590</v>
      </c>
      <c r="F218" s="148">
        <f t="shared" si="10"/>
        <v>3555</v>
      </c>
      <c r="G218" s="348"/>
      <c r="H218" s="348">
        <f t="shared" si="9"/>
        <v>2604</v>
      </c>
      <c r="I218" s="344">
        <v>33</v>
      </c>
    </row>
    <row r="219" spans="1:9">
      <c r="A219" s="127">
        <v>235</v>
      </c>
      <c r="B219" s="60"/>
      <c r="C219" s="66">
        <f t="shared" si="11"/>
        <v>58.07</v>
      </c>
      <c r="D219" s="125"/>
      <c r="E219" s="344">
        <v>12590</v>
      </c>
      <c r="F219" s="148">
        <f t="shared" si="10"/>
        <v>3552</v>
      </c>
      <c r="G219" s="348"/>
      <c r="H219" s="348">
        <f t="shared" si="9"/>
        <v>2602</v>
      </c>
      <c r="I219" s="344">
        <v>33</v>
      </c>
    </row>
    <row r="220" spans="1:9">
      <c r="A220" s="127">
        <v>236</v>
      </c>
      <c r="B220" s="60"/>
      <c r="C220" s="66">
        <f t="shared" si="11"/>
        <v>58.12</v>
      </c>
      <c r="D220" s="125"/>
      <c r="E220" s="344">
        <v>12590</v>
      </c>
      <c r="F220" s="148">
        <f t="shared" si="10"/>
        <v>3549</v>
      </c>
      <c r="G220" s="348"/>
      <c r="H220" s="348">
        <f t="shared" si="9"/>
        <v>2599</v>
      </c>
      <c r="I220" s="344">
        <v>33</v>
      </c>
    </row>
    <row r="221" spans="1:9">
      <c r="A221" s="127">
        <v>237</v>
      </c>
      <c r="B221" s="60"/>
      <c r="C221" s="66">
        <f t="shared" si="11"/>
        <v>58.18</v>
      </c>
      <c r="D221" s="125"/>
      <c r="E221" s="344">
        <v>12590</v>
      </c>
      <c r="F221" s="148">
        <f t="shared" si="10"/>
        <v>3545</v>
      </c>
      <c r="G221" s="348"/>
      <c r="H221" s="348">
        <f t="shared" si="9"/>
        <v>2597</v>
      </c>
      <c r="I221" s="344">
        <v>33</v>
      </c>
    </row>
    <row r="222" spans="1:9">
      <c r="A222" s="127">
        <v>238</v>
      </c>
      <c r="B222" s="60"/>
      <c r="C222" s="66">
        <f t="shared" si="11"/>
        <v>58.23</v>
      </c>
      <c r="D222" s="125"/>
      <c r="E222" s="344">
        <v>12590</v>
      </c>
      <c r="F222" s="148">
        <f t="shared" si="10"/>
        <v>3542</v>
      </c>
      <c r="G222" s="348"/>
      <c r="H222" s="348">
        <f t="shared" si="9"/>
        <v>2595</v>
      </c>
      <c r="I222" s="344">
        <v>33</v>
      </c>
    </row>
    <row r="223" spans="1:9">
      <c r="A223" s="127">
        <v>239</v>
      </c>
      <c r="B223" s="60"/>
      <c r="C223" s="66">
        <f t="shared" si="11"/>
        <v>58.28</v>
      </c>
      <c r="D223" s="125"/>
      <c r="E223" s="344">
        <v>12590</v>
      </c>
      <c r="F223" s="148">
        <f t="shared" si="10"/>
        <v>3539</v>
      </c>
      <c r="G223" s="348"/>
      <c r="H223" s="348">
        <f t="shared" si="9"/>
        <v>2592</v>
      </c>
      <c r="I223" s="344">
        <v>33</v>
      </c>
    </row>
    <row r="224" spans="1:9">
      <c r="A224" s="127">
        <v>240</v>
      </c>
      <c r="B224" s="60"/>
      <c r="C224" s="66">
        <f t="shared" si="11"/>
        <v>58.33</v>
      </c>
      <c r="D224" s="125"/>
      <c r="E224" s="344">
        <v>12590</v>
      </c>
      <c r="F224" s="148">
        <f t="shared" si="10"/>
        <v>3536</v>
      </c>
      <c r="G224" s="348"/>
      <c r="H224" s="348">
        <f t="shared" si="9"/>
        <v>2590</v>
      </c>
      <c r="I224" s="344">
        <v>33</v>
      </c>
    </row>
    <row r="225" spans="1:9">
      <c r="A225" s="127">
        <v>241</v>
      </c>
      <c r="B225" s="60"/>
      <c r="C225" s="66">
        <f t="shared" si="11"/>
        <v>58.39</v>
      </c>
      <c r="D225" s="125"/>
      <c r="E225" s="344">
        <v>12590</v>
      </c>
      <c r="F225" s="148">
        <f t="shared" si="10"/>
        <v>3532</v>
      </c>
      <c r="G225" s="348"/>
      <c r="H225" s="348">
        <f t="shared" si="9"/>
        <v>2587</v>
      </c>
      <c r="I225" s="344">
        <v>33</v>
      </c>
    </row>
    <row r="226" spans="1:9">
      <c r="A226" s="127">
        <v>242</v>
      </c>
      <c r="B226" s="60"/>
      <c r="C226" s="66">
        <f t="shared" si="11"/>
        <v>58.44</v>
      </c>
      <c r="D226" s="125"/>
      <c r="E226" s="344">
        <v>12590</v>
      </c>
      <c r="F226" s="148">
        <f t="shared" si="10"/>
        <v>3530</v>
      </c>
      <c r="G226" s="348"/>
      <c r="H226" s="348">
        <f t="shared" si="9"/>
        <v>2585</v>
      </c>
      <c r="I226" s="344">
        <v>33</v>
      </c>
    </row>
    <row r="227" spans="1:9">
      <c r="A227" s="127">
        <v>243</v>
      </c>
      <c r="B227" s="60"/>
      <c r="C227" s="66">
        <f t="shared" si="11"/>
        <v>58.49</v>
      </c>
      <c r="D227" s="125"/>
      <c r="E227" s="344">
        <v>12590</v>
      </c>
      <c r="F227" s="148">
        <f t="shared" si="10"/>
        <v>3527</v>
      </c>
      <c r="G227" s="348"/>
      <c r="H227" s="348">
        <f t="shared" si="9"/>
        <v>2583</v>
      </c>
      <c r="I227" s="344">
        <v>33</v>
      </c>
    </row>
    <row r="228" spans="1:9">
      <c r="A228" s="127">
        <v>244</v>
      </c>
      <c r="B228" s="60"/>
      <c r="C228" s="66">
        <f t="shared" si="11"/>
        <v>58.54</v>
      </c>
      <c r="D228" s="125"/>
      <c r="E228" s="344">
        <v>12590</v>
      </c>
      <c r="F228" s="148">
        <f t="shared" si="10"/>
        <v>3524</v>
      </c>
      <c r="G228" s="348"/>
      <c r="H228" s="348">
        <f t="shared" si="9"/>
        <v>2581</v>
      </c>
      <c r="I228" s="344">
        <v>33</v>
      </c>
    </row>
    <row r="229" spans="1:9">
      <c r="A229" s="127">
        <v>245</v>
      </c>
      <c r="B229" s="60"/>
      <c r="C229" s="66">
        <f t="shared" si="11"/>
        <v>58.59</v>
      </c>
      <c r="D229" s="125"/>
      <c r="E229" s="344">
        <v>12590</v>
      </c>
      <c r="F229" s="148">
        <f t="shared" si="10"/>
        <v>3521</v>
      </c>
      <c r="G229" s="348"/>
      <c r="H229" s="348">
        <f t="shared" si="9"/>
        <v>2579</v>
      </c>
      <c r="I229" s="344">
        <v>33</v>
      </c>
    </row>
    <row r="230" spans="1:9">
      <c r="A230" s="127">
        <v>246</v>
      </c>
      <c r="B230" s="60"/>
      <c r="C230" s="66">
        <f t="shared" si="11"/>
        <v>58.64</v>
      </c>
      <c r="D230" s="125"/>
      <c r="E230" s="344">
        <v>12590</v>
      </c>
      <c r="F230" s="148">
        <f t="shared" si="10"/>
        <v>3518</v>
      </c>
      <c r="G230" s="348"/>
      <c r="H230" s="348">
        <f t="shared" si="9"/>
        <v>2576</v>
      </c>
      <c r="I230" s="344">
        <v>33</v>
      </c>
    </row>
    <row r="231" spans="1:9">
      <c r="A231" s="127">
        <v>247</v>
      </c>
      <c r="B231" s="60"/>
      <c r="C231" s="66">
        <f t="shared" si="11"/>
        <v>58.69</v>
      </c>
      <c r="D231" s="125"/>
      <c r="E231" s="344">
        <v>12590</v>
      </c>
      <c r="F231" s="148">
        <f t="shared" si="10"/>
        <v>3515</v>
      </c>
      <c r="G231" s="348"/>
      <c r="H231" s="348">
        <f t="shared" si="9"/>
        <v>2574</v>
      </c>
      <c r="I231" s="344">
        <v>33</v>
      </c>
    </row>
    <row r="232" spans="1:9">
      <c r="A232" s="127">
        <v>248</v>
      </c>
      <c r="B232" s="60"/>
      <c r="C232" s="66">
        <f t="shared" si="11"/>
        <v>58.74</v>
      </c>
      <c r="D232" s="125"/>
      <c r="E232" s="344">
        <v>12590</v>
      </c>
      <c r="F232" s="148">
        <f t="shared" si="10"/>
        <v>3512</v>
      </c>
      <c r="G232" s="348"/>
      <c r="H232" s="348">
        <f t="shared" si="9"/>
        <v>2572</v>
      </c>
      <c r="I232" s="344">
        <v>33</v>
      </c>
    </row>
    <row r="233" spans="1:9">
      <c r="A233" s="127">
        <v>249</v>
      </c>
      <c r="B233" s="60"/>
      <c r="C233" s="66">
        <f t="shared" si="11"/>
        <v>58.79</v>
      </c>
      <c r="D233" s="125"/>
      <c r="E233" s="344">
        <v>12590</v>
      </c>
      <c r="F233" s="148">
        <f t="shared" si="10"/>
        <v>3509</v>
      </c>
      <c r="G233" s="348"/>
      <c r="H233" s="348">
        <f t="shared" si="9"/>
        <v>2570</v>
      </c>
      <c r="I233" s="344">
        <v>33</v>
      </c>
    </row>
    <row r="234" spans="1:9">
      <c r="A234" s="127">
        <v>250</v>
      </c>
      <c r="B234" s="60"/>
      <c r="C234" s="66">
        <f t="shared" si="11"/>
        <v>58.85</v>
      </c>
      <c r="D234" s="125"/>
      <c r="E234" s="344">
        <v>12590</v>
      </c>
      <c r="F234" s="148">
        <f t="shared" si="10"/>
        <v>3505</v>
      </c>
      <c r="G234" s="348"/>
      <c r="H234" s="348">
        <f t="shared" si="9"/>
        <v>2567</v>
      </c>
      <c r="I234" s="344">
        <v>33</v>
      </c>
    </row>
    <row r="235" spans="1:9">
      <c r="A235" s="127">
        <v>251</v>
      </c>
      <c r="B235" s="60"/>
      <c r="C235" s="66">
        <f t="shared" si="11"/>
        <v>58.9</v>
      </c>
      <c r="D235" s="125"/>
      <c r="E235" s="344">
        <v>12590</v>
      </c>
      <c r="F235" s="148">
        <f t="shared" si="10"/>
        <v>3502</v>
      </c>
      <c r="G235" s="348"/>
      <c r="H235" s="348">
        <f t="shared" si="9"/>
        <v>2565</v>
      </c>
      <c r="I235" s="344">
        <v>33</v>
      </c>
    </row>
    <row r="236" spans="1:9">
      <c r="A236" s="127">
        <v>252</v>
      </c>
      <c r="B236" s="60"/>
      <c r="C236" s="66">
        <f t="shared" si="11"/>
        <v>58.95</v>
      </c>
      <c r="D236" s="125"/>
      <c r="E236" s="344">
        <v>12590</v>
      </c>
      <c r="F236" s="148">
        <f t="shared" si="10"/>
        <v>3499</v>
      </c>
      <c r="G236" s="348"/>
      <c r="H236" s="348">
        <f t="shared" si="9"/>
        <v>2563</v>
      </c>
      <c r="I236" s="344">
        <v>33</v>
      </c>
    </row>
    <row r="237" spans="1:9">
      <c r="A237" s="127">
        <v>253</v>
      </c>
      <c r="B237" s="60"/>
      <c r="C237" s="66">
        <f t="shared" si="11"/>
        <v>59</v>
      </c>
      <c r="D237" s="125"/>
      <c r="E237" s="344">
        <v>12590</v>
      </c>
      <c r="F237" s="148">
        <f t="shared" si="10"/>
        <v>3496</v>
      </c>
      <c r="G237" s="348"/>
      <c r="H237" s="348">
        <f t="shared" si="9"/>
        <v>2561</v>
      </c>
      <c r="I237" s="344">
        <v>33</v>
      </c>
    </row>
    <row r="238" spans="1:9">
      <c r="A238" s="127">
        <v>254</v>
      </c>
      <c r="B238" s="60"/>
      <c r="C238" s="66">
        <f t="shared" si="11"/>
        <v>59.04</v>
      </c>
      <c r="D238" s="125"/>
      <c r="E238" s="344">
        <v>12590</v>
      </c>
      <c r="F238" s="148">
        <f t="shared" si="10"/>
        <v>3494</v>
      </c>
      <c r="G238" s="348"/>
      <c r="H238" s="348">
        <f t="shared" si="9"/>
        <v>2559</v>
      </c>
      <c r="I238" s="344">
        <v>33</v>
      </c>
    </row>
    <row r="239" spans="1:9">
      <c r="A239" s="127">
        <v>255</v>
      </c>
      <c r="B239" s="60"/>
      <c r="C239" s="66">
        <f t="shared" si="11"/>
        <v>59.09</v>
      </c>
      <c r="D239" s="125"/>
      <c r="E239" s="344">
        <v>12590</v>
      </c>
      <c r="F239" s="148">
        <f t="shared" si="10"/>
        <v>3491</v>
      </c>
      <c r="G239" s="348"/>
      <c r="H239" s="348">
        <f t="shared" si="9"/>
        <v>2557</v>
      </c>
      <c r="I239" s="344">
        <v>33</v>
      </c>
    </row>
    <row r="240" spans="1:9">
      <c r="A240" s="127">
        <v>256</v>
      </c>
      <c r="B240" s="60"/>
      <c r="C240" s="66">
        <f t="shared" si="11"/>
        <v>59.14</v>
      </c>
      <c r="D240" s="125"/>
      <c r="E240" s="344">
        <v>12590</v>
      </c>
      <c r="F240" s="148">
        <f t="shared" si="10"/>
        <v>3488</v>
      </c>
      <c r="G240" s="348"/>
      <c r="H240" s="348">
        <f t="shared" si="9"/>
        <v>2555</v>
      </c>
      <c r="I240" s="344">
        <v>33</v>
      </c>
    </row>
    <row r="241" spans="1:9">
      <c r="A241" s="127">
        <v>257</v>
      </c>
      <c r="B241" s="60"/>
      <c r="C241" s="66">
        <f t="shared" si="11"/>
        <v>59.19</v>
      </c>
      <c r="D241" s="125"/>
      <c r="E241" s="344">
        <v>12590</v>
      </c>
      <c r="F241" s="148">
        <f t="shared" si="10"/>
        <v>3485</v>
      </c>
      <c r="G241" s="348"/>
      <c r="H241" s="348">
        <f t="shared" si="9"/>
        <v>2552</v>
      </c>
      <c r="I241" s="344">
        <v>33</v>
      </c>
    </row>
    <row r="242" spans="1:9">
      <c r="A242" s="127">
        <v>258</v>
      </c>
      <c r="B242" s="60"/>
      <c r="C242" s="66">
        <f t="shared" si="11"/>
        <v>59.24</v>
      </c>
      <c r="D242" s="125"/>
      <c r="E242" s="344">
        <v>12590</v>
      </c>
      <c r="F242" s="148">
        <f t="shared" si="10"/>
        <v>3482</v>
      </c>
      <c r="G242" s="348"/>
      <c r="H242" s="348">
        <f t="shared" si="9"/>
        <v>2550</v>
      </c>
      <c r="I242" s="344">
        <v>33</v>
      </c>
    </row>
    <row r="243" spans="1:9">
      <c r="A243" s="127">
        <v>259</v>
      </c>
      <c r="B243" s="60"/>
      <c r="C243" s="66">
        <f t="shared" si="11"/>
        <v>59.29</v>
      </c>
      <c r="D243" s="125"/>
      <c r="E243" s="344">
        <v>12590</v>
      </c>
      <c r="F243" s="148">
        <f t="shared" si="10"/>
        <v>3479</v>
      </c>
      <c r="G243" s="348"/>
      <c r="H243" s="348">
        <f t="shared" si="9"/>
        <v>2548</v>
      </c>
      <c r="I243" s="344">
        <v>33</v>
      </c>
    </row>
    <row r="244" spans="1:9">
      <c r="A244" s="127">
        <v>260</v>
      </c>
      <c r="B244" s="60"/>
      <c r="C244" s="66">
        <f t="shared" si="11"/>
        <v>59.34</v>
      </c>
      <c r="D244" s="125"/>
      <c r="E244" s="344">
        <v>12590</v>
      </c>
      <c r="F244" s="148">
        <f t="shared" si="10"/>
        <v>3476</v>
      </c>
      <c r="G244" s="348"/>
      <c r="H244" s="348">
        <f t="shared" si="9"/>
        <v>2546</v>
      </c>
      <c r="I244" s="344">
        <v>33</v>
      </c>
    </row>
    <row r="245" spans="1:9">
      <c r="A245" s="127">
        <v>261</v>
      </c>
      <c r="B245" s="60"/>
      <c r="C245" s="66">
        <f t="shared" si="11"/>
        <v>59.39</v>
      </c>
      <c r="D245" s="125"/>
      <c r="E245" s="344">
        <v>12590</v>
      </c>
      <c r="F245" s="148">
        <f t="shared" si="10"/>
        <v>3474</v>
      </c>
      <c r="G245" s="348"/>
      <c r="H245" s="348">
        <f t="shared" si="9"/>
        <v>2544</v>
      </c>
      <c r="I245" s="344">
        <v>33</v>
      </c>
    </row>
    <row r="246" spans="1:9">
      <c r="A246" s="127">
        <v>262</v>
      </c>
      <c r="B246" s="60"/>
      <c r="C246" s="66">
        <f t="shared" si="11"/>
        <v>59.44</v>
      </c>
      <c r="D246" s="125"/>
      <c r="E246" s="344">
        <v>12590</v>
      </c>
      <c r="F246" s="148">
        <f t="shared" si="10"/>
        <v>3471</v>
      </c>
      <c r="G246" s="348"/>
      <c r="H246" s="348">
        <f t="shared" si="9"/>
        <v>2542</v>
      </c>
      <c r="I246" s="344">
        <v>33</v>
      </c>
    </row>
    <row r="247" spans="1:9">
      <c r="A247" s="127">
        <v>263</v>
      </c>
      <c r="B247" s="60"/>
      <c r="C247" s="66">
        <f t="shared" si="11"/>
        <v>59.48</v>
      </c>
      <c r="D247" s="125"/>
      <c r="E247" s="344">
        <v>12590</v>
      </c>
      <c r="F247" s="148">
        <f t="shared" si="10"/>
        <v>3468</v>
      </c>
      <c r="G247" s="348"/>
      <c r="H247" s="348">
        <f t="shared" si="9"/>
        <v>2540</v>
      </c>
      <c r="I247" s="344">
        <v>33</v>
      </c>
    </row>
    <row r="248" spans="1:9">
      <c r="A248" s="127">
        <v>264</v>
      </c>
      <c r="B248" s="60"/>
      <c r="C248" s="66">
        <f t="shared" si="11"/>
        <v>59.53</v>
      </c>
      <c r="D248" s="125"/>
      <c r="E248" s="344">
        <v>12590</v>
      </c>
      <c r="F248" s="148">
        <f t="shared" si="10"/>
        <v>3465</v>
      </c>
      <c r="G248" s="348"/>
      <c r="H248" s="348">
        <f t="shared" si="9"/>
        <v>2538</v>
      </c>
      <c r="I248" s="344">
        <v>33</v>
      </c>
    </row>
    <row r="249" spans="1:9">
      <c r="A249" s="127">
        <v>265</v>
      </c>
      <c r="B249" s="60"/>
      <c r="C249" s="66">
        <f t="shared" si="11"/>
        <v>59.58</v>
      </c>
      <c r="D249" s="125"/>
      <c r="E249" s="344">
        <v>12590</v>
      </c>
      <c r="F249" s="148">
        <f t="shared" si="10"/>
        <v>3463</v>
      </c>
      <c r="G249" s="348"/>
      <c r="H249" s="348">
        <f t="shared" si="9"/>
        <v>2536</v>
      </c>
      <c r="I249" s="344">
        <v>33</v>
      </c>
    </row>
    <row r="250" spans="1:9">
      <c r="A250" s="127">
        <v>266</v>
      </c>
      <c r="B250" s="60"/>
      <c r="C250" s="66">
        <f t="shared" si="11"/>
        <v>59.63</v>
      </c>
      <c r="D250" s="125"/>
      <c r="E250" s="344">
        <v>12590</v>
      </c>
      <c r="F250" s="148">
        <f t="shared" si="10"/>
        <v>3460</v>
      </c>
      <c r="G250" s="348"/>
      <c r="H250" s="348">
        <f t="shared" si="9"/>
        <v>2534</v>
      </c>
      <c r="I250" s="344">
        <v>33</v>
      </c>
    </row>
    <row r="251" spans="1:9">
      <c r="A251" s="127">
        <v>267</v>
      </c>
      <c r="B251" s="60"/>
      <c r="C251" s="66">
        <f t="shared" si="11"/>
        <v>59.68</v>
      </c>
      <c r="D251" s="125"/>
      <c r="E251" s="344">
        <v>12590</v>
      </c>
      <c r="F251" s="148">
        <f t="shared" si="10"/>
        <v>3457</v>
      </c>
      <c r="G251" s="348"/>
      <c r="H251" s="348">
        <f t="shared" si="9"/>
        <v>2532</v>
      </c>
      <c r="I251" s="344">
        <v>33</v>
      </c>
    </row>
    <row r="252" spans="1:9">
      <c r="A252" s="127">
        <v>268</v>
      </c>
      <c r="B252" s="60"/>
      <c r="C252" s="66">
        <f t="shared" si="11"/>
        <v>59.72</v>
      </c>
      <c r="D252" s="125"/>
      <c r="E252" s="344">
        <v>12590</v>
      </c>
      <c r="F252" s="148">
        <f t="shared" si="10"/>
        <v>3455</v>
      </c>
      <c r="G252" s="348"/>
      <c r="H252" s="348">
        <f t="shared" si="9"/>
        <v>2530</v>
      </c>
      <c r="I252" s="344">
        <v>33</v>
      </c>
    </row>
    <row r="253" spans="1:9">
      <c r="A253" s="127">
        <v>269</v>
      </c>
      <c r="B253" s="60"/>
      <c r="C253" s="66">
        <f t="shared" si="11"/>
        <v>59.77</v>
      </c>
      <c r="D253" s="125"/>
      <c r="E253" s="344">
        <v>12590</v>
      </c>
      <c r="F253" s="148">
        <f t="shared" si="10"/>
        <v>3452</v>
      </c>
      <c r="G253" s="348"/>
      <c r="H253" s="348">
        <f t="shared" si="9"/>
        <v>2528</v>
      </c>
      <c r="I253" s="344">
        <v>33</v>
      </c>
    </row>
    <row r="254" spans="1:9">
      <c r="A254" s="127">
        <v>270</v>
      </c>
      <c r="B254" s="60"/>
      <c r="C254" s="66">
        <f t="shared" si="11"/>
        <v>59.82</v>
      </c>
      <c r="D254" s="125"/>
      <c r="E254" s="344">
        <v>12590</v>
      </c>
      <c r="F254" s="148">
        <f t="shared" si="10"/>
        <v>3449</v>
      </c>
      <c r="G254" s="348"/>
      <c r="H254" s="348">
        <f t="shared" si="9"/>
        <v>2526</v>
      </c>
      <c r="I254" s="344">
        <v>33</v>
      </c>
    </row>
    <row r="255" spans="1:9">
      <c r="A255" s="127">
        <v>271</v>
      </c>
      <c r="B255" s="60"/>
      <c r="C255" s="66">
        <f t="shared" si="11"/>
        <v>59.86</v>
      </c>
      <c r="D255" s="125"/>
      <c r="E255" s="344">
        <v>12590</v>
      </c>
      <c r="F255" s="148">
        <f t="shared" si="10"/>
        <v>3447</v>
      </c>
      <c r="G255" s="348"/>
      <c r="H255" s="348">
        <f t="shared" si="9"/>
        <v>2524</v>
      </c>
      <c r="I255" s="344">
        <v>33</v>
      </c>
    </row>
    <row r="256" spans="1:9">
      <c r="A256" s="127">
        <v>272</v>
      </c>
      <c r="B256" s="60"/>
      <c r="C256" s="66">
        <f t="shared" si="11"/>
        <v>59.91</v>
      </c>
      <c r="D256" s="125"/>
      <c r="E256" s="344">
        <v>12590</v>
      </c>
      <c r="F256" s="148">
        <f t="shared" si="10"/>
        <v>3444</v>
      </c>
      <c r="G256" s="348"/>
      <c r="H256" s="348">
        <f t="shared" si="9"/>
        <v>2522</v>
      </c>
      <c r="I256" s="344">
        <v>33</v>
      </c>
    </row>
    <row r="257" spans="1:9">
      <c r="A257" s="127">
        <v>273</v>
      </c>
      <c r="B257" s="60"/>
      <c r="C257" s="66">
        <f t="shared" si="11"/>
        <v>59.96</v>
      </c>
      <c r="D257" s="125"/>
      <c r="E257" s="344">
        <v>12590</v>
      </c>
      <c r="F257" s="148">
        <f t="shared" si="10"/>
        <v>3441</v>
      </c>
      <c r="G257" s="348"/>
      <c r="H257" s="348">
        <f t="shared" si="9"/>
        <v>2520</v>
      </c>
      <c r="I257" s="344">
        <v>33</v>
      </c>
    </row>
    <row r="258" spans="1:9">
      <c r="A258" s="127">
        <v>274</v>
      </c>
      <c r="B258" s="60"/>
      <c r="C258" s="66">
        <f t="shared" si="11"/>
        <v>60</v>
      </c>
      <c r="D258" s="125"/>
      <c r="E258" s="344">
        <v>12590</v>
      </c>
      <c r="F258" s="148">
        <f t="shared" si="10"/>
        <v>3439</v>
      </c>
      <c r="G258" s="348"/>
      <c r="H258" s="348">
        <f t="shared" si="9"/>
        <v>2518</v>
      </c>
      <c r="I258" s="344">
        <v>33</v>
      </c>
    </row>
    <row r="259" spans="1:9">
      <c r="A259" s="127">
        <v>275</v>
      </c>
      <c r="B259" s="60"/>
      <c r="C259" s="66">
        <f t="shared" si="11"/>
        <v>60.05</v>
      </c>
      <c r="D259" s="125"/>
      <c r="E259" s="344">
        <v>12590</v>
      </c>
      <c r="F259" s="148">
        <f t="shared" si="10"/>
        <v>3436</v>
      </c>
      <c r="G259" s="348"/>
      <c r="H259" s="348">
        <f t="shared" si="9"/>
        <v>2516</v>
      </c>
      <c r="I259" s="344">
        <v>33</v>
      </c>
    </row>
    <row r="260" spans="1:9">
      <c r="A260" s="127">
        <v>276</v>
      </c>
      <c r="B260" s="60"/>
      <c r="C260" s="66">
        <f t="shared" si="11"/>
        <v>60.1</v>
      </c>
      <c r="D260" s="125"/>
      <c r="E260" s="344">
        <v>12590</v>
      </c>
      <c r="F260" s="148">
        <f t="shared" si="10"/>
        <v>3433</v>
      </c>
      <c r="G260" s="348"/>
      <c r="H260" s="348">
        <f t="shared" si="9"/>
        <v>2514</v>
      </c>
      <c r="I260" s="344">
        <v>33</v>
      </c>
    </row>
    <row r="261" spans="1:9">
      <c r="A261" s="127">
        <v>277</v>
      </c>
      <c r="B261" s="60"/>
      <c r="C261" s="66">
        <f t="shared" si="11"/>
        <v>60.14</v>
      </c>
      <c r="D261" s="125"/>
      <c r="E261" s="344">
        <v>12590</v>
      </c>
      <c r="F261" s="148">
        <f t="shared" si="10"/>
        <v>3431</v>
      </c>
      <c r="G261" s="348"/>
      <c r="H261" s="348">
        <f t="shared" si="9"/>
        <v>2512</v>
      </c>
      <c r="I261" s="344">
        <v>33</v>
      </c>
    </row>
    <row r="262" spans="1:9">
      <c r="A262" s="127">
        <v>278</v>
      </c>
      <c r="B262" s="60"/>
      <c r="C262" s="66">
        <f t="shared" si="11"/>
        <v>60.19</v>
      </c>
      <c r="D262" s="125"/>
      <c r="E262" s="344">
        <v>12590</v>
      </c>
      <c r="F262" s="148">
        <f t="shared" si="10"/>
        <v>3428</v>
      </c>
      <c r="G262" s="348"/>
      <c r="H262" s="348">
        <f t="shared" si="9"/>
        <v>2510</v>
      </c>
      <c r="I262" s="344">
        <v>33</v>
      </c>
    </row>
    <row r="263" spans="1:9">
      <c r="A263" s="127">
        <v>279</v>
      </c>
      <c r="B263" s="60"/>
      <c r="C263" s="66">
        <f t="shared" si="11"/>
        <v>60.23</v>
      </c>
      <c r="D263" s="125"/>
      <c r="E263" s="344">
        <v>12590</v>
      </c>
      <c r="F263" s="148">
        <f t="shared" si="10"/>
        <v>3426</v>
      </c>
      <c r="G263" s="348"/>
      <c r="H263" s="348">
        <f t="shared" si="9"/>
        <v>2508</v>
      </c>
      <c r="I263" s="344">
        <v>33</v>
      </c>
    </row>
    <row r="264" spans="1:9">
      <c r="A264" s="127">
        <v>280</v>
      </c>
      <c r="B264" s="60"/>
      <c r="C264" s="66">
        <f t="shared" si="11"/>
        <v>60.28</v>
      </c>
      <c r="D264" s="125"/>
      <c r="E264" s="344">
        <v>12590</v>
      </c>
      <c r="F264" s="148">
        <f t="shared" si="10"/>
        <v>3423</v>
      </c>
      <c r="G264" s="348"/>
      <c r="H264" s="348">
        <f t="shared" si="9"/>
        <v>2506</v>
      </c>
      <c r="I264" s="344">
        <v>33</v>
      </c>
    </row>
    <row r="265" spans="1:9">
      <c r="A265" s="127">
        <v>281</v>
      </c>
      <c r="B265" s="60"/>
      <c r="C265" s="66">
        <f t="shared" si="11"/>
        <v>60.33</v>
      </c>
      <c r="D265" s="125"/>
      <c r="E265" s="344">
        <v>12590</v>
      </c>
      <c r="F265" s="148">
        <f t="shared" si="10"/>
        <v>3420</v>
      </c>
      <c r="G265" s="348"/>
      <c r="H265" s="348">
        <f t="shared" si="9"/>
        <v>2504</v>
      </c>
      <c r="I265" s="344">
        <v>33</v>
      </c>
    </row>
    <row r="266" spans="1:9">
      <c r="A266" s="127">
        <v>282</v>
      </c>
      <c r="B266" s="60"/>
      <c r="C266" s="66">
        <f t="shared" si="11"/>
        <v>60.37</v>
      </c>
      <c r="D266" s="125"/>
      <c r="E266" s="344">
        <v>12590</v>
      </c>
      <c r="F266" s="148">
        <f t="shared" si="10"/>
        <v>3418</v>
      </c>
      <c r="G266" s="348"/>
      <c r="H266" s="348">
        <f t="shared" si="9"/>
        <v>2503</v>
      </c>
      <c r="I266" s="344">
        <v>33</v>
      </c>
    </row>
    <row r="267" spans="1:9">
      <c r="A267" s="127">
        <v>283</v>
      </c>
      <c r="B267" s="60"/>
      <c r="C267" s="66">
        <f t="shared" si="11"/>
        <v>60.42</v>
      </c>
      <c r="D267" s="125"/>
      <c r="E267" s="344">
        <v>12590</v>
      </c>
      <c r="F267" s="148">
        <f t="shared" si="10"/>
        <v>3415</v>
      </c>
      <c r="G267" s="348"/>
      <c r="H267" s="348">
        <f t="shared" si="9"/>
        <v>2500</v>
      </c>
      <c r="I267" s="344">
        <v>33</v>
      </c>
    </row>
    <row r="268" spans="1:9">
      <c r="A268" s="127">
        <v>284</v>
      </c>
      <c r="B268" s="60"/>
      <c r="C268" s="66">
        <f t="shared" si="11"/>
        <v>60.46</v>
      </c>
      <c r="D268" s="125"/>
      <c r="E268" s="344">
        <v>12590</v>
      </c>
      <c r="F268" s="148">
        <f t="shared" si="10"/>
        <v>3413</v>
      </c>
      <c r="G268" s="348"/>
      <c r="H268" s="348">
        <f t="shared" si="9"/>
        <v>2499</v>
      </c>
      <c r="I268" s="344">
        <v>33</v>
      </c>
    </row>
    <row r="269" spans="1:9">
      <c r="A269" s="127">
        <v>285</v>
      </c>
      <c r="B269" s="60"/>
      <c r="C269" s="66">
        <f t="shared" si="11"/>
        <v>60.51</v>
      </c>
      <c r="D269" s="125"/>
      <c r="E269" s="344">
        <v>12590</v>
      </c>
      <c r="F269" s="148">
        <f t="shared" si="10"/>
        <v>3410</v>
      </c>
      <c r="G269" s="348"/>
      <c r="H269" s="348">
        <f t="shared" ref="H269:H332" si="12">ROUND(12*(1/C269*E269),0)</f>
        <v>2497</v>
      </c>
      <c r="I269" s="344">
        <v>33</v>
      </c>
    </row>
    <row r="270" spans="1:9">
      <c r="A270" s="127">
        <v>286</v>
      </c>
      <c r="B270" s="60"/>
      <c r="C270" s="66">
        <f t="shared" si="11"/>
        <v>60.55</v>
      </c>
      <c r="D270" s="125"/>
      <c r="E270" s="344">
        <v>12590</v>
      </c>
      <c r="F270" s="148">
        <f t="shared" ref="F270:F333" si="13">ROUND(12*1.3525*(1/C270*E270)+I270,0)</f>
        <v>3408</v>
      </c>
      <c r="G270" s="348"/>
      <c r="H270" s="348">
        <f t="shared" si="12"/>
        <v>2495</v>
      </c>
      <c r="I270" s="344">
        <v>33</v>
      </c>
    </row>
    <row r="271" spans="1:9">
      <c r="A271" s="127">
        <v>287</v>
      </c>
      <c r="B271" s="60"/>
      <c r="C271" s="66">
        <f t="shared" ref="C271:C334" si="14">ROUND(10.899*LN(A271)+A271/150-3,2)</f>
        <v>60.6</v>
      </c>
      <c r="D271" s="125"/>
      <c r="E271" s="344">
        <v>12590</v>
      </c>
      <c r="F271" s="148">
        <f t="shared" si="13"/>
        <v>3405</v>
      </c>
      <c r="G271" s="348"/>
      <c r="H271" s="348">
        <f t="shared" si="12"/>
        <v>2493</v>
      </c>
      <c r="I271" s="344">
        <v>33</v>
      </c>
    </row>
    <row r="272" spans="1:9">
      <c r="A272" s="127">
        <v>288</v>
      </c>
      <c r="B272" s="60"/>
      <c r="C272" s="66">
        <f t="shared" si="14"/>
        <v>60.64</v>
      </c>
      <c r="D272" s="125"/>
      <c r="E272" s="344">
        <v>12590</v>
      </c>
      <c r="F272" s="148">
        <f t="shared" si="13"/>
        <v>3403</v>
      </c>
      <c r="G272" s="348"/>
      <c r="H272" s="348">
        <f t="shared" si="12"/>
        <v>2491</v>
      </c>
      <c r="I272" s="344">
        <v>33</v>
      </c>
    </row>
    <row r="273" spans="1:9">
      <c r="A273" s="127">
        <v>289</v>
      </c>
      <c r="B273" s="60"/>
      <c r="C273" s="66">
        <f t="shared" si="14"/>
        <v>60.69</v>
      </c>
      <c r="D273" s="125"/>
      <c r="E273" s="344">
        <v>12590</v>
      </c>
      <c r="F273" s="148">
        <f t="shared" si="13"/>
        <v>3400</v>
      </c>
      <c r="G273" s="348"/>
      <c r="H273" s="348">
        <f t="shared" si="12"/>
        <v>2489</v>
      </c>
      <c r="I273" s="344">
        <v>33</v>
      </c>
    </row>
    <row r="274" spans="1:9">
      <c r="A274" s="127">
        <v>290</v>
      </c>
      <c r="B274" s="60"/>
      <c r="C274" s="66">
        <f t="shared" si="14"/>
        <v>60.73</v>
      </c>
      <c r="D274" s="125"/>
      <c r="E274" s="344">
        <v>12590</v>
      </c>
      <c r="F274" s="148">
        <f t="shared" si="13"/>
        <v>3398</v>
      </c>
      <c r="G274" s="348"/>
      <c r="H274" s="348">
        <f t="shared" si="12"/>
        <v>2488</v>
      </c>
      <c r="I274" s="344">
        <v>33</v>
      </c>
    </row>
    <row r="275" spans="1:9">
      <c r="A275" s="127">
        <v>291</v>
      </c>
      <c r="B275" s="60"/>
      <c r="C275" s="66">
        <f t="shared" si="14"/>
        <v>60.77</v>
      </c>
      <c r="D275" s="125"/>
      <c r="E275" s="344">
        <v>12590</v>
      </c>
      <c r="F275" s="148">
        <f t="shared" si="13"/>
        <v>3395</v>
      </c>
      <c r="G275" s="348"/>
      <c r="H275" s="348">
        <f t="shared" si="12"/>
        <v>2486</v>
      </c>
      <c r="I275" s="344">
        <v>33</v>
      </c>
    </row>
    <row r="276" spans="1:9">
      <c r="A276" s="127">
        <v>292</v>
      </c>
      <c r="B276" s="60"/>
      <c r="C276" s="66">
        <f t="shared" si="14"/>
        <v>60.82</v>
      </c>
      <c r="D276" s="125"/>
      <c r="E276" s="344">
        <v>12590</v>
      </c>
      <c r="F276" s="148">
        <f t="shared" si="13"/>
        <v>3393</v>
      </c>
      <c r="G276" s="348"/>
      <c r="H276" s="348">
        <f t="shared" si="12"/>
        <v>2484</v>
      </c>
      <c r="I276" s="344">
        <v>33</v>
      </c>
    </row>
    <row r="277" spans="1:9">
      <c r="A277" s="127">
        <v>293</v>
      </c>
      <c r="B277" s="60"/>
      <c r="C277" s="66">
        <f t="shared" si="14"/>
        <v>60.86</v>
      </c>
      <c r="D277" s="125"/>
      <c r="E277" s="344">
        <v>12590</v>
      </c>
      <c r="F277" s="148">
        <f t="shared" si="13"/>
        <v>3390</v>
      </c>
      <c r="G277" s="348"/>
      <c r="H277" s="348">
        <f t="shared" si="12"/>
        <v>2482</v>
      </c>
      <c r="I277" s="344">
        <v>33</v>
      </c>
    </row>
    <row r="278" spans="1:9">
      <c r="A278" s="127">
        <v>294</v>
      </c>
      <c r="B278" s="60"/>
      <c r="C278" s="66">
        <f t="shared" si="14"/>
        <v>60.91</v>
      </c>
      <c r="D278" s="125"/>
      <c r="E278" s="344">
        <v>12590</v>
      </c>
      <c r="F278" s="148">
        <f t="shared" si="13"/>
        <v>3388</v>
      </c>
      <c r="G278" s="348"/>
      <c r="H278" s="348">
        <f t="shared" si="12"/>
        <v>2480</v>
      </c>
      <c r="I278" s="344">
        <v>33</v>
      </c>
    </row>
    <row r="279" spans="1:9">
      <c r="A279" s="127">
        <v>295</v>
      </c>
      <c r="B279" s="60"/>
      <c r="C279" s="66">
        <f t="shared" si="14"/>
        <v>60.95</v>
      </c>
      <c r="D279" s="125"/>
      <c r="E279" s="344">
        <v>12590</v>
      </c>
      <c r="F279" s="148">
        <f t="shared" si="13"/>
        <v>3386</v>
      </c>
      <c r="G279" s="348"/>
      <c r="H279" s="348">
        <f t="shared" si="12"/>
        <v>2479</v>
      </c>
      <c r="I279" s="344">
        <v>33</v>
      </c>
    </row>
    <row r="280" spans="1:9">
      <c r="A280" s="127">
        <v>296</v>
      </c>
      <c r="B280" s="60"/>
      <c r="C280" s="66">
        <f t="shared" si="14"/>
        <v>60.99</v>
      </c>
      <c r="D280" s="125"/>
      <c r="E280" s="344">
        <v>12590</v>
      </c>
      <c r="F280" s="148">
        <f t="shared" si="13"/>
        <v>3383</v>
      </c>
      <c r="G280" s="348"/>
      <c r="H280" s="348">
        <f t="shared" si="12"/>
        <v>2477</v>
      </c>
      <c r="I280" s="344">
        <v>33</v>
      </c>
    </row>
    <row r="281" spans="1:9">
      <c r="A281" s="127">
        <v>297</v>
      </c>
      <c r="B281" s="60"/>
      <c r="C281" s="66">
        <f t="shared" si="14"/>
        <v>61.04</v>
      </c>
      <c r="D281" s="125"/>
      <c r="E281" s="344">
        <v>12590</v>
      </c>
      <c r="F281" s="148">
        <f t="shared" si="13"/>
        <v>3381</v>
      </c>
      <c r="G281" s="348"/>
      <c r="H281" s="348">
        <f t="shared" si="12"/>
        <v>2475</v>
      </c>
      <c r="I281" s="344">
        <v>33</v>
      </c>
    </row>
    <row r="282" spans="1:9">
      <c r="A282" s="127">
        <v>298</v>
      </c>
      <c r="B282" s="60"/>
      <c r="C282" s="66">
        <f t="shared" si="14"/>
        <v>61.08</v>
      </c>
      <c r="D282" s="125"/>
      <c r="E282" s="344">
        <v>12590</v>
      </c>
      <c r="F282" s="148">
        <f t="shared" si="13"/>
        <v>3378</v>
      </c>
      <c r="G282" s="348"/>
      <c r="H282" s="348">
        <f t="shared" si="12"/>
        <v>2473</v>
      </c>
      <c r="I282" s="344">
        <v>33</v>
      </c>
    </row>
    <row r="283" spans="1:9">
      <c r="A283" s="127">
        <v>299</v>
      </c>
      <c r="B283" s="60"/>
      <c r="C283" s="66">
        <f t="shared" si="14"/>
        <v>61.12</v>
      </c>
      <c r="D283" s="125"/>
      <c r="E283" s="344">
        <v>12590</v>
      </c>
      <c r="F283" s="148">
        <f t="shared" si="13"/>
        <v>3376</v>
      </c>
      <c r="G283" s="348"/>
      <c r="H283" s="348">
        <f t="shared" si="12"/>
        <v>2472</v>
      </c>
      <c r="I283" s="344">
        <v>33</v>
      </c>
    </row>
    <row r="284" spans="1:9">
      <c r="A284" s="127">
        <v>300</v>
      </c>
      <c r="B284" s="60"/>
      <c r="C284" s="66">
        <f t="shared" si="14"/>
        <v>61.17</v>
      </c>
      <c r="D284" s="125"/>
      <c r="E284" s="344">
        <v>12590</v>
      </c>
      <c r="F284" s="148">
        <f t="shared" si="13"/>
        <v>3373</v>
      </c>
      <c r="G284" s="348"/>
      <c r="H284" s="348">
        <f t="shared" si="12"/>
        <v>2470</v>
      </c>
      <c r="I284" s="344">
        <v>33</v>
      </c>
    </row>
    <row r="285" spans="1:9">
      <c r="A285" s="127">
        <v>301</v>
      </c>
      <c r="B285" s="60"/>
      <c r="C285" s="66">
        <f t="shared" si="14"/>
        <v>61.21</v>
      </c>
      <c r="D285" s="125"/>
      <c r="E285" s="344">
        <v>12590</v>
      </c>
      <c r="F285" s="148">
        <f t="shared" si="13"/>
        <v>3371</v>
      </c>
      <c r="G285" s="348"/>
      <c r="H285" s="348">
        <f t="shared" si="12"/>
        <v>2468</v>
      </c>
      <c r="I285" s="344">
        <v>33</v>
      </c>
    </row>
    <row r="286" spans="1:9">
      <c r="A286" s="127">
        <v>302</v>
      </c>
      <c r="B286" s="60"/>
      <c r="C286" s="66">
        <f t="shared" si="14"/>
        <v>61.25</v>
      </c>
      <c r="D286" s="125"/>
      <c r="E286" s="344">
        <v>12590</v>
      </c>
      <c r="F286" s="148">
        <f t="shared" si="13"/>
        <v>3369</v>
      </c>
      <c r="G286" s="348"/>
      <c r="H286" s="348">
        <f t="shared" si="12"/>
        <v>2467</v>
      </c>
      <c r="I286" s="344">
        <v>33</v>
      </c>
    </row>
    <row r="287" spans="1:9">
      <c r="A287" s="127">
        <v>303</v>
      </c>
      <c r="B287" s="60"/>
      <c r="C287" s="66">
        <f t="shared" si="14"/>
        <v>61.29</v>
      </c>
      <c r="D287" s="125"/>
      <c r="E287" s="344">
        <v>12590</v>
      </c>
      <c r="F287" s="148">
        <f t="shared" si="13"/>
        <v>3367</v>
      </c>
      <c r="G287" s="348"/>
      <c r="H287" s="348">
        <f t="shared" si="12"/>
        <v>2465</v>
      </c>
      <c r="I287" s="344">
        <v>33</v>
      </c>
    </row>
    <row r="288" spans="1:9">
      <c r="A288" s="127">
        <v>304</v>
      </c>
      <c r="B288" s="60"/>
      <c r="C288" s="66">
        <f t="shared" si="14"/>
        <v>61.34</v>
      </c>
      <c r="D288" s="125"/>
      <c r="E288" s="344">
        <v>12590</v>
      </c>
      <c r="F288" s="148">
        <f t="shared" si="13"/>
        <v>3364</v>
      </c>
      <c r="G288" s="348"/>
      <c r="H288" s="348">
        <f t="shared" si="12"/>
        <v>2463</v>
      </c>
      <c r="I288" s="344">
        <v>33</v>
      </c>
    </row>
    <row r="289" spans="1:9">
      <c r="A289" s="127">
        <v>305</v>
      </c>
      <c r="B289" s="60"/>
      <c r="C289" s="66">
        <f t="shared" si="14"/>
        <v>61.38</v>
      </c>
      <c r="D289" s="125"/>
      <c r="E289" s="344">
        <v>12590</v>
      </c>
      <c r="F289" s="148">
        <f t="shared" si="13"/>
        <v>3362</v>
      </c>
      <c r="G289" s="348"/>
      <c r="H289" s="348">
        <f t="shared" si="12"/>
        <v>2461</v>
      </c>
      <c r="I289" s="344">
        <v>33</v>
      </c>
    </row>
    <row r="290" spans="1:9">
      <c r="A290" s="127">
        <v>306</v>
      </c>
      <c r="B290" s="60"/>
      <c r="C290" s="66">
        <f t="shared" si="14"/>
        <v>61.42</v>
      </c>
      <c r="D290" s="125"/>
      <c r="E290" s="344">
        <v>12590</v>
      </c>
      <c r="F290" s="148">
        <f t="shared" si="13"/>
        <v>3360</v>
      </c>
      <c r="G290" s="348"/>
      <c r="H290" s="348">
        <f t="shared" si="12"/>
        <v>2460</v>
      </c>
      <c r="I290" s="344">
        <v>33</v>
      </c>
    </row>
    <row r="291" spans="1:9">
      <c r="A291" s="127">
        <v>307</v>
      </c>
      <c r="B291" s="60"/>
      <c r="C291" s="66">
        <f t="shared" si="14"/>
        <v>61.46</v>
      </c>
      <c r="D291" s="125"/>
      <c r="E291" s="344">
        <v>12590</v>
      </c>
      <c r="F291" s="148">
        <f t="shared" si="13"/>
        <v>3358</v>
      </c>
      <c r="G291" s="348"/>
      <c r="H291" s="348">
        <f t="shared" si="12"/>
        <v>2458</v>
      </c>
      <c r="I291" s="344">
        <v>33</v>
      </c>
    </row>
    <row r="292" spans="1:9">
      <c r="A292" s="127">
        <v>308</v>
      </c>
      <c r="B292" s="60"/>
      <c r="C292" s="66">
        <f t="shared" si="14"/>
        <v>61.51</v>
      </c>
      <c r="D292" s="125"/>
      <c r="E292" s="344">
        <v>12590</v>
      </c>
      <c r="F292" s="148">
        <f t="shared" si="13"/>
        <v>3355</v>
      </c>
      <c r="G292" s="348"/>
      <c r="H292" s="348">
        <f t="shared" si="12"/>
        <v>2456</v>
      </c>
      <c r="I292" s="344">
        <v>33</v>
      </c>
    </row>
    <row r="293" spans="1:9">
      <c r="A293" s="127">
        <v>309</v>
      </c>
      <c r="B293" s="60"/>
      <c r="C293" s="66">
        <f t="shared" si="14"/>
        <v>61.55</v>
      </c>
      <c r="D293" s="125"/>
      <c r="E293" s="344">
        <v>12590</v>
      </c>
      <c r="F293" s="148">
        <f t="shared" si="13"/>
        <v>3353</v>
      </c>
      <c r="G293" s="348"/>
      <c r="H293" s="348">
        <f t="shared" si="12"/>
        <v>2455</v>
      </c>
      <c r="I293" s="344">
        <v>33</v>
      </c>
    </row>
    <row r="294" spans="1:9">
      <c r="A294" s="127">
        <v>310</v>
      </c>
      <c r="B294" s="60"/>
      <c r="C294" s="66">
        <f t="shared" si="14"/>
        <v>61.59</v>
      </c>
      <c r="D294" s="125"/>
      <c r="E294" s="344">
        <v>12590</v>
      </c>
      <c r="F294" s="148">
        <f t="shared" si="13"/>
        <v>3351</v>
      </c>
      <c r="G294" s="348"/>
      <c r="H294" s="348">
        <f t="shared" si="12"/>
        <v>2453</v>
      </c>
      <c r="I294" s="344">
        <v>33</v>
      </c>
    </row>
    <row r="295" spans="1:9">
      <c r="A295" s="127">
        <v>311</v>
      </c>
      <c r="B295" s="60"/>
      <c r="C295" s="66">
        <f t="shared" si="14"/>
        <v>61.63</v>
      </c>
      <c r="D295" s="125"/>
      <c r="E295" s="344">
        <v>12590</v>
      </c>
      <c r="F295" s="148">
        <f t="shared" si="13"/>
        <v>3349</v>
      </c>
      <c r="G295" s="348"/>
      <c r="H295" s="348">
        <f t="shared" si="12"/>
        <v>2451</v>
      </c>
      <c r="I295" s="344">
        <v>33</v>
      </c>
    </row>
    <row r="296" spans="1:9">
      <c r="A296" s="127">
        <v>312</v>
      </c>
      <c r="B296" s="60"/>
      <c r="C296" s="66">
        <f t="shared" si="14"/>
        <v>61.67</v>
      </c>
      <c r="D296" s="125"/>
      <c r="E296" s="344">
        <v>12590</v>
      </c>
      <c r="F296" s="148">
        <f t="shared" si="13"/>
        <v>3346</v>
      </c>
      <c r="G296" s="348"/>
      <c r="H296" s="348">
        <f t="shared" si="12"/>
        <v>2450</v>
      </c>
      <c r="I296" s="344">
        <v>33</v>
      </c>
    </row>
    <row r="297" spans="1:9">
      <c r="A297" s="127">
        <v>313</v>
      </c>
      <c r="B297" s="60"/>
      <c r="C297" s="66">
        <f t="shared" si="14"/>
        <v>61.71</v>
      </c>
      <c r="D297" s="125"/>
      <c r="E297" s="344">
        <v>12590</v>
      </c>
      <c r="F297" s="148">
        <f t="shared" si="13"/>
        <v>3344</v>
      </c>
      <c r="G297" s="348"/>
      <c r="H297" s="348">
        <f t="shared" si="12"/>
        <v>2448</v>
      </c>
      <c r="I297" s="344">
        <v>33</v>
      </c>
    </row>
    <row r="298" spans="1:9">
      <c r="A298" s="127">
        <v>314</v>
      </c>
      <c r="B298" s="60"/>
      <c r="C298" s="66">
        <f t="shared" si="14"/>
        <v>61.76</v>
      </c>
      <c r="D298" s="125"/>
      <c r="E298" s="344">
        <v>12590</v>
      </c>
      <c r="F298" s="148">
        <f t="shared" si="13"/>
        <v>3342</v>
      </c>
      <c r="G298" s="348"/>
      <c r="H298" s="348">
        <f t="shared" si="12"/>
        <v>2446</v>
      </c>
      <c r="I298" s="344">
        <v>33</v>
      </c>
    </row>
    <row r="299" spans="1:9">
      <c r="A299" s="127">
        <v>315</v>
      </c>
      <c r="B299" s="60"/>
      <c r="C299" s="66">
        <f t="shared" si="14"/>
        <v>61.8</v>
      </c>
      <c r="D299" s="125"/>
      <c r="E299" s="344">
        <v>12590</v>
      </c>
      <c r="F299" s="148">
        <f t="shared" si="13"/>
        <v>3339</v>
      </c>
      <c r="G299" s="348"/>
      <c r="H299" s="348">
        <f t="shared" si="12"/>
        <v>2445</v>
      </c>
      <c r="I299" s="344">
        <v>33</v>
      </c>
    </row>
    <row r="300" spans="1:9">
      <c r="A300" s="127">
        <v>316</v>
      </c>
      <c r="B300" s="60"/>
      <c r="C300" s="66">
        <f t="shared" si="14"/>
        <v>61.84</v>
      </c>
      <c r="D300" s="125"/>
      <c r="E300" s="344">
        <v>12590</v>
      </c>
      <c r="F300" s="148">
        <f t="shared" si="13"/>
        <v>3337</v>
      </c>
      <c r="G300" s="348"/>
      <c r="H300" s="348">
        <f t="shared" si="12"/>
        <v>2443</v>
      </c>
      <c r="I300" s="344">
        <v>33</v>
      </c>
    </row>
    <row r="301" spans="1:9">
      <c r="A301" s="127">
        <v>317</v>
      </c>
      <c r="B301" s="60"/>
      <c r="C301" s="66">
        <f t="shared" si="14"/>
        <v>61.88</v>
      </c>
      <c r="D301" s="125"/>
      <c r="E301" s="344">
        <v>12590</v>
      </c>
      <c r="F301" s="148">
        <f t="shared" si="13"/>
        <v>3335</v>
      </c>
      <c r="G301" s="348"/>
      <c r="H301" s="348">
        <f t="shared" si="12"/>
        <v>2441</v>
      </c>
      <c r="I301" s="344">
        <v>33</v>
      </c>
    </row>
    <row r="302" spans="1:9">
      <c r="A302" s="127">
        <v>318</v>
      </c>
      <c r="B302" s="60"/>
      <c r="C302" s="66">
        <f t="shared" si="14"/>
        <v>61.92</v>
      </c>
      <c r="D302" s="125"/>
      <c r="E302" s="344">
        <v>12590</v>
      </c>
      <c r="F302" s="148">
        <f t="shared" si="13"/>
        <v>3333</v>
      </c>
      <c r="G302" s="348"/>
      <c r="H302" s="348">
        <f t="shared" si="12"/>
        <v>2440</v>
      </c>
      <c r="I302" s="344">
        <v>33</v>
      </c>
    </row>
    <row r="303" spans="1:9">
      <c r="A303" s="127">
        <v>319</v>
      </c>
      <c r="B303" s="60"/>
      <c r="C303" s="66">
        <f t="shared" si="14"/>
        <v>61.96</v>
      </c>
      <c r="D303" s="125"/>
      <c r="E303" s="344">
        <v>12590</v>
      </c>
      <c r="F303" s="148">
        <f t="shared" si="13"/>
        <v>3331</v>
      </c>
      <c r="G303" s="348"/>
      <c r="H303" s="348">
        <f t="shared" si="12"/>
        <v>2438</v>
      </c>
      <c r="I303" s="344">
        <v>33</v>
      </c>
    </row>
    <row r="304" spans="1:9">
      <c r="A304" s="127">
        <v>320</v>
      </c>
      <c r="B304" s="60"/>
      <c r="C304" s="66">
        <f t="shared" si="14"/>
        <v>62</v>
      </c>
      <c r="D304" s="125"/>
      <c r="E304" s="344">
        <v>12590</v>
      </c>
      <c r="F304" s="148">
        <f t="shared" si="13"/>
        <v>3329</v>
      </c>
      <c r="G304" s="348"/>
      <c r="H304" s="348">
        <f t="shared" si="12"/>
        <v>2437</v>
      </c>
      <c r="I304" s="344">
        <v>33</v>
      </c>
    </row>
    <row r="305" spans="1:9">
      <c r="A305" s="127">
        <v>321</v>
      </c>
      <c r="B305" s="60"/>
      <c r="C305" s="66">
        <f t="shared" si="14"/>
        <v>62.04</v>
      </c>
      <c r="D305" s="125"/>
      <c r="E305" s="344">
        <v>12590</v>
      </c>
      <c r="F305" s="148">
        <f t="shared" si="13"/>
        <v>3327</v>
      </c>
      <c r="G305" s="348"/>
      <c r="H305" s="348">
        <f t="shared" si="12"/>
        <v>2435</v>
      </c>
      <c r="I305" s="344">
        <v>33</v>
      </c>
    </row>
    <row r="306" spans="1:9">
      <c r="A306" s="127">
        <v>322</v>
      </c>
      <c r="B306" s="60"/>
      <c r="C306" s="66">
        <f t="shared" si="14"/>
        <v>62.08</v>
      </c>
      <c r="D306" s="125"/>
      <c r="E306" s="344">
        <v>12590</v>
      </c>
      <c r="F306" s="148">
        <f t="shared" si="13"/>
        <v>3324</v>
      </c>
      <c r="G306" s="348"/>
      <c r="H306" s="348">
        <f t="shared" si="12"/>
        <v>2434</v>
      </c>
      <c r="I306" s="344">
        <v>33</v>
      </c>
    </row>
    <row r="307" spans="1:9">
      <c r="A307" s="127">
        <v>323</v>
      </c>
      <c r="B307" s="60"/>
      <c r="C307" s="66">
        <f t="shared" si="14"/>
        <v>62.12</v>
      </c>
      <c r="D307" s="125"/>
      <c r="E307" s="344">
        <v>12590</v>
      </c>
      <c r="F307" s="148">
        <f t="shared" si="13"/>
        <v>3322</v>
      </c>
      <c r="G307" s="348"/>
      <c r="H307" s="348">
        <f t="shared" si="12"/>
        <v>2432</v>
      </c>
      <c r="I307" s="344">
        <v>33</v>
      </c>
    </row>
    <row r="308" spans="1:9">
      <c r="A308" s="127">
        <v>324</v>
      </c>
      <c r="B308" s="60"/>
      <c r="C308" s="66">
        <f t="shared" si="14"/>
        <v>62.16</v>
      </c>
      <c r="D308" s="125"/>
      <c r="E308" s="344">
        <v>12590</v>
      </c>
      <c r="F308" s="148">
        <f t="shared" si="13"/>
        <v>3320</v>
      </c>
      <c r="G308" s="348"/>
      <c r="H308" s="348">
        <f t="shared" si="12"/>
        <v>2431</v>
      </c>
      <c r="I308" s="344">
        <v>33</v>
      </c>
    </row>
    <row r="309" spans="1:9">
      <c r="A309" s="127">
        <v>325</v>
      </c>
      <c r="B309" s="60"/>
      <c r="C309" s="66">
        <f t="shared" si="14"/>
        <v>62.2</v>
      </c>
      <c r="D309" s="125"/>
      <c r="E309" s="344">
        <v>12590</v>
      </c>
      <c r="F309" s="148">
        <f t="shared" si="13"/>
        <v>3318</v>
      </c>
      <c r="G309" s="348"/>
      <c r="H309" s="348">
        <f t="shared" si="12"/>
        <v>2429</v>
      </c>
      <c r="I309" s="344">
        <v>33</v>
      </c>
    </row>
    <row r="310" spans="1:9">
      <c r="A310" s="127">
        <v>326</v>
      </c>
      <c r="B310" s="60"/>
      <c r="C310" s="66">
        <f t="shared" si="14"/>
        <v>62.24</v>
      </c>
      <c r="D310" s="125"/>
      <c r="E310" s="344">
        <v>12590</v>
      </c>
      <c r="F310" s="148">
        <f t="shared" si="13"/>
        <v>3316</v>
      </c>
      <c r="G310" s="348"/>
      <c r="H310" s="348">
        <f t="shared" si="12"/>
        <v>2427</v>
      </c>
      <c r="I310" s="344">
        <v>33</v>
      </c>
    </row>
    <row r="311" spans="1:9">
      <c r="A311" s="127">
        <v>327</v>
      </c>
      <c r="B311" s="60"/>
      <c r="C311" s="66">
        <f t="shared" si="14"/>
        <v>62.28</v>
      </c>
      <c r="D311" s="125"/>
      <c r="E311" s="344">
        <v>12590</v>
      </c>
      <c r="F311" s="148">
        <f t="shared" si="13"/>
        <v>3314</v>
      </c>
      <c r="G311" s="348"/>
      <c r="H311" s="348">
        <f t="shared" si="12"/>
        <v>2426</v>
      </c>
      <c r="I311" s="344">
        <v>33</v>
      </c>
    </row>
    <row r="312" spans="1:9">
      <c r="A312" s="127">
        <v>328</v>
      </c>
      <c r="B312" s="60"/>
      <c r="C312" s="66">
        <f t="shared" si="14"/>
        <v>62.32</v>
      </c>
      <c r="D312" s="125"/>
      <c r="E312" s="344">
        <v>12590</v>
      </c>
      <c r="F312" s="148">
        <f t="shared" si="13"/>
        <v>3312</v>
      </c>
      <c r="G312" s="348"/>
      <c r="H312" s="348">
        <f t="shared" si="12"/>
        <v>2424</v>
      </c>
      <c r="I312" s="344">
        <v>33</v>
      </c>
    </row>
    <row r="313" spans="1:9">
      <c r="A313" s="127">
        <v>329</v>
      </c>
      <c r="B313" s="60"/>
      <c r="C313" s="66">
        <f t="shared" si="14"/>
        <v>62.36</v>
      </c>
      <c r="D313" s="125"/>
      <c r="E313" s="344">
        <v>12590</v>
      </c>
      <c r="F313" s="148">
        <f t="shared" si="13"/>
        <v>3310</v>
      </c>
      <c r="G313" s="348"/>
      <c r="H313" s="348">
        <f t="shared" si="12"/>
        <v>2423</v>
      </c>
      <c r="I313" s="344">
        <v>33</v>
      </c>
    </row>
    <row r="314" spans="1:9">
      <c r="A314" s="127">
        <v>330</v>
      </c>
      <c r="B314" s="60"/>
      <c r="C314" s="66">
        <f t="shared" si="14"/>
        <v>62.4</v>
      </c>
      <c r="D314" s="125"/>
      <c r="E314" s="344">
        <v>12590</v>
      </c>
      <c r="F314" s="148">
        <f t="shared" si="13"/>
        <v>3308</v>
      </c>
      <c r="G314" s="348"/>
      <c r="H314" s="348">
        <f t="shared" si="12"/>
        <v>2421</v>
      </c>
      <c r="I314" s="344">
        <v>33</v>
      </c>
    </row>
    <row r="315" spans="1:9">
      <c r="A315" s="127">
        <v>331</v>
      </c>
      <c r="B315" s="60"/>
      <c r="C315" s="66">
        <f t="shared" si="14"/>
        <v>62.44</v>
      </c>
      <c r="D315" s="125"/>
      <c r="E315" s="344">
        <v>12590</v>
      </c>
      <c r="F315" s="148">
        <f t="shared" si="13"/>
        <v>3306</v>
      </c>
      <c r="G315" s="348"/>
      <c r="H315" s="348">
        <f t="shared" si="12"/>
        <v>2420</v>
      </c>
      <c r="I315" s="344">
        <v>33</v>
      </c>
    </row>
    <row r="316" spans="1:9">
      <c r="A316" s="127">
        <v>332</v>
      </c>
      <c r="B316" s="60"/>
      <c r="C316" s="66">
        <f t="shared" si="14"/>
        <v>62.48</v>
      </c>
      <c r="D316" s="125"/>
      <c r="E316" s="344">
        <v>12590</v>
      </c>
      <c r="F316" s="148">
        <f t="shared" si="13"/>
        <v>3303</v>
      </c>
      <c r="G316" s="348"/>
      <c r="H316" s="348">
        <f t="shared" si="12"/>
        <v>2418</v>
      </c>
      <c r="I316" s="344">
        <v>33</v>
      </c>
    </row>
    <row r="317" spans="1:9">
      <c r="A317" s="127">
        <v>333</v>
      </c>
      <c r="B317" s="60"/>
      <c r="C317" s="66">
        <f t="shared" si="14"/>
        <v>62.52</v>
      </c>
      <c r="D317" s="125"/>
      <c r="E317" s="344">
        <v>12590</v>
      </c>
      <c r="F317" s="148">
        <f t="shared" si="13"/>
        <v>3301</v>
      </c>
      <c r="G317" s="348"/>
      <c r="H317" s="348">
        <f t="shared" si="12"/>
        <v>2417</v>
      </c>
      <c r="I317" s="344">
        <v>33</v>
      </c>
    </row>
    <row r="318" spans="1:9">
      <c r="A318" s="127">
        <v>334</v>
      </c>
      <c r="B318" s="60"/>
      <c r="C318" s="66">
        <f t="shared" si="14"/>
        <v>62.56</v>
      </c>
      <c r="D318" s="125"/>
      <c r="E318" s="344">
        <v>12590</v>
      </c>
      <c r="F318" s="148">
        <f t="shared" si="13"/>
        <v>3299</v>
      </c>
      <c r="G318" s="348"/>
      <c r="H318" s="348">
        <f t="shared" si="12"/>
        <v>2415</v>
      </c>
      <c r="I318" s="344">
        <v>33</v>
      </c>
    </row>
    <row r="319" spans="1:9">
      <c r="A319" s="127">
        <v>335</v>
      </c>
      <c r="B319" s="60"/>
      <c r="C319" s="66">
        <f t="shared" si="14"/>
        <v>62.6</v>
      </c>
      <c r="D319" s="125"/>
      <c r="E319" s="344">
        <v>12590</v>
      </c>
      <c r="F319" s="148">
        <f t="shared" si="13"/>
        <v>3297</v>
      </c>
      <c r="G319" s="348"/>
      <c r="H319" s="348">
        <f t="shared" si="12"/>
        <v>2413</v>
      </c>
      <c r="I319" s="344">
        <v>33</v>
      </c>
    </row>
    <row r="320" spans="1:9">
      <c r="A320" s="127">
        <v>336</v>
      </c>
      <c r="B320" s="60"/>
      <c r="C320" s="66">
        <f t="shared" si="14"/>
        <v>62.64</v>
      </c>
      <c r="D320" s="125"/>
      <c r="E320" s="344">
        <v>12590</v>
      </c>
      <c r="F320" s="148">
        <f t="shared" si="13"/>
        <v>3295</v>
      </c>
      <c r="G320" s="348"/>
      <c r="H320" s="348">
        <f t="shared" si="12"/>
        <v>2412</v>
      </c>
      <c r="I320" s="344">
        <v>33</v>
      </c>
    </row>
    <row r="321" spans="1:9">
      <c r="A321" s="127">
        <v>337</v>
      </c>
      <c r="B321" s="60"/>
      <c r="C321" s="66">
        <f t="shared" si="14"/>
        <v>62.68</v>
      </c>
      <c r="D321" s="125"/>
      <c r="E321" s="344">
        <v>12590</v>
      </c>
      <c r="F321" s="148">
        <f t="shared" si="13"/>
        <v>3293</v>
      </c>
      <c r="G321" s="348"/>
      <c r="H321" s="348">
        <f t="shared" si="12"/>
        <v>2410</v>
      </c>
      <c r="I321" s="344">
        <v>33</v>
      </c>
    </row>
    <row r="322" spans="1:9">
      <c r="A322" s="127">
        <v>338</v>
      </c>
      <c r="B322" s="60"/>
      <c r="C322" s="66">
        <f t="shared" si="14"/>
        <v>62.72</v>
      </c>
      <c r="D322" s="125"/>
      <c r="E322" s="344">
        <v>12590</v>
      </c>
      <c r="F322" s="148">
        <f t="shared" si="13"/>
        <v>3291</v>
      </c>
      <c r="G322" s="348"/>
      <c r="H322" s="348">
        <f t="shared" si="12"/>
        <v>2409</v>
      </c>
      <c r="I322" s="344">
        <v>33</v>
      </c>
    </row>
    <row r="323" spans="1:9">
      <c r="A323" s="127">
        <v>339</v>
      </c>
      <c r="B323" s="60"/>
      <c r="C323" s="66">
        <f t="shared" si="14"/>
        <v>62.76</v>
      </c>
      <c r="D323" s="125"/>
      <c r="E323" s="344">
        <v>12590</v>
      </c>
      <c r="F323" s="148">
        <f t="shared" si="13"/>
        <v>3289</v>
      </c>
      <c r="G323" s="348"/>
      <c r="H323" s="348">
        <f t="shared" si="12"/>
        <v>2407</v>
      </c>
      <c r="I323" s="344">
        <v>33</v>
      </c>
    </row>
    <row r="324" spans="1:9">
      <c r="A324" s="127">
        <v>340</v>
      </c>
      <c r="B324" s="60"/>
      <c r="C324" s="66">
        <f t="shared" si="14"/>
        <v>62.8</v>
      </c>
      <c r="D324" s="125"/>
      <c r="E324" s="344">
        <v>12590</v>
      </c>
      <c r="F324" s="148">
        <f t="shared" si="13"/>
        <v>3287</v>
      </c>
      <c r="G324" s="348"/>
      <c r="H324" s="348">
        <f t="shared" si="12"/>
        <v>2406</v>
      </c>
      <c r="I324" s="344">
        <v>33</v>
      </c>
    </row>
    <row r="325" spans="1:9">
      <c r="A325" s="127">
        <v>341</v>
      </c>
      <c r="B325" s="60"/>
      <c r="C325" s="66">
        <f t="shared" si="14"/>
        <v>62.84</v>
      </c>
      <c r="D325" s="125"/>
      <c r="E325" s="344">
        <v>12590</v>
      </c>
      <c r="F325" s="148">
        <f t="shared" si="13"/>
        <v>3285</v>
      </c>
      <c r="G325" s="348"/>
      <c r="H325" s="348">
        <f t="shared" si="12"/>
        <v>2404</v>
      </c>
      <c r="I325" s="344">
        <v>33</v>
      </c>
    </row>
    <row r="326" spans="1:9">
      <c r="A326" s="127">
        <v>342</v>
      </c>
      <c r="B326" s="60"/>
      <c r="C326" s="66">
        <f t="shared" si="14"/>
        <v>62.87</v>
      </c>
      <c r="D326" s="125"/>
      <c r="E326" s="344">
        <v>12590</v>
      </c>
      <c r="F326" s="148">
        <f t="shared" si="13"/>
        <v>3283</v>
      </c>
      <c r="G326" s="348"/>
      <c r="H326" s="348">
        <f t="shared" si="12"/>
        <v>2403</v>
      </c>
      <c r="I326" s="344">
        <v>33</v>
      </c>
    </row>
    <row r="327" spans="1:9">
      <c r="A327" s="127">
        <v>343</v>
      </c>
      <c r="B327" s="60"/>
      <c r="C327" s="66">
        <f t="shared" si="14"/>
        <v>62.91</v>
      </c>
      <c r="D327" s="125"/>
      <c r="E327" s="344">
        <v>12590</v>
      </c>
      <c r="F327" s="148">
        <f t="shared" si="13"/>
        <v>3281</v>
      </c>
      <c r="G327" s="348"/>
      <c r="H327" s="348">
        <f t="shared" si="12"/>
        <v>2402</v>
      </c>
      <c r="I327" s="344">
        <v>33</v>
      </c>
    </row>
    <row r="328" spans="1:9">
      <c r="A328" s="127">
        <v>344</v>
      </c>
      <c r="B328" s="60"/>
      <c r="C328" s="66">
        <f t="shared" si="14"/>
        <v>62.95</v>
      </c>
      <c r="D328" s="125"/>
      <c r="E328" s="344">
        <v>12590</v>
      </c>
      <c r="F328" s="148">
        <f t="shared" si="13"/>
        <v>3279</v>
      </c>
      <c r="G328" s="348"/>
      <c r="H328" s="348">
        <f t="shared" si="12"/>
        <v>2400</v>
      </c>
      <c r="I328" s="344">
        <v>33</v>
      </c>
    </row>
    <row r="329" spans="1:9">
      <c r="A329" s="127">
        <v>345</v>
      </c>
      <c r="B329" s="60"/>
      <c r="C329" s="66">
        <f t="shared" si="14"/>
        <v>62.99</v>
      </c>
      <c r="D329" s="125"/>
      <c r="E329" s="344">
        <v>12590</v>
      </c>
      <c r="F329" s="148">
        <f t="shared" si="13"/>
        <v>3277</v>
      </c>
      <c r="G329" s="348"/>
      <c r="H329" s="348">
        <f t="shared" si="12"/>
        <v>2398</v>
      </c>
      <c r="I329" s="344">
        <v>33</v>
      </c>
    </row>
    <row r="330" spans="1:9">
      <c r="A330" s="127">
        <v>346</v>
      </c>
      <c r="B330" s="60"/>
      <c r="C330" s="66">
        <f t="shared" si="14"/>
        <v>63.03</v>
      </c>
      <c r="D330" s="125"/>
      <c r="E330" s="344">
        <v>12590</v>
      </c>
      <c r="F330" s="148">
        <f t="shared" si="13"/>
        <v>3275</v>
      </c>
      <c r="G330" s="348"/>
      <c r="H330" s="348">
        <f t="shared" si="12"/>
        <v>2397</v>
      </c>
      <c r="I330" s="344">
        <v>33</v>
      </c>
    </row>
    <row r="331" spans="1:9">
      <c r="A331" s="127">
        <v>347</v>
      </c>
      <c r="B331" s="60"/>
      <c r="C331" s="66">
        <f t="shared" si="14"/>
        <v>63.07</v>
      </c>
      <c r="D331" s="125"/>
      <c r="E331" s="344">
        <v>12590</v>
      </c>
      <c r="F331" s="148">
        <f t="shared" si="13"/>
        <v>3273</v>
      </c>
      <c r="G331" s="348"/>
      <c r="H331" s="348">
        <f t="shared" si="12"/>
        <v>2395</v>
      </c>
      <c r="I331" s="344">
        <v>33</v>
      </c>
    </row>
    <row r="332" spans="1:9">
      <c r="A332" s="127">
        <v>348</v>
      </c>
      <c r="B332" s="60"/>
      <c r="C332" s="66">
        <f t="shared" si="14"/>
        <v>63.1</v>
      </c>
      <c r="D332" s="125"/>
      <c r="E332" s="344">
        <v>12590</v>
      </c>
      <c r="F332" s="148">
        <f t="shared" si="13"/>
        <v>3271</v>
      </c>
      <c r="G332" s="348"/>
      <c r="H332" s="348">
        <f t="shared" si="12"/>
        <v>2394</v>
      </c>
      <c r="I332" s="344">
        <v>33</v>
      </c>
    </row>
    <row r="333" spans="1:9">
      <c r="A333" s="127">
        <v>349</v>
      </c>
      <c r="B333" s="60"/>
      <c r="C333" s="66">
        <f t="shared" si="14"/>
        <v>63.14</v>
      </c>
      <c r="D333" s="125"/>
      <c r="E333" s="344">
        <v>12590</v>
      </c>
      <c r="F333" s="148">
        <f t="shared" si="13"/>
        <v>3269</v>
      </c>
      <c r="G333" s="348"/>
      <c r="H333" s="348">
        <f t="shared" ref="H333:H396" si="15">ROUND(12*(1/C333*E333),0)</f>
        <v>2393</v>
      </c>
      <c r="I333" s="344">
        <v>33</v>
      </c>
    </row>
    <row r="334" spans="1:9">
      <c r="A334" s="127">
        <v>350</v>
      </c>
      <c r="B334" s="60"/>
      <c r="C334" s="66">
        <f t="shared" si="14"/>
        <v>63.18</v>
      </c>
      <c r="D334" s="125"/>
      <c r="E334" s="344">
        <v>12590</v>
      </c>
      <c r="F334" s="148">
        <f t="shared" ref="F334:F397" si="16">ROUND(12*1.3525*(1/C334*E334)+I334,0)</f>
        <v>3267</v>
      </c>
      <c r="G334" s="348"/>
      <c r="H334" s="348">
        <f t="shared" si="15"/>
        <v>2391</v>
      </c>
      <c r="I334" s="344">
        <v>33</v>
      </c>
    </row>
    <row r="335" spans="1:9">
      <c r="A335" s="127">
        <v>351</v>
      </c>
      <c r="B335" s="60"/>
      <c r="C335" s="66">
        <f t="shared" ref="C335:C398" si="17">ROUND(10.899*LN(A335)+A335/150-3,2)</f>
        <v>63.22</v>
      </c>
      <c r="D335" s="125"/>
      <c r="E335" s="344">
        <v>12590</v>
      </c>
      <c r="F335" s="148">
        <f t="shared" si="16"/>
        <v>3265</v>
      </c>
      <c r="G335" s="348"/>
      <c r="H335" s="348">
        <f t="shared" si="15"/>
        <v>2390</v>
      </c>
      <c r="I335" s="344">
        <v>33</v>
      </c>
    </row>
    <row r="336" spans="1:9">
      <c r="A336" s="127">
        <v>352</v>
      </c>
      <c r="B336" s="60"/>
      <c r="C336" s="66">
        <f t="shared" si="17"/>
        <v>63.25</v>
      </c>
      <c r="D336" s="125"/>
      <c r="E336" s="344">
        <v>12590</v>
      </c>
      <c r="F336" s="148">
        <f t="shared" si="16"/>
        <v>3264</v>
      </c>
      <c r="G336" s="348"/>
      <c r="H336" s="348">
        <f t="shared" si="15"/>
        <v>2389</v>
      </c>
      <c r="I336" s="344">
        <v>33</v>
      </c>
    </row>
    <row r="337" spans="1:9">
      <c r="A337" s="127">
        <v>353</v>
      </c>
      <c r="B337" s="60"/>
      <c r="C337" s="66">
        <f t="shared" si="17"/>
        <v>63.29</v>
      </c>
      <c r="D337" s="125"/>
      <c r="E337" s="344">
        <v>12590</v>
      </c>
      <c r="F337" s="148">
        <f t="shared" si="16"/>
        <v>3262</v>
      </c>
      <c r="G337" s="348"/>
      <c r="H337" s="348">
        <f t="shared" si="15"/>
        <v>2387</v>
      </c>
      <c r="I337" s="344">
        <v>33</v>
      </c>
    </row>
    <row r="338" spans="1:9">
      <c r="A338" s="127">
        <v>354</v>
      </c>
      <c r="B338" s="60"/>
      <c r="C338" s="66">
        <f t="shared" si="17"/>
        <v>63.33</v>
      </c>
      <c r="D338" s="125"/>
      <c r="E338" s="344">
        <v>12590</v>
      </c>
      <c r="F338" s="148">
        <f t="shared" si="16"/>
        <v>3260</v>
      </c>
      <c r="G338" s="348"/>
      <c r="H338" s="348">
        <f t="shared" si="15"/>
        <v>2386</v>
      </c>
      <c r="I338" s="344">
        <v>33</v>
      </c>
    </row>
    <row r="339" spans="1:9">
      <c r="A339" s="127">
        <v>355</v>
      </c>
      <c r="B339" s="60"/>
      <c r="C339" s="66">
        <f t="shared" si="17"/>
        <v>63.37</v>
      </c>
      <c r="D339" s="125"/>
      <c r="E339" s="344">
        <v>12590</v>
      </c>
      <c r="F339" s="148">
        <f t="shared" si="16"/>
        <v>3257</v>
      </c>
      <c r="G339" s="348"/>
      <c r="H339" s="348">
        <f t="shared" si="15"/>
        <v>2384</v>
      </c>
      <c r="I339" s="344">
        <v>33</v>
      </c>
    </row>
    <row r="340" spans="1:9">
      <c r="A340" s="127">
        <v>356</v>
      </c>
      <c r="B340" s="60"/>
      <c r="C340" s="66">
        <f t="shared" si="17"/>
        <v>63.4</v>
      </c>
      <c r="D340" s="125"/>
      <c r="E340" s="344">
        <v>12590</v>
      </c>
      <c r="F340" s="148">
        <f t="shared" si="16"/>
        <v>3256</v>
      </c>
      <c r="G340" s="348"/>
      <c r="H340" s="348">
        <f t="shared" si="15"/>
        <v>2383</v>
      </c>
      <c r="I340" s="344">
        <v>33</v>
      </c>
    </row>
    <row r="341" spans="1:9">
      <c r="A341" s="127">
        <v>357</v>
      </c>
      <c r="B341" s="60"/>
      <c r="C341" s="66">
        <f t="shared" si="17"/>
        <v>63.44</v>
      </c>
      <c r="D341" s="125"/>
      <c r="E341" s="344">
        <v>12590</v>
      </c>
      <c r="F341" s="148">
        <f t="shared" si="16"/>
        <v>3254</v>
      </c>
      <c r="G341" s="348"/>
      <c r="H341" s="348">
        <f t="shared" si="15"/>
        <v>2381</v>
      </c>
      <c r="I341" s="344">
        <v>33</v>
      </c>
    </row>
    <row r="342" spans="1:9">
      <c r="A342" s="127">
        <v>358</v>
      </c>
      <c r="B342" s="60"/>
      <c r="C342" s="66">
        <f t="shared" si="17"/>
        <v>63.48</v>
      </c>
      <c r="D342" s="125"/>
      <c r="E342" s="344">
        <v>12590</v>
      </c>
      <c r="F342" s="148">
        <f t="shared" si="16"/>
        <v>3252</v>
      </c>
      <c r="G342" s="348"/>
      <c r="H342" s="348">
        <f t="shared" si="15"/>
        <v>2380</v>
      </c>
      <c r="I342" s="344">
        <v>33</v>
      </c>
    </row>
    <row r="343" spans="1:9">
      <c r="A343" s="127">
        <v>359</v>
      </c>
      <c r="B343" s="60"/>
      <c r="C343" s="66">
        <f t="shared" si="17"/>
        <v>63.52</v>
      </c>
      <c r="D343" s="125"/>
      <c r="E343" s="344">
        <v>12590</v>
      </c>
      <c r="F343" s="148">
        <f t="shared" si="16"/>
        <v>3250</v>
      </c>
      <c r="G343" s="348"/>
      <c r="H343" s="348">
        <f t="shared" si="15"/>
        <v>2378</v>
      </c>
      <c r="I343" s="344">
        <v>33</v>
      </c>
    </row>
    <row r="344" spans="1:9">
      <c r="A344" s="127">
        <v>360</v>
      </c>
      <c r="B344" s="60"/>
      <c r="C344" s="66">
        <f t="shared" si="17"/>
        <v>63.55</v>
      </c>
      <c r="D344" s="125"/>
      <c r="E344" s="344">
        <v>12590</v>
      </c>
      <c r="F344" s="148">
        <f t="shared" si="16"/>
        <v>3248</v>
      </c>
      <c r="G344" s="348"/>
      <c r="H344" s="348">
        <f t="shared" si="15"/>
        <v>2377</v>
      </c>
      <c r="I344" s="344">
        <v>33</v>
      </c>
    </row>
    <row r="345" spans="1:9">
      <c r="A345" s="127">
        <v>361</v>
      </c>
      <c r="B345" s="60"/>
      <c r="C345" s="66">
        <f t="shared" si="17"/>
        <v>63.59</v>
      </c>
      <c r="D345" s="125"/>
      <c r="E345" s="344">
        <v>12590</v>
      </c>
      <c r="F345" s="148">
        <f t="shared" si="16"/>
        <v>3246</v>
      </c>
      <c r="G345" s="348"/>
      <c r="H345" s="348">
        <f t="shared" si="15"/>
        <v>2376</v>
      </c>
      <c r="I345" s="344">
        <v>33</v>
      </c>
    </row>
    <row r="346" spans="1:9">
      <c r="A346" s="127">
        <v>362</v>
      </c>
      <c r="B346" s="60"/>
      <c r="C346" s="66">
        <f t="shared" si="17"/>
        <v>63.63</v>
      </c>
      <c r="D346" s="125"/>
      <c r="E346" s="344">
        <v>12590</v>
      </c>
      <c r="F346" s="148">
        <f t="shared" si="16"/>
        <v>3244</v>
      </c>
      <c r="G346" s="348"/>
      <c r="H346" s="348">
        <f t="shared" si="15"/>
        <v>2374</v>
      </c>
      <c r="I346" s="344">
        <v>33</v>
      </c>
    </row>
    <row r="347" spans="1:9">
      <c r="A347" s="127">
        <v>363</v>
      </c>
      <c r="B347" s="60"/>
      <c r="C347" s="66">
        <f t="shared" si="17"/>
        <v>63.66</v>
      </c>
      <c r="D347" s="125"/>
      <c r="E347" s="344">
        <v>12590</v>
      </c>
      <c r="F347" s="148">
        <f t="shared" si="16"/>
        <v>3243</v>
      </c>
      <c r="G347" s="348"/>
      <c r="H347" s="348">
        <f t="shared" si="15"/>
        <v>2373</v>
      </c>
      <c r="I347" s="344">
        <v>33</v>
      </c>
    </row>
    <row r="348" spans="1:9">
      <c r="A348" s="127">
        <v>364</v>
      </c>
      <c r="B348" s="60"/>
      <c r="C348" s="66">
        <f t="shared" si="17"/>
        <v>63.7</v>
      </c>
      <c r="D348" s="125"/>
      <c r="E348" s="344">
        <v>12590</v>
      </c>
      <c r="F348" s="148">
        <f t="shared" si="16"/>
        <v>3241</v>
      </c>
      <c r="G348" s="348"/>
      <c r="H348" s="348">
        <f t="shared" si="15"/>
        <v>2372</v>
      </c>
      <c r="I348" s="344">
        <v>33</v>
      </c>
    </row>
    <row r="349" spans="1:9">
      <c r="A349" s="127">
        <v>365</v>
      </c>
      <c r="B349" s="60"/>
      <c r="C349" s="66">
        <f t="shared" si="17"/>
        <v>63.74</v>
      </c>
      <c r="D349" s="125"/>
      <c r="E349" s="344">
        <v>12590</v>
      </c>
      <c r="F349" s="148">
        <f t="shared" si="16"/>
        <v>3239</v>
      </c>
      <c r="G349" s="348"/>
      <c r="H349" s="348">
        <f t="shared" si="15"/>
        <v>2370</v>
      </c>
      <c r="I349" s="344">
        <v>33</v>
      </c>
    </row>
    <row r="350" spans="1:9">
      <c r="A350" s="127">
        <v>366</v>
      </c>
      <c r="B350" s="60"/>
      <c r="C350" s="66">
        <f t="shared" si="17"/>
        <v>63.77</v>
      </c>
      <c r="D350" s="125"/>
      <c r="E350" s="344">
        <v>12590</v>
      </c>
      <c r="F350" s="148">
        <f t="shared" si="16"/>
        <v>3237</v>
      </c>
      <c r="G350" s="348"/>
      <c r="H350" s="348">
        <f t="shared" si="15"/>
        <v>2369</v>
      </c>
      <c r="I350" s="344">
        <v>33</v>
      </c>
    </row>
    <row r="351" spans="1:9">
      <c r="A351" s="127">
        <v>367</v>
      </c>
      <c r="B351" s="60"/>
      <c r="C351" s="66">
        <f t="shared" si="17"/>
        <v>63.81</v>
      </c>
      <c r="D351" s="125"/>
      <c r="E351" s="344">
        <v>12590</v>
      </c>
      <c r="F351" s="148">
        <f t="shared" si="16"/>
        <v>3235</v>
      </c>
      <c r="G351" s="348"/>
      <c r="H351" s="348">
        <f t="shared" si="15"/>
        <v>2368</v>
      </c>
      <c r="I351" s="344">
        <v>33</v>
      </c>
    </row>
    <row r="352" spans="1:9">
      <c r="A352" s="127">
        <v>368</v>
      </c>
      <c r="B352" s="60"/>
      <c r="C352" s="66">
        <f t="shared" si="17"/>
        <v>63.85</v>
      </c>
      <c r="D352" s="125"/>
      <c r="E352" s="344">
        <v>12590</v>
      </c>
      <c r="F352" s="148">
        <f t="shared" si="16"/>
        <v>3233</v>
      </c>
      <c r="G352" s="348"/>
      <c r="H352" s="348">
        <f t="shared" si="15"/>
        <v>2366</v>
      </c>
      <c r="I352" s="344">
        <v>33</v>
      </c>
    </row>
    <row r="353" spans="1:9">
      <c r="A353" s="127">
        <v>369</v>
      </c>
      <c r="B353" s="60"/>
      <c r="C353" s="66">
        <f t="shared" si="17"/>
        <v>63.88</v>
      </c>
      <c r="D353" s="125"/>
      <c r="E353" s="344">
        <v>12590</v>
      </c>
      <c r="F353" s="148">
        <f t="shared" si="16"/>
        <v>3232</v>
      </c>
      <c r="G353" s="348"/>
      <c r="H353" s="348">
        <f t="shared" si="15"/>
        <v>2365</v>
      </c>
      <c r="I353" s="344">
        <v>33</v>
      </c>
    </row>
    <row r="354" spans="1:9">
      <c r="A354" s="127">
        <v>370</v>
      </c>
      <c r="B354" s="60"/>
      <c r="C354" s="66">
        <f t="shared" si="17"/>
        <v>63.92</v>
      </c>
      <c r="D354" s="125"/>
      <c r="E354" s="344">
        <v>12590</v>
      </c>
      <c r="F354" s="148">
        <f t="shared" si="16"/>
        <v>3230</v>
      </c>
      <c r="G354" s="348"/>
      <c r="H354" s="348">
        <f t="shared" si="15"/>
        <v>2364</v>
      </c>
      <c r="I354" s="344">
        <v>33</v>
      </c>
    </row>
    <row r="355" spans="1:9">
      <c r="A355" s="127">
        <v>371</v>
      </c>
      <c r="B355" s="60"/>
      <c r="C355" s="66">
        <f t="shared" si="17"/>
        <v>63.95</v>
      </c>
      <c r="D355" s="125"/>
      <c r="E355" s="344">
        <v>12590</v>
      </c>
      <c r="F355" s="148">
        <f t="shared" si="16"/>
        <v>3228</v>
      </c>
      <c r="G355" s="348"/>
      <c r="H355" s="348">
        <f t="shared" si="15"/>
        <v>2362</v>
      </c>
      <c r="I355" s="344">
        <v>33</v>
      </c>
    </row>
    <row r="356" spans="1:9">
      <c r="A356" s="127">
        <v>372</v>
      </c>
      <c r="B356" s="60"/>
      <c r="C356" s="66">
        <f t="shared" si="17"/>
        <v>63.99</v>
      </c>
      <c r="D356" s="125"/>
      <c r="E356" s="344">
        <v>12590</v>
      </c>
      <c r="F356" s="148">
        <f t="shared" si="16"/>
        <v>3226</v>
      </c>
      <c r="G356" s="348"/>
      <c r="H356" s="348">
        <f t="shared" si="15"/>
        <v>2361</v>
      </c>
      <c r="I356" s="344">
        <v>33</v>
      </c>
    </row>
    <row r="357" spans="1:9">
      <c r="A357" s="127">
        <v>373</v>
      </c>
      <c r="B357" s="60"/>
      <c r="C357" s="66">
        <f t="shared" si="17"/>
        <v>64.03</v>
      </c>
      <c r="D357" s="125"/>
      <c r="E357" s="344">
        <v>12590</v>
      </c>
      <c r="F357" s="148">
        <f t="shared" si="16"/>
        <v>3224</v>
      </c>
      <c r="G357" s="348"/>
      <c r="H357" s="348">
        <f t="shared" si="15"/>
        <v>2360</v>
      </c>
      <c r="I357" s="344">
        <v>33</v>
      </c>
    </row>
    <row r="358" spans="1:9">
      <c r="A358" s="127">
        <v>374</v>
      </c>
      <c r="B358" s="60"/>
      <c r="C358" s="66">
        <f t="shared" si="17"/>
        <v>64.06</v>
      </c>
      <c r="D358" s="125"/>
      <c r="E358" s="344">
        <v>12590</v>
      </c>
      <c r="F358" s="148">
        <f t="shared" si="16"/>
        <v>3223</v>
      </c>
      <c r="G358" s="348"/>
      <c r="H358" s="348">
        <f t="shared" si="15"/>
        <v>2358</v>
      </c>
      <c r="I358" s="344">
        <v>33</v>
      </c>
    </row>
    <row r="359" spans="1:9">
      <c r="A359" s="127">
        <v>375</v>
      </c>
      <c r="B359" s="60"/>
      <c r="C359" s="66">
        <f t="shared" si="17"/>
        <v>64.099999999999994</v>
      </c>
      <c r="D359" s="125"/>
      <c r="E359" s="344">
        <v>12590</v>
      </c>
      <c r="F359" s="148">
        <f t="shared" si="16"/>
        <v>3221</v>
      </c>
      <c r="G359" s="348"/>
      <c r="H359" s="348">
        <f t="shared" si="15"/>
        <v>2357</v>
      </c>
      <c r="I359" s="344">
        <v>33</v>
      </c>
    </row>
    <row r="360" spans="1:9">
      <c r="A360" s="127">
        <v>376</v>
      </c>
      <c r="B360" s="60"/>
      <c r="C360" s="66">
        <f t="shared" si="17"/>
        <v>64.13</v>
      </c>
      <c r="D360" s="125"/>
      <c r="E360" s="344">
        <v>12590</v>
      </c>
      <c r="F360" s="148">
        <f t="shared" si="16"/>
        <v>3219</v>
      </c>
      <c r="G360" s="348"/>
      <c r="H360" s="348">
        <f t="shared" si="15"/>
        <v>2356</v>
      </c>
      <c r="I360" s="344">
        <v>33</v>
      </c>
    </row>
    <row r="361" spans="1:9">
      <c r="A361" s="127">
        <v>377</v>
      </c>
      <c r="B361" s="60"/>
      <c r="C361" s="66">
        <f t="shared" si="17"/>
        <v>64.17</v>
      </c>
      <c r="D361" s="125"/>
      <c r="E361" s="344">
        <v>12590</v>
      </c>
      <c r="F361" s="148">
        <f t="shared" si="16"/>
        <v>3217</v>
      </c>
      <c r="G361" s="348"/>
      <c r="H361" s="348">
        <f t="shared" si="15"/>
        <v>2354</v>
      </c>
      <c r="I361" s="344">
        <v>33</v>
      </c>
    </row>
    <row r="362" spans="1:9">
      <c r="A362" s="127">
        <v>378</v>
      </c>
      <c r="B362" s="60"/>
      <c r="C362" s="66">
        <f t="shared" si="17"/>
        <v>64.2</v>
      </c>
      <c r="D362" s="125"/>
      <c r="E362" s="344">
        <v>12590</v>
      </c>
      <c r="F362" s="148">
        <f t="shared" si="16"/>
        <v>3216</v>
      </c>
      <c r="G362" s="348"/>
      <c r="H362" s="348">
        <f t="shared" si="15"/>
        <v>2353</v>
      </c>
      <c r="I362" s="344">
        <v>33</v>
      </c>
    </row>
    <row r="363" spans="1:9">
      <c r="A363" s="127">
        <v>379</v>
      </c>
      <c r="B363" s="60"/>
      <c r="C363" s="66">
        <f t="shared" si="17"/>
        <v>64.239999999999995</v>
      </c>
      <c r="D363" s="125"/>
      <c r="E363" s="344">
        <v>12590</v>
      </c>
      <c r="F363" s="148">
        <f t="shared" si="16"/>
        <v>3214</v>
      </c>
      <c r="G363" s="348"/>
      <c r="H363" s="348">
        <f t="shared" si="15"/>
        <v>2352</v>
      </c>
      <c r="I363" s="344">
        <v>33</v>
      </c>
    </row>
    <row r="364" spans="1:9">
      <c r="A364" s="127">
        <v>380</v>
      </c>
      <c r="B364" s="60"/>
      <c r="C364" s="66">
        <f t="shared" si="17"/>
        <v>64.28</v>
      </c>
      <c r="D364" s="125"/>
      <c r="E364" s="344">
        <v>12590</v>
      </c>
      <c r="F364" s="148">
        <f t="shared" si="16"/>
        <v>3212</v>
      </c>
      <c r="G364" s="348"/>
      <c r="H364" s="348">
        <f t="shared" si="15"/>
        <v>2350</v>
      </c>
      <c r="I364" s="344">
        <v>33</v>
      </c>
    </row>
    <row r="365" spans="1:9">
      <c r="A365" s="127">
        <v>381</v>
      </c>
      <c r="B365" s="60"/>
      <c r="C365" s="66">
        <f t="shared" si="17"/>
        <v>64.31</v>
      </c>
      <c r="D365" s="125"/>
      <c r="E365" s="344">
        <v>12590</v>
      </c>
      <c r="F365" s="148">
        <f t="shared" si="16"/>
        <v>3210</v>
      </c>
      <c r="G365" s="348"/>
      <c r="H365" s="348">
        <f t="shared" si="15"/>
        <v>2349</v>
      </c>
      <c r="I365" s="344">
        <v>33</v>
      </c>
    </row>
    <row r="366" spans="1:9">
      <c r="A366" s="127">
        <v>382</v>
      </c>
      <c r="B366" s="60"/>
      <c r="C366" s="66">
        <f t="shared" si="17"/>
        <v>64.349999999999994</v>
      </c>
      <c r="D366" s="125"/>
      <c r="E366" s="344">
        <v>12590</v>
      </c>
      <c r="F366" s="148">
        <f t="shared" si="16"/>
        <v>3208</v>
      </c>
      <c r="G366" s="348"/>
      <c r="H366" s="348">
        <f t="shared" si="15"/>
        <v>2348</v>
      </c>
      <c r="I366" s="344">
        <v>33</v>
      </c>
    </row>
    <row r="367" spans="1:9">
      <c r="A367" s="127">
        <v>383</v>
      </c>
      <c r="B367" s="60"/>
      <c r="C367" s="66">
        <f t="shared" si="17"/>
        <v>64.38</v>
      </c>
      <c r="D367" s="125"/>
      <c r="E367" s="344">
        <v>12590</v>
      </c>
      <c r="F367" s="148">
        <f t="shared" si="16"/>
        <v>3207</v>
      </c>
      <c r="G367" s="348"/>
      <c r="H367" s="348">
        <f t="shared" si="15"/>
        <v>2347</v>
      </c>
      <c r="I367" s="344">
        <v>33</v>
      </c>
    </row>
    <row r="368" spans="1:9">
      <c r="A368" s="127">
        <v>384</v>
      </c>
      <c r="B368" s="60"/>
      <c r="C368" s="66">
        <f t="shared" si="17"/>
        <v>64.42</v>
      </c>
      <c r="D368" s="125"/>
      <c r="E368" s="344">
        <v>12590</v>
      </c>
      <c r="F368" s="148">
        <f t="shared" si="16"/>
        <v>3205</v>
      </c>
      <c r="G368" s="348"/>
      <c r="H368" s="348">
        <f t="shared" si="15"/>
        <v>2345</v>
      </c>
      <c r="I368" s="344">
        <v>33</v>
      </c>
    </row>
    <row r="369" spans="1:9">
      <c r="A369" s="127">
        <v>385</v>
      </c>
      <c r="B369" s="60"/>
      <c r="C369" s="66">
        <f t="shared" si="17"/>
        <v>64.45</v>
      </c>
      <c r="D369" s="125"/>
      <c r="E369" s="344">
        <v>12590</v>
      </c>
      <c r="F369" s="148">
        <f t="shared" si="16"/>
        <v>3203</v>
      </c>
      <c r="G369" s="348"/>
      <c r="H369" s="348">
        <f t="shared" si="15"/>
        <v>2344</v>
      </c>
      <c r="I369" s="344">
        <v>33</v>
      </c>
    </row>
    <row r="370" spans="1:9">
      <c r="A370" s="127">
        <v>386</v>
      </c>
      <c r="B370" s="60"/>
      <c r="C370" s="66">
        <f t="shared" si="17"/>
        <v>64.489999999999995</v>
      </c>
      <c r="D370" s="125"/>
      <c r="E370" s="344">
        <v>12590</v>
      </c>
      <c r="F370" s="148">
        <f t="shared" si="16"/>
        <v>3201</v>
      </c>
      <c r="G370" s="348"/>
      <c r="H370" s="348">
        <f t="shared" si="15"/>
        <v>2343</v>
      </c>
      <c r="I370" s="344">
        <v>33</v>
      </c>
    </row>
    <row r="371" spans="1:9">
      <c r="A371" s="127">
        <v>387</v>
      </c>
      <c r="B371" s="60"/>
      <c r="C371" s="66">
        <f t="shared" si="17"/>
        <v>64.52</v>
      </c>
      <c r="D371" s="125"/>
      <c r="E371" s="344">
        <v>12590</v>
      </c>
      <c r="F371" s="148">
        <f t="shared" si="16"/>
        <v>3200</v>
      </c>
      <c r="G371" s="348"/>
      <c r="H371" s="348">
        <f t="shared" si="15"/>
        <v>2342</v>
      </c>
      <c r="I371" s="344">
        <v>33</v>
      </c>
    </row>
    <row r="372" spans="1:9">
      <c r="A372" s="127">
        <v>388</v>
      </c>
      <c r="B372" s="60"/>
      <c r="C372" s="66">
        <f t="shared" si="17"/>
        <v>64.56</v>
      </c>
      <c r="D372" s="125"/>
      <c r="E372" s="344">
        <v>12590</v>
      </c>
      <c r="F372" s="148">
        <f t="shared" si="16"/>
        <v>3198</v>
      </c>
      <c r="G372" s="348"/>
      <c r="H372" s="348">
        <f t="shared" si="15"/>
        <v>2340</v>
      </c>
      <c r="I372" s="344">
        <v>33</v>
      </c>
    </row>
    <row r="373" spans="1:9">
      <c r="A373" s="127">
        <v>389</v>
      </c>
      <c r="B373" s="60"/>
      <c r="C373" s="66">
        <f t="shared" si="17"/>
        <v>64.59</v>
      </c>
      <c r="D373" s="125"/>
      <c r="E373" s="344">
        <v>12590</v>
      </c>
      <c r="F373" s="148">
        <f t="shared" si="16"/>
        <v>3197</v>
      </c>
      <c r="G373" s="348"/>
      <c r="H373" s="348">
        <f t="shared" si="15"/>
        <v>2339</v>
      </c>
      <c r="I373" s="344">
        <v>33</v>
      </c>
    </row>
    <row r="374" spans="1:9">
      <c r="A374" s="127">
        <v>390</v>
      </c>
      <c r="B374" s="60"/>
      <c r="C374" s="66">
        <f t="shared" si="17"/>
        <v>64.63</v>
      </c>
      <c r="D374" s="125"/>
      <c r="E374" s="344">
        <v>12590</v>
      </c>
      <c r="F374" s="148">
        <f t="shared" si="16"/>
        <v>3195</v>
      </c>
      <c r="G374" s="348"/>
      <c r="H374" s="348">
        <f t="shared" si="15"/>
        <v>2338</v>
      </c>
      <c r="I374" s="344">
        <v>33</v>
      </c>
    </row>
    <row r="375" spans="1:9">
      <c r="A375" s="127">
        <v>391</v>
      </c>
      <c r="B375" s="60"/>
      <c r="C375" s="66">
        <f t="shared" si="17"/>
        <v>64.66</v>
      </c>
      <c r="D375" s="125"/>
      <c r="E375" s="344">
        <v>12590</v>
      </c>
      <c r="F375" s="148">
        <f t="shared" si="16"/>
        <v>3193</v>
      </c>
      <c r="G375" s="348"/>
      <c r="H375" s="348">
        <f t="shared" si="15"/>
        <v>2337</v>
      </c>
      <c r="I375" s="344">
        <v>33</v>
      </c>
    </row>
    <row r="376" spans="1:9">
      <c r="A376" s="127">
        <v>392</v>
      </c>
      <c r="B376" s="60"/>
      <c r="C376" s="66">
        <f t="shared" si="17"/>
        <v>64.69</v>
      </c>
      <c r="D376" s="125"/>
      <c r="E376" s="344">
        <v>12590</v>
      </c>
      <c r="F376" s="148">
        <f t="shared" si="16"/>
        <v>3192</v>
      </c>
      <c r="G376" s="348"/>
      <c r="H376" s="348">
        <f t="shared" si="15"/>
        <v>2335</v>
      </c>
      <c r="I376" s="344">
        <v>33</v>
      </c>
    </row>
    <row r="377" spans="1:9">
      <c r="A377" s="127">
        <v>393</v>
      </c>
      <c r="B377" s="60"/>
      <c r="C377" s="66">
        <f t="shared" si="17"/>
        <v>64.73</v>
      </c>
      <c r="D377" s="125"/>
      <c r="E377" s="344">
        <v>12590</v>
      </c>
      <c r="F377" s="148">
        <f t="shared" si="16"/>
        <v>3190</v>
      </c>
      <c r="G377" s="348"/>
      <c r="H377" s="348">
        <f t="shared" si="15"/>
        <v>2334</v>
      </c>
      <c r="I377" s="344">
        <v>33</v>
      </c>
    </row>
    <row r="378" spans="1:9">
      <c r="A378" s="127">
        <v>394</v>
      </c>
      <c r="B378" s="60"/>
      <c r="C378" s="66">
        <f t="shared" si="17"/>
        <v>64.760000000000005</v>
      </c>
      <c r="D378" s="125"/>
      <c r="E378" s="344">
        <v>12590</v>
      </c>
      <c r="F378" s="148">
        <f t="shared" si="16"/>
        <v>3188</v>
      </c>
      <c r="G378" s="348"/>
      <c r="H378" s="348">
        <f t="shared" si="15"/>
        <v>2333</v>
      </c>
      <c r="I378" s="344">
        <v>33</v>
      </c>
    </row>
    <row r="379" spans="1:9">
      <c r="A379" s="127">
        <v>395</v>
      </c>
      <c r="B379" s="60"/>
      <c r="C379" s="66">
        <f t="shared" si="17"/>
        <v>64.8</v>
      </c>
      <c r="D379" s="125"/>
      <c r="E379" s="344">
        <v>12590</v>
      </c>
      <c r="F379" s="148">
        <f t="shared" si="16"/>
        <v>3186</v>
      </c>
      <c r="G379" s="348"/>
      <c r="H379" s="348">
        <f t="shared" si="15"/>
        <v>2331</v>
      </c>
      <c r="I379" s="344">
        <v>33</v>
      </c>
    </row>
    <row r="380" spans="1:9">
      <c r="A380" s="127">
        <v>396</v>
      </c>
      <c r="B380" s="60"/>
      <c r="C380" s="66">
        <f t="shared" si="17"/>
        <v>64.83</v>
      </c>
      <c r="D380" s="125"/>
      <c r="E380" s="344">
        <v>12590</v>
      </c>
      <c r="F380" s="148">
        <f t="shared" si="16"/>
        <v>3185</v>
      </c>
      <c r="G380" s="348"/>
      <c r="H380" s="348">
        <f t="shared" si="15"/>
        <v>2330</v>
      </c>
      <c r="I380" s="344">
        <v>33</v>
      </c>
    </row>
    <row r="381" spans="1:9">
      <c r="A381" s="127">
        <v>397</v>
      </c>
      <c r="B381" s="60"/>
      <c r="C381" s="66">
        <f t="shared" si="17"/>
        <v>64.87</v>
      </c>
      <c r="D381" s="125"/>
      <c r="E381" s="344">
        <v>12590</v>
      </c>
      <c r="F381" s="148">
        <f t="shared" si="16"/>
        <v>3183</v>
      </c>
      <c r="G381" s="348"/>
      <c r="H381" s="348">
        <f t="shared" si="15"/>
        <v>2329</v>
      </c>
      <c r="I381" s="344">
        <v>33</v>
      </c>
    </row>
    <row r="382" spans="1:9">
      <c r="A382" s="127">
        <v>398</v>
      </c>
      <c r="B382" s="60"/>
      <c r="C382" s="66">
        <f t="shared" si="17"/>
        <v>64.900000000000006</v>
      </c>
      <c r="D382" s="125"/>
      <c r="E382" s="344">
        <v>12590</v>
      </c>
      <c r="F382" s="148">
        <f t="shared" si="16"/>
        <v>3181</v>
      </c>
      <c r="G382" s="348"/>
      <c r="H382" s="348">
        <f t="shared" si="15"/>
        <v>2328</v>
      </c>
      <c r="I382" s="344">
        <v>33</v>
      </c>
    </row>
    <row r="383" spans="1:9">
      <c r="A383" s="127">
        <v>399</v>
      </c>
      <c r="B383" s="60"/>
      <c r="C383" s="66">
        <f t="shared" si="17"/>
        <v>64.930000000000007</v>
      </c>
      <c r="D383" s="125"/>
      <c r="E383" s="344">
        <v>12590</v>
      </c>
      <c r="F383" s="148">
        <f t="shared" si="16"/>
        <v>3180</v>
      </c>
      <c r="G383" s="348"/>
      <c r="H383" s="348">
        <f t="shared" si="15"/>
        <v>2327</v>
      </c>
      <c r="I383" s="344">
        <v>33</v>
      </c>
    </row>
    <row r="384" spans="1:9">
      <c r="A384" s="127">
        <v>400</v>
      </c>
      <c r="B384" s="60"/>
      <c r="C384" s="66">
        <f t="shared" si="17"/>
        <v>64.97</v>
      </c>
      <c r="D384" s="125"/>
      <c r="E384" s="344">
        <v>12590</v>
      </c>
      <c r="F384" s="148">
        <f t="shared" si="16"/>
        <v>3178</v>
      </c>
      <c r="G384" s="348"/>
      <c r="H384" s="348">
        <f t="shared" si="15"/>
        <v>2325</v>
      </c>
      <c r="I384" s="344">
        <v>33</v>
      </c>
    </row>
    <row r="385" spans="1:9">
      <c r="A385" s="127">
        <v>401</v>
      </c>
      <c r="B385" s="60"/>
      <c r="C385" s="66">
        <f t="shared" si="17"/>
        <v>65</v>
      </c>
      <c r="D385" s="125"/>
      <c r="E385" s="344">
        <v>12590</v>
      </c>
      <c r="F385" s="148">
        <f t="shared" si="16"/>
        <v>3177</v>
      </c>
      <c r="G385" s="348"/>
      <c r="H385" s="348">
        <f t="shared" si="15"/>
        <v>2324</v>
      </c>
      <c r="I385" s="344">
        <v>33</v>
      </c>
    </row>
    <row r="386" spans="1:9">
      <c r="A386" s="127">
        <v>402</v>
      </c>
      <c r="B386" s="60"/>
      <c r="C386" s="66">
        <f t="shared" si="17"/>
        <v>65.040000000000006</v>
      </c>
      <c r="D386" s="125"/>
      <c r="E386" s="344">
        <v>12590</v>
      </c>
      <c r="F386" s="148">
        <f t="shared" si="16"/>
        <v>3175</v>
      </c>
      <c r="G386" s="348"/>
      <c r="H386" s="348">
        <f t="shared" si="15"/>
        <v>2323</v>
      </c>
      <c r="I386" s="344">
        <v>33</v>
      </c>
    </row>
    <row r="387" spans="1:9">
      <c r="A387" s="127">
        <v>403</v>
      </c>
      <c r="B387" s="60"/>
      <c r="C387" s="66">
        <f t="shared" si="17"/>
        <v>65.069999999999993</v>
      </c>
      <c r="D387" s="125"/>
      <c r="E387" s="344">
        <v>12590</v>
      </c>
      <c r="F387" s="148">
        <f t="shared" si="16"/>
        <v>3173</v>
      </c>
      <c r="G387" s="348"/>
      <c r="H387" s="348">
        <f t="shared" si="15"/>
        <v>2322</v>
      </c>
      <c r="I387" s="344">
        <v>33</v>
      </c>
    </row>
    <row r="388" spans="1:9">
      <c r="A388" s="127">
        <v>404</v>
      </c>
      <c r="B388" s="60"/>
      <c r="C388" s="66">
        <f t="shared" si="17"/>
        <v>65.099999999999994</v>
      </c>
      <c r="D388" s="125"/>
      <c r="E388" s="344">
        <v>12590</v>
      </c>
      <c r="F388" s="148">
        <f t="shared" si="16"/>
        <v>3172</v>
      </c>
      <c r="G388" s="348"/>
      <c r="H388" s="348">
        <f t="shared" si="15"/>
        <v>2321</v>
      </c>
      <c r="I388" s="344">
        <v>33</v>
      </c>
    </row>
    <row r="389" spans="1:9">
      <c r="A389" s="127">
        <v>405</v>
      </c>
      <c r="B389" s="60"/>
      <c r="C389" s="66">
        <f t="shared" si="17"/>
        <v>65.14</v>
      </c>
      <c r="D389" s="125"/>
      <c r="E389" s="344">
        <v>12590</v>
      </c>
      <c r="F389" s="148">
        <f t="shared" si="16"/>
        <v>3170</v>
      </c>
      <c r="G389" s="348"/>
      <c r="H389" s="348">
        <f t="shared" si="15"/>
        <v>2319</v>
      </c>
      <c r="I389" s="344">
        <v>33</v>
      </c>
    </row>
    <row r="390" spans="1:9">
      <c r="A390" s="127">
        <v>406</v>
      </c>
      <c r="B390" s="60"/>
      <c r="C390" s="66">
        <f t="shared" si="17"/>
        <v>65.17</v>
      </c>
      <c r="D390" s="125"/>
      <c r="E390" s="344">
        <v>12590</v>
      </c>
      <c r="F390" s="148">
        <f t="shared" si="16"/>
        <v>3168</v>
      </c>
      <c r="G390" s="348"/>
      <c r="H390" s="348">
        <f t="shared" si="15"/>
        <v>2318</v>
      </c>
      <c r="I390" s="344">
        <v>33</v>
      </c>
    </row>
    <row r="391" spans="1:9">
      <c r="A391" s="127">
        <v>407</v>
      </c>
      <c r="B391" s="60"/>
      <c r="C391" s="66">
        <f t="shared" si="17"/>
        <v>65.2</v>
      </c>
      <c r="D391" s="125"/>
      <c r="E391" s="344">
        <v>12590</v>
      </c>
      <c r="F391" s="148">
        <f t="shared" si="16"/>
        <v>3167</v>
      </c>
      <c r="G391" s="348"/>
      <c r="H391" s="348">
        <f t="shared" si="15"/>
        <v>2317</v>
      </c>
      <c r="I391" s="344">
        <v>33</v>
      </c>
    </row>
    <row r="392" spans="1:9">
      <c r="A392" s="127">
        <v>408</v>
      </c>
      <c r="B392" s="60"/>
      <c r="C392" s="66">
        <f t="shared" si="17"/>
        <v>65.239999999999995</v>
      </c>
      <c r="D392" s="125"/>
      <c r="E392" s="344">
        <v>12590</v>
      </c>
      <c r="F392" s="148">
        <f t="shared" si="16"/>
        <v>3165</v>
      </c>
      <c r="G392" s="348"/>
      <c r="H392" s="348">
        <f t="shared" si="15"/>
        <v>2316</v>
      </c>
      <c r="I392" s="344">
        <v>33</v>
      </c>
    </row>
    <row r="393" spans="1:9">
      <c r="A393" s="127">
        <v>409</v>
      </c>
      <c r="B393" s="60"/>
      <c r="C393" s="66">
        <f t="shared" si="17"/>
        <v>65.27</v>
      </c>
      <c r="D393" s="125"/>
      <c r="E393" s="344">
        <v>12590</v>
      </c>
      <c r="F393" s="148">
        <f t="shared" si="16"/>
        <v>3164</v>
      </c>
      <c r="G393" s="348"/>
      <c r="H393" s="348">
        <f t="shared" si="15"/>
        <v>2315</v>
      </c>
      <c r="I393" s="344">
        <v>33</v>
      </c>
    </row>
    <row r="394" spans="1:9">
      <c r="A394" s="127">
        <v>410</v>
      </c>
      <c r="B394" s="60"/>
      <c r="C394" s="66">
        <f t="shared" si="17"/>
        <v>65.3</v>
      </c>
      <c r="D394" s="125"/>
      <c r="E394" s="344">
        <v>12590</v>
      </c>
      <c r="F394" s="148">
        <f t="shared" si="16"/>
        <v>3162</v>
      </c>
      <c r="G394" s="348"/>
      <c r="H394" s="348">
        <f t="shared" si="15"/>
        <v>2314</v>
      </c>
      <c r="I394" s="344">
        <v>33</v>
      </c>
    </row>
    <row r="395" spans="1:9">
      <c r="A395" s="127">
        <v>411</v>
      </c>
      <c r="B395" s="60"/>
      <c r="C395" s="66">
        <f t="shared" si="17"/>
        <v>65.34</v>
      </c>
      <c r="D395" s="125"/>
      <c r="E395" s="344">
        <v>12590</v>
      </c>
      <c r="F395" s="148">
        <f t="shared" si="16"/>
        <v>3160</v>
      </c>
      <c r="G395" s="348"/>
      <c r="H395" s="348">
        <f t="shared" si="15"/>
        <v>2312</v>
      </c>
      <c r="I395" s="344">
        <v>33</v>
      </c>
    </row>
    <row r="396" spans="1:9">
      <c r="A396" s="127">
        <v>412</v>
      </c>
      <c r="B396" s="60"/>
      <c r="C396" s="66">
        <f t="shared" si="17"/>
        <v>65.37</v>
      </c>
      <c r="D396" s="125"/>
      <c r="E396" s="344">
        <v>12590</v>
      </c>
      <c r="F396" s="148">
        <f t="shared" si="16"/>
        <v>3159</v>
      </c>
      <c r="G396" s="348"/>
      <c r="H396" s="348">
        <f t="shared" si="15"/>
        <v>2311</v>
      </c>
      <c r="I396" s="344">
        <v>33</v>
      </c>
    </row>
    <row r="397" spans="1:9">
      <c r="A397" s="127">
        <v>413</v>
      </c>
      <c r="B397" s="60"/>
      <c r="C397" s="66">
        <f t="shared" si="17"/>
        <v>65.400000000000006</v>
      </c>
      <c r="D397" s="125"/>
      <c r="E397" s="344">
        <v>12590</v>
      </c>
      <c r="F397" s="148">
        <f t="shared" si="16"/>
        <v>3157</v>
      </c>
      <c r="G397" s="348"/>
      <c r="H397" s="348">
        <f t="shared" ref="H397:H427" si="18">ROUND(12*(1/C397*E397),0)</f>
        <v>2310</v>
      </c>
      <c r="I397" s="344">
        <v>33</v>
      </c>
    </row>
    <row r="398" spans="1:9">
      <c r="A398" s="127">
        <v>414</v>
      </c>
      <c r="B398" s="60"/>
      <c r="C398" s="66">
        <f t="shared" si="17"/>
        <v>65.44</v>
      </c>
      <c r="D398" s="125"/>
      <c r="E398" s="344">
        <v>12590</v>
      </c>
      <c r="F398" s="148">
        <f t="shared" ref="F398:F461" si="19">ROUND(12*1.3525*(1/C398*E398)+I398,0)</f>
        <v>3155</v>
      </c>
      <c r="G398" s="348"/>
      <c r="H398" s="348">
        <f t="shared" si="18"/>
        <v>2309</v>
      </c>
      <c r="I398" s="344">
        <v>33</v>
      </c>
    </row>
    <row r="399" spans="1:9">
      <c r="A399" s="127">
        <v>415</v>
      </c>
      <c r="B399" s="60"/>
      <c r="C399" s="66">
        <f t="shared" ref="C399:C462" si="20">ROUND(10.899*LN(A399)+A399/150-3,2)</f>
        <v>65.47</v>
      </c>
      <c r="D399" s="125"/>
      <c r="E399" s="344">
        <v>12590</v>
      </c>
      <c r="F399" s="148">
        <f t="shared" si="19"/>
        <v>3154</v>
      </c>
      <c r="G399" s="348"/>
      <c r="H399" s="348">
        <f t="shared" si="18"/>
        <v>2308</v>
      </c>
      <c r="I399" s="344">
        <v>33</v>
      </c>
    </row>
    <row r="400" spans="1:9">
      <c r="A400" s="127">
        <v>416</v>
      </c>
      <c r="B400" s="60"/>
      <c r="C400" s="66">
        <f t="shared" si="20"/>
        <v>65.5</v>
      </c>
      <c r="D400" s="125"/>
      <c r="E400" s="344">
        <v>12590</v>
      </c>
      <c r="F400" s="148">
        <f t="shared" si="19"/>
        <v>3153</v>
      </c>
      <c r="G400" s="348"/>
      <c r="H400" s="348">
        <f t="shared" si="18"/>
        <v>2307</v>
      </c>
      <c r="I400" s="344">
        <v>33</v>
      </c>
    </row>
    <row r="401" spans="1:9">
      <c r="A401" s="127">
        <v>417</v>
      </c>
      <c r="B401" s="60"/>
      <c r="C401" s="66">
        <f t="shared" si="20"/>
        <v>65.53</v>
      </c>
      <c r="D401" s="125"/>
      <c r="E401" s="344">
        <v>12590</v>
      </c>
      <c r="F401" s="148">
        <f t="shared" si="19"/>
        <v>3151</v>
      </c>
      <c r="G401" s="348"/>
      <c r="H401" s="348">
        <f t="shared" si="18"/>
        <v>2306</v>
      </c>
      <c r="I401" s="344">
        <v>33</v>
      </c>
    </row>
    <row r="402" spans="1:9">
      <c r="A402" s="127">
        <v>418</v>
      </c>
      <c r="B402" s="60"/>
      <c r="C402" s="66">
        <f t="shared" si="20"/>
        <v>65.569999999999993</v>
      </c>
      <c r="D402" s="125"/>
      <c r="E402" s="344">
        <v>12590</v>
      </c>
      <c r="F402" s="148">
        <f t="shared" si="19"/>
        <v>3149</v>
      </c>
      <c r="G402" s="348"/>
      <c r="H402" s="348">
        <f t="shared" si="18"/>
        <v>2304</v>
      </c>
      <c r="I402" s="344">
        <v>33</v>
      </c>
    </row>
    <row r="403" spans="1:9">
      <c r="A403" s="127">
        <v>419</v>
      </c>
      <c r="B403" s="60"/>
      <c r="C403" s="66">
        <f t="shared" si="20"/>
        <v>65.599999999999994</v>
      </c>
      <c r="D403" s="125"/>
      <c r="E403" s="344">
        <v>12590</v>
      </c>
      <c r="F403" s="148">
        <f t="shared" si="19"/>
        <v>3148</v>
      </c>
      <c r="G403" s="348"/>
      <c r="H403" s="348">
        <f t="shared" si="18"/>
        <v>2303</v>
      </c>
      <c r="I403" s="344">
        <v>33</v>
      </c>
    </row>
    <row r="404" spans="1:9">
      <c r="A404" s="127">
        <v>420</v>
      </c>
      <c r="B404" s="60"/>
      <c r="C404" s="66">
        <f t="shared" si="20"/>
        <v>65.63</v>
      </c>
      <c r="D404" s="125"/>
      <c r="E404" s="344">
        <v>12590</v>
      </c>
      <c r="F404" s="148">
        <f t="shared" si="19"/>
        <v>3146</v>
      </c>
      <c r="G404" s="348"/>
      <c r="H404" s="348">
        <f t="shared" si="18"/>
        <v>2302</v>
      </c>
      <c r="I404" s="344">
        <v>33</v>
      </c>
    </row>
    <row r="405" spans="1:9">
      <c r="A405" s="127">
        <v>421</v>
      </c>
      <c r="B405" s="60"/>
      <c r="C405" s="66">
        <f t="shared" si="20"/>
        <v>65.67</v>
      </c>
      <c r="D405" s="125"/>
      <c r="E405" s="344">
        <v>12590</v>
      </c>
      <c r="F405" s="148">
        <f t="shared" si="19"/>
        <v>3145</v>
      </c>
      <c r="G405" s="348"/>
      <c r="H405" s="348">
        <f t="shared" si="18"/>
        <v>2301</v>
      </c>
      <c r="I405" s="344">
        <v>33</v>
      </c>
    </row>
    <row r="406" spans="1:9">
      <c r="A406" s="127">
        <v>422</v>
      </c>
      <c r="B406" s="60"/>
      <c r="C406" s="66">
        <f t="shared" si="20"/>
        <v>65.7</v>
      </c>
      <c r="D406" s="125"/>
      <c r="E406" s="344">
        <v>12590</v>
      </c>
      <c r="F406" s="148">
        <f t="shared" si="19"/>
        <v>3143</v>
      </c>
      <c r="G406" s="348"/>
      <c r="H406" s="348">
        <f t="shared" si="18"/>
        <v>2300</v>
      </c>
      <c r="I406" s="344">
        <v>33</v>
      </c>
    </row>
    <row r="407" spans="1:9">
      <c r="A407" s="127">
        <v>423</v>
      </c>
      <c r="B407" s="60"/>
      <c r="C407" s="66">
        <f t="shared" si="20"/>
        <v>65.73</v>
      </c>
      <c r="D407" s="125"/>
      <c r="E407" s="344">
        <v>12590</v>
      </c>
      <c r="F407" s="148">
        <f t="shared" si="19"/>
        <v>3142</v>
      </c>
      <c r="G407" s="348"/>
      <c r="H407" s="348">
        <f t="shared" si="18"/>
        <v>2298</v>
      </c>
      <c r="I407" s="344">
        <v>33</v>
      </c>
    </row>
    <row r="408" spans="1:9">
      <c r="A408" s="127">
        <v>424</v>
      </c>
      <c r="B408" s="60"/>
      <c r="C408" s="66">
        <f t="shared" si="20"/>
        <v>65.760000000000005</v>
      </c>
      <c r="D408" s="125"/>
      <c r="E408" s="344">
        <v>12590</v>
      </c>
      <c r="F408" s="148">
        <f t="shared" si="19"/>
        <v>3140</v>
      </c>
      <c r="G408" s="348"/>
      <c r="H408" s="348">
        <f t="shared" si="18"/>
        <v>2297</v>
      </c>
      <c r="I408" s="344">
        <v>33</v>
      </c>
    </row>
    <row r="409" spans="1:9">
      <c r="A409" s="127">
        <v>425</v>
      </c>
      <c r="B409" s="60"/>
      <c r="C409" s="66">
        <f t="shared" si="20"/>
        <v>65.8</v>
      </c>
      <c r="D409" s="125"/>
      <c r="E409" s="344">
        <v>12590</v>
      </c>
      <c r="F409" s="148">
        <f t="shared" si="19"/>
        <v>3138</v>
      </c>
      <c r="G409" s="348"/>
      <c r="H409" s="348">
        <f t="shared" si="18"/>
        <v>2296</v>
      </c>
      <c r="I409" s="344">
        <v>33</v>
      </c>
    </row>
    <row r="410" spans="1:9">
      <c r="A410" s="127">
        <v>426</v>
      </c>
      <c r="B410" s="60"/>
      <c r="C410" s="66">
        <f t="shared" si="20"/>
        <v>65.83</v>
      </c>
      <c r="D410" s="125"/>
      <c r="E410" s="344">
        <v>12590</v>
      </c>
      <c r="F410" s="148">
        <f t="shared" si="19"/>
        <v>3137</v>
      </c>
      <c r="G410" s="348"/>
      <c r="H410" s="348">
        <f t="shared" si="18"/>
        <v>2295</v>
      </c>
      <c r="I410" s="344">
        <v>33</v>
      </c>
    </row>
    <row r="411" spans="1:9">
      <c r="A411" s="127">
        <v>427</v>
      </c>
      <c r="B411" s="60"/>
      <c r="C411" s="66">
        <f t="shared" si="20"/>
        <v>65.86</v>
      </c>
      <c r="D411" s="125"/>
      <c r="E411" s="344">
        <v>12590</v>
      </c>
      <c r="F411" s="148">
        <f t="shared" si="19"/>
        <v>3136</v>
      </c>
      <c r="G411" s="348"/>
      <c r="H411" s="348">
        <f t="shared" si="18"/>
        <v>2294</v>
      </c>
      <c r="I411" s="344">
        <v>33</v>
      </c>
    </row>
    <row r="412" spans="1:9">
      <c r="A412" s="127">
        <v>428</v>
      </c>
      <c r="B412" s="60"/>
      <c r="C412" s="66">
        <f t="shared" si="20"/>
        <v>65.89</v>
      </c>
      <c r="D412" s="125"/>
      <c r="E412" s="344">
        <v>12590</v>
      </c>
      <c r="F412" s="148">
        <f t="shared" si="19"/>
        <v>3134</v>
      </c>
      <c r="G412" s="348"/>
      <c r="H412" s="348">
        <f t="shared" si="18"/>
        <v>2293</v>
      </c>
      <c r="I412" s="344">
        <v>33</v>
      </c>
    </row>
    <row r="413" spans="1:9">
      <c r="A413" s="127">
        <v>429</v>
      </c>
      <c r="B413" s="60"/>
      <c r="C413" s="66">
        <f t="shared" si="20"/>
        <v>65.92</v>
      </c>
      <c r="D413" s="125"/>
      <c r="E413" s="344">
        <v>12590</v>
      </c>
      <c r="F413" s="148">
        <f t="shared" si="19"/>
        <v>3133</v>
      </c>
      <c r="G413" s="348"/>
      <c r="H413" s="348">
        <f t="shared" si="18"/>
        <v>2292</v>
      </c>
      <c r="I413" s="344">
        <v>33</v>
      </c>
    </row>
    <row r="414" spans="1:9">
      <c r="A414" s="127">
        <v>430</v>
      </c>
      <c r="B414" s="60"/>
      <c r="C414" s="66">
        <f t="shared" si="20"/>
        <v>65.959999999999994</v>
      </c>
      <c r="D414" s="125"/>
      <c r="E414" s="344">
        <v>12590</v>
      </c>
      <c r="F414" s="148">
        <f t="shared" si="19"/>
        <v>3131</v>
      </c>
      <c r="G414" s="348"/>
      <c r="H414" s="348">
        <f t="shared" si="18"/>
        <v>2290</v>
      </c>
      <c r="I414" s="344">
        <v>33</v>
      </c>
    </row>
    <row r="415" spans="1:9">
      <c r="A415" s="127">
        <v>431</v>
      </c>
      <c r="B415" s="60"/>
      <c r="C415" s="66">
        <f t="shared" si="20"/>
        <v>65.989999999999995</v>
      </c>
      <c r="D415" s="125"/>
      <c r="E415" s="344">
        <v>12590</v>
      </c>
      <c r="F415" s="148">
        <f t="shared" si="19"/>
        <v>3129</v>
      </c>
      <c r="G415" s="348"/>
      <c r="H415" s="348">
        <f t="shared" si="18"/>
        <v>2289</v>
      </c>
      <c r="I415" s="344">
        <v>33</v>
      </c>
    </row>
    <row r="416" spans="1:9">
      <c r="A416" s="127">
        <v>432</v>
      </c>
      <c r="B416" s="60"/>
      <c r="C416" s="66">
        <f t="shared" si="20"/>
        <v>66.02</v>
      </c>
      <c r="D416" s="125"/>
      <c r="E416" s="344">
        <v>12590</v>
      </c>
      <c r="F416" s="148">
        <f t="shared" si="19"/>
        <v>3128</v>
      </c>
      <c r="G416" s="348"/>
      <c r="H416" s="348">
        <f t="shared" si="18"/>
        <v>2288</v>
      </c>
      <c r="I416" s="344">
        <v>33</v>
      </c>
    </row>
    <row r="417" spans="1:9">
      <c r="A417" s="127">
        <v>433</v>
      </c>
      <c r="B417" s="60"/>
      <c r="C417" s="66">
        <f t="shared" si="20"/>
        <v>66.05</v>
      </c>
      <c r="D417" s="125"/>
      <c r="E417" s="344">
        <v>12590</v>
      </c>
      <c r="F417" s="148">
        <f t="shared" si="19"/>
        <v>3127</v>
      </c>
      <c r="G417" s="348"/>
      <c r="H417" s="348">
        <f t="shared" si="18"/>
        <v>2287</v>
      </c>
      <c r="I417" s="344">
        <v>33</v>
      </c>
    </row>
    <row r="418" spans="1:9">
      <c r="A418" s="127">
        <v>434</v>
      </c>
      <c r="B418" s="60"/>
      <c r="C418" s="66">
        <f t="shared" si="20"/>
        <v>66.08</v>
      </c>
      <c r="D418" s="125"/>
      <c r="E418" s="344">
        <v>12590</v>
      </c>
      <c r="F418" s="148">
        <f t="shared" si="19"/>
        <v>3125</v>
      </c>
      <c r="G418" s="348"/>
      <c r="H418" s="348">
        <f t="shared" si="18"/>
        <v>2286</v>
      </c>
      <c r="I418" s="344">
        <v>33</v>
      </c>
    </row>
    <row r="419" spans="1:9">
      <c r="A419" s="127">
        <v>435</v>
      </c>
      <c r="B419" s="60"/>
      <c r="C419" s="66">
        <f t="shared" si="20"/>
        <v>66.12</v>
      </c>
      <c r="D419" s="125"/>
      <c r="E419" s="344">
        <v>12590</v>
      </c>
      <c r="F419" s="148">
        <f t="shared" si="19"/>
        <v>3123</v>
      </c>
      <c r="G419" s="348"/>
      <c r="H419" s="348">
        <f t="shared" si="18"/>
        <v>2285</v>
      </c>
      <c r="I419" s="344">
        <v>33</v>
      </c>
    </row>
    <row r="420" spans="1:9">
      <c r="A420" s="127">
        <v>436</v>
      </c>
      <c r="B420" s="60"/>
      <c r="C420" s="66">
        <f t="shared" si="20"/>
        <v>66.150000000000006</v>
      </c>
      <c r="D420" s="125"/>
      <c r="E420" s="344">
        <v>12590</v>
      </c>
      <c r="F420" s="148">
        <f t="shared" si="19"/>
        <v>3122</v>
      </c>
      <c r="G420" s="348"/>
      <c r="H420" s="348">
        <f t="shared" si="18"/>
        <v>2284</v>
      </c>
      <c r="I420" s="344">
        <v>33</v>
      </c>
    </row>
    <row r="421" spans="1:9">
      <c r="A421" s="127">
        <v>437</v>
      </c>
      <c r="B421" s="60"/>
      <c r="C421" s="66">
        <f t="shared" si="20"/>
        <v>66.180000000000007</v>
      </c>
      <c r="D421" s="125"/>
      <c r="E421" s="344">
        <v>12590</v>
      </c>
      <c r="F421" s="148">
        <f t="shared" si="19"/>
        <v>3121</v>
      </c>
      <c r="G421" s="348"/>
      <c r="H421" s="348">
        <f t="shared" si="18"/>
        <v>2283</v>
      </c>
      <c r="I421" s="344">
        <v>33</v>
      </c>
    </row>
    <row r="422" spans="1:9">
      <c r="A422" s="127">
        <v>438</v>
      </c>
      <c r="B422" s="60"/>
      <c r="C422" s="66">
        <f t="shared" si="20"/>
        <v>66.209999999999994</v>
      </c>
      <c r="D422" s="125"/>
      <c r="E422" s="344">
        <v>12590</v>
      </c>
      <c r="F422" s="148">
        <f t="shared" si="19"/>
        <v>3119</v>
      </c>
      <c r="G422" s="348"/>
      <c r="H422" s="348">
        <f t="shared" si="18"/>
        <v>2282</v>
      </c>
      <c r="I422" s="344">
        <v>33</v>
      </c>
    </row>
    <row r="423" spans="1:9">
      <c r="A423" s="127">
        <v>439</v>
      </c>
      <c r="B423" s="60"/>
      <c r="C423" s="66">
        <f t="shared" si="20"/>
        <v>66.239999999999995</v>
      </c>
      <c r="D423" s="125"/>
      <c r="E423" s="344">
        <v>12590</v>
      </c>
      <c r="F423" s="148">
        <f t="shared" si="19"/>
        <v>3118</v>
      </c>
      <c r="G423" s="348"/>
      <c r="H423" s="348">
        <f t="shared" si="18"/>
        <v>2281</v>
      </c>
      <c r="I423" s="344">
        <v>33</v>
      </c>
    </row>
    <row r="424" spans="1:9">
      <c r="A424" s="127">
        <v>440</v>
      </c>
      <c r="B424" s="60"/>
      <c r="C424" s="66">
        <f t="shared" si="20"/>
        <v>66.27</v>
      </c>
      <c r="D424" s="125"/>
      <c r="E424" s="344">
        <v>12590</v>
      </c>
      <c r="F424" s="148">
        <f t="shared" si="19"/>
        <v>3116</v>
      </c>
      <c r="G424" s="348"/>
      <c r="H424" s="348">
        <f t="shared" si="18"/>
        <v>2280</v>
      </c>
      <c r="I424" s="344">
        <v>33</v>
      </c>
    </row>
    <row r="425" spans="1:9">
      <c r="A425" s="127">
        <v>441</v>
      </c>
      <c r="B425" s="60"/>
      <c r="C425" s="66">
        <f t="shared" si="20"/>
        <v>66.3</v>
      </c>
      <c r="D425" s="125"/>
      <c r="E425" s="344">
        <v>12590</v>
      </c>
      <c r="F425" s="148">
        <f t="shared" si="19"/>
        <v>3115</v>
      </c>
      <c r="G425" s="348"/>
      <c r="H425" s="348">
        <f t="shared" si="18"/>
        <v>2279</v>
      </c>
      <c r="I425" s="344">
        <v>33</v>
      </c>
    </row>
    <row r="426" spans="1:9">
      <c r="A426" s="127">
        <v>442</v>
      </c>
      <c r="B426" s="60"/>
      <c r="C426" s="66">
        <f t="shared" si="20"/>
        <v>66.34</v>
      </c>
      <c r="D426" s="125"/>
      <c r="E426" s="344">
        <v>12590</v>
      </c>
      <c r="F426" s="148">
        <f t="shared" si="19"/>
        <v>3113</v>
      </c>
      <c r="G426" s="348"/>
      <c r="H426" s="348">
        <f t="shared" si="18"/>
        <v>2277</v>
      </c>
      <c r="I426" s="344">
        <v>33</v>
      </c>
    </row>
    <row r="427" spans="1:9">
      <c r="A427" s="127">
        <v>443</v>
      </c>
      <c r="B427" s="60"/>
      <c r="C427" s="66">
        <f t="shared" si="20"/>
        <v>66.37</v>
      </c>
      <c r="D427" s="125"/>
      <c r="E427" s="344">
        <v>12590</v>
      </c>
      <c r="F427" s="148">
        <f t="shared" si="19"/>
        <v>3112</v>
      </c>
      <c r="G427" s="348"/>
      <c r="H427" s="348">
        <f t="shared" si="18"/>
        <v>2276</v>
      </c>
      <c r="I427" s="344">
        <v>33</v>
      </c>
    </row>
    <row r="428" spans="1:9">
      <c r="A428" s="127">
        <v>444</v>
      </c>
      <c r="B428" s="60"/>
      <c r="C428" s="66">
        <f t="shared" si="20"/>
        <v>66.400000000000006</v>
      </c>
      <c r="D428" s="125"/>
      <c r="E428" s="344">
        <v>12590</v>
      </c>
      <c r="F428" s="148">
        <f t="shared" si="19"/>
        <v>3110</v>
      </c>
      <c r="G428" s="348"/>
      <c r="H428" s="348">
        <f t="shared" ref="H428:H491" si="21">ROUND(12*(1/C428*E428),0)</f>
        <v>2275</v>
      </c>
      <c r="I428" s="344">
        <v>33</v>
      </c>
    </row>
    <row r="429" spans="1:9">
      <c r="A429" s="127">
        <v>445</v>
      </c>
      <c r="B429" s="60"/>
      <c r="C429" s="66">
        <f t="shared" si="20"/>
        <v>66.430000000000007</v>
      </c>
      <c r="D429" s="125"/>
      <c r="E429" s="344">
        <v>12590</v>
      </c>
      <c r="F429" s="148">
        <f t="shared" si="19"/>
        <v>3109</v>
      </c>
      <c r="G429" s="348"/>
      <c r="H429" s="348">
        <f t="shared" si="21"/>
        <v>2274</v>
      </c>
      <c r="I429" s="344">
        <v>33</v>
      </c>
    </row>
    <row r="430" spans="1:9">
      <c r="A430" s="127">
        <v>446</v>
      </c>
      <c r="B430" s="60"/>
      <c r="C430" s="66">
        <f t="shared" si="20"/>
        <v>66.459999999999994</v>
      </c>
      <c r="D430" s="125"/>
      <c r="E430" s="344">
        <v>12590</v>
      </c>
      <c r="F430" s="148">
        <f t="shared" si="19"/>
        <v>3108</v>
      </c>
      <c r="G430" s="348"/>
      <c r="H430" s="348">
        <f t="shared" si="21"/>
        <v>2273</v>
      </c>
      <c r="I430" s="344">
        <v>33</v>
      </c>
    </row>
    <row r="431" spans="1:9">
      <c r="A431" s="127">
        <v>447</v>
      </c>
      <c r="B431" s="60"/>
      <c r="C431" s="66">
        <f t="shared" si="20"/>
        <v>66.489999999999995</v>
      </c>
      <c r="D431" s="125"/>
      <c r="E431" s="344">
        <v>12590</v>
      </c>
      <c r="F431" s="148">
        <f t="shared" si="19"/>
        <v>3106</v>
      </c>
      <c r="G431" s="348"/>
      <c r="H431" s="348">
        <f t="shared" si="21"/>
        <v>2272</v>
      </c>
      <c r="I431" s="344">
        <v>33</v>
      </c>
    </row>
    <row r="432" spans="1:9">
      <c r="A432" s="127">
        <v>448</v>
      </c>
      <c r="B432" s="60"/>
      <c r="C432" s="66">
        <f t="shared" si="20"/>
        <v>66.52</v>
      </c>
      <c r="D432" s="125"/>
      <c r="E432" s="344">
        <v>12590</v>
      </c>
      <c r="F432" s="148">
        <f t="shared" si="19"/>
        <v>3105</v>
      </c>
      <c r="G432" s="348"/>
      <c r="H432" s="348">
        <f t="shared" si="21"/>
        <v>2271</v>
      </c>
      <c r="I432" s="344">
        <v>33</v>
      </c>
    </row>
    <row r="433" spans="1:9">
      <c r="A433" s="127">
        <v>449</v>
      </c>
      <c r="B433" s="60"/>
      <c r="C433" s="66">
        <f t="shared" si="20"/>
        <v>66.55</v>
      </c>
      <c r="D433" s="125"/>
      <c r="E433" s="344">
        <v>12590</v>
      </c>
      <c r="F433" s="148">
        <f t="shared" si="19"/>
        <v>3103</v>
      </c>
      <c r="G433" s="348"/>
      <c r="H433" s="348">
        <f t="shared" si="21"/>
        <v>2270</v>
      </c>
      <c r="I433" s="344">
        <v>33</v>
      </c>
    </row>
    <row r="434" spans="1:9">
      <c r="A434" s="127">
        <v>450</v>
      </c>
      <c r="B434" s="60"/>
      <c r="C434" s="66">
        <f t="shared" si="20"/>
        <v>66.58</v>
      </c>
      <c r="D434" s="125"/>
      <c r="E434" s="344">
        <v>12590</v>
      </c>
      <c r="F434" s="148">
        <f t="shared" si="19"/>
        <v>3102</v>
      </c>
      <c r="G434" s="348"/>
      <c r="H434" s="348">
        <f t="shared" si="21"/>
        <v>2269</v>
      </c>
      <c r="I434" s="344">
        <v>33</v>
      </c>
    </row>
    <row r="435" spans="1:9">
      <c r="A435" s="127">
        <v>451</v>
      </c>
      <c r="B435" s="60"/>
      <c r="C435" s="66">
        <f t="shared" si="20"/>
        <v>66.62</v>
      </c>
      <c r="D435" s="125"/>
      <c r="E435" s="344">
        <v>12590</v>
      </c>
      <c r="F435" s="148">
        <f t="shared" si="19"/>
        <v>3100</v>
      </c>
      <c r="G435" s="348"/>
      <c r="H435" s="348">
        <f t="shared" si="21"/>
        <v>2268</v>
      </c>
      <c r="I435" s="344">
        <v>33</v>
      </c>
    </row>
    <row r="436" spans="1:9">
      <c r="A436" s="127">
        <v>452</v>
      </c>
      <c r="B436" s="60"/>
      <c r="C436" s="66">
        <f t="shared" si="20"/>
        <v>66.650000000000006</v>
      </c>
      <c r="D436" s="125"/>
      <c r="E436" s="344">
        <v>12590</v>
      </c>
      <c r="F436" s="148">
        <f t="shared" si="19"/>
        <v>3099</v>
      </c>
      <c r="G436" s="348"/>
      <c r="H436" s="348">
        <f t="shared" si="21"/>
        <v>2267</v>
      </c>
      <c r="I436" s="344">
        <v>33</v>
      </c>
    </row>
    <row r="437" spans="1:9">
      <c r="A437" s="127">
        <v>453</v>
      </c>
      <c r="B437" s="60"/>
      <c r="C437" s="66">
        <f t="shared" si="20"/>
        <v>66.680000000000007</v>
      </c>
      <c r="D437" s="125"/>
      <c r="E437" s="344">
        <v>12590</v>
      </c>
      <c r="F437" s="148">
        <f t="shared" si="19"/>
        <v>3097</v>
      </c>
      <c r="G437" s="348"/>
      <c r="H437" s="348">
        <f t="shared" si="21"/>
        <v>2266</v>
      </c>
      <c r="I437" s="344">
        <v>33</v>
      </c>
    </row>
    <row r="438" spans="1:9">
      <c r="A438" s="127">
        <v>454</v>
      </c>
      <c r="B438" s="60"/>
      <c r="C438" s="66">
        <f t="shared" si="20"/>
        <v>66.709999999999994</v>
      </c>
      <c r="D438" s="125"/>
      <c r="E438" s="344">
        <v>12590</v>
      </c>
      <c r="F438" s="148">
        <f t="shared" si="19"/>
        <v>3096</v>
      </c>
      <c r="G438" s="348"/>
      <c r="H438" s="348">
        <f t="shared" si="21"/>
        <v>2265</v>
      </c>
      <c r="I438" s="344">
        <v>33</v>
      </c>
    </row>
    <row r="439" spans="1:9">
      <c r="A439" s="127">
        <v>455</v>
      </c>
      <c r="B439" s="60"/>
      <c r="C439" s="66">
        <f t="shared" si="20"/>
        <v>66.739999999999995</v>
      </c>
      <c r="D439" s="125"/>
      <c r="E439" s="344">
        <v>12590</v>
      </c>
      <c r="F439" s="148">
        <f t="shared" si="19"/>
        <v>3095</v>
      </c>
      <c r="G439" s="348"/>
      <c r="H439" s="348">
        <f t="shared" si="21"/>
        <v>2264</v>
      </c>
      <c r="I439" s="344">
        <v>33</v>
      </c>
    </row>
    <row r="440" spans="1:9">
      <c r="A440" s="127">
        <v>456</v>
      </c>
      <c r="B440" s="60"/>
      <c r="C440" s="66">
        <f t="shared" si="20"/>
        <v>66.77</v>
      </c>
      <c r="D440" s="125"/>
      <c r="E440" s="344">
        <v>12590</v>
      </c>
      <c r="F440" s="148">
        <f t="shared" si="19"/>
        <v>3093</v>
      </c>
      <c r="G440" s="348"/>
      <c r="H440" s="348">
        <f t="shared" si="21"/>
        <v>2263</v>
      </c>
      <c r="I440" s="344">
        <v>33</v>
      </c>
    </row>
    <row r="441" spans="1:9">
      <c r="A441" s="127">
        <v>457</v>
      </c>
      <c r="B441" s="60"/>
      <c r="C441" s="66">
        <f t="shared" si="20"/>
        <v>66.8</v>
      </c>
      <c r="D441" s="125"/>
      <c r="E441" s="344">
        <v>12590</v>
      </c>
      <c r="F441" s="148">
        <f t="shared" si="19"/>
        <v>3092</v>
      </c>
      <c r="G441" s="348"/>
      <c r="H441" s="348">
        <f t="shared" si="21"/>
        <v>2262</v>
      </c>
      <c r="I441" s="344">
        <v>33</v>
      </c>
    </row>
    <row r="442" spans="1:9">
      <c r="A442" s="127">
        <v>458</v>
      </c>
      <c r="B442" s="60"/>
      <c r="C442" s="66">
        <f t="shared" si="20"/>
        <v>66.83</v>
      </c>
      <c r="D442" s="125"/>
      <c r="E442" s="344">
        <v>12590</v>
      </c>
      <c r="F442" s="148">
        <f t="shared" si="19"/>
        <v>3091</v>
      </c>
      <c r="G442" s="348"/>
      <c r="H442" s="348">
        <f t="shared" si="21"/>
        <v>2261</v>
      </c>
      <c r="I442" s="344">
        <v>33</v>
      </c>
    </row>
    <row r="443" spans="1:9">
      <c r="A443" s="127">
        <v>459</v>
      </c>
      <c r="B443" s="60"/>
      <c r="C443" s="66">
        <f t="shared" si="20"/>
        <v>66.86</v>
      </c>
      <c r="D443" s="125"/>
      <c r="E443" s="344">
        <v>12590</v>
      </c>
      <c r="F443" s="148">
        <f t="shared" si="19"/>
        <v>3089</v>
      </c>
      <c r="G443" s="348"/>
      <c r="H443" s="348">
        <f t="shared" si="21"/>
        <v>2260</v>
      </c>
      <c r="I443" s="344">
        <v>33</v>
      </c>
    </row>
    <row r="444" spans="1:9">
      <c r="A444" s="127">
        <v>460</v>
      </c>
      <c r="B444" s="60"/>
      <c r="C444" s="66">
        <f t="shared" si="20"/>
        <v>66.89</v>
      </c>
      <c r="D444" s="125"/>
      <c r="E444" s="344">
        <v>12590</v>
      </c>
      <c r="F444" s="148">
        <f t="shared" si="19"/>
        <v>3088</v>
      </c>
      <c r="G444" s="348"/>
      <c r="H444" s="348">
        <f t="shared" si="21"/>
        <v>2259</v>
      </c>
      <c r="I444" s="344">
        <v>33</v>
      </c>
    </row>
    <row r="445" spans="1:9">
      <c r="A445" s="127">
        <v>461</v>
      </c>
      <c r="B445" s="60"/>
      <c r="C445" s="66">
        <f t="shared" si="20"/>
        <v>66.92</v>
      </c>
      <c r="D445" s="125"/>
      <c r="E445" s="344">
        <v>12590</v>
      </c>
      <c r="F445" s="148">
        <f t="shared" si="19"/>
        <v>3086</v>
      </c>
      <c r="G445" s="348"/>
      <c r="H445" s="348">
        <f t="shared" si="21"/>
        <v>2258</v>
      </c>
      <c r="I445" s="344">
        <v>33</v>
      </c>
    </row>
    <row r="446" spans="1:9">
      <c r="A446" s="127">
        <v>462</v>
      </c>
      <c r="B446" s="60"/>
      <c r="C446" s="66">
        <f t="shared" si="20"/>
        <v>66.95</v>
      </c>
      <c r="D446" s="125"/>
      <c r="E446" s="344">
        <v>12590</v>
      </c>
      <c r="F446" s="148">
        <f t="shared" si="19"/>
        <v>3085</v>
      </c>
      <c r="G446" s="348"/>
      <c r="H446" s="348">
        <f t="shared" si="21"/>
        <v>2257</v>
      </c>
      <c r="I446" s="344">
        <v>33</v>
      </c>
    </row>
    <row r="447" spans="1:9">
      <c r="A447" s="127">
        <v>463</v>
      </c>
      <c r="B447" s="60"/>
      <c r="C447" s="66">
        <f t="shared" si="20"/>
        <v>66.98</v>
      </c>
      <c r="D447" s="125"/>
      <c r="E447" s="344">
        <v>12590</v>
      </c>
      <c r="F447" s="148">
        <f t="shared" si="19"/>
        <v>3084</v>
      </c>
      <c r="G447" s="348"/>
      <c r="H447" s="348">
        <f t="shared" si="21"/>
        <v>2256</v>
      </c>
      <c r="I447" s="344">
        <v>33</v>
      </c>
    </row>
    <row r="448" spans="1:9">
      <c r="A448" s="127">
        <v>464</v>
      </c>
      <c r="B448" s="60"/>
      <c r="C448" s="66">
        <f t="shared" si="20"/>
        <v>67.010000000000005</v>
      </c>
      <c r="D448" s="125"/>
      <c r="E448" s="344">
        <v>12590</v>
      </c>
      <c r="F448" s="148">
        <f t="shared" si="19"/>
        <v>3082</v>
      </c>
      <c r="G448" s="348"/>
      <c r="H448" s="348">
        <f t="shared" si="21"/>
        <v>2255</v>
      </c>
      <c r="I448" s="344">
        <v>33</v>
      </c>
    </row>
    <row r="449" spans="1:9">
      <c r="A449" s="127">
        <v>465</v>
      </c>
      <c r="B449" s="60"/>
      <c r="C449" s="66">
        <f t="shared" si="20"/>
        <v>67.040000000000006</v>
      </c>
      <c r="D449" s="125"/>
      <c r="E449" s="344">
        <v>12590</v>
      </c>
      <c r="F449" s="148">
        <f t="shared" si="19"/>
        <v>3081</v>
      </c>
      <c r="G449" s="348"/>
      <c r="H449" s="348">
        <f t="shared" si="21"/>
        <v>2254</v>
      </c>
      <c r="I449" s="344">
        <v>33</v>
      </c>
    </row>
    <row r="450" spans="1:9">
      <c r="A450" s="127">
        <v>466</v>
      </c>
      <c r="B450" s="60"/>
      <c r="C450" s="66">
        <f t="shared" si="20"/>
        <v>67.069999999999993</v>
      </c>
      <c r="D450" s="125"/>
      <c r="E450" s="344">
        <v>12590</v>
      </c>
      <c r="F450" s="148">
        <f t="shared" si="19"/>
        <v>3080</v>
      </c>
      <c r="G450" s="348"/>
      <c r="H450" s="348">
        <f t="shared" si="21"/>
        <v>2253</v>
      </c>
      <c r="I450" s="344">
        <v>33</v>
      </c>
    </row>
    <row r="451" spans="1:9">
      <c r="A451" s="127">
        <v>467</v>
      </c>
      <c r="B451" s="60"/>
      <c r="C451" s="66">
        <f t="shared" si="20"/>
        <v>67.099999999999994</v>
      </c>
      <c r="D451" s="125"/>
      <c r="E451" s="344">
        <v>12590</v>
      </c>
      <c r="F451" s="148">
        <f t="shared" si="19"/>
        <v>3078</v>
      </c>
      <c r="G451" s="348"/>
      <c r="H451" s="348">
        <f t="shared" si="21"/>
        <v>2252</v>
      </c>
      <c r="I451" s="344">
        <v>33</v>
      </c>
    </row>
    <row r="452" spans="1:9">
      <c r="A452" s="127">
        <v>468</v>
      </c>
      <c r="B452" s="60"/>
      <c r="C452" s="66">
        <f t="shared" si="20"/>
        <v>67.13</v>
      </c>
      <c r="D452" s="125"/>
      <c r="E452" s="344">
        <v>12590</v>
      </c>
      <c r="F452" s="148">
        <f t="shared" si="19"/>
        <v>3077</v>
      </c>
      <c r="G452" s="348"/>
      <c r="H452" s="348">
        <f t="shared" si="21"/>
        <v>2251</v>
      </c>
      <c r="I452" s="344">
        <v>33</v>
      </c>
    </row>
    <row r="453" spans="1:9">
      <c r="A453" s="127">
        <v>469</v>
      </c>
      <c r="B453" s="60"/>
      <c r="C453" s="66">
        <f t="shared" si="20"/>
        <v>67.16</v>
      </c>
      <c r="D453" s="125"/>
      <c r="E453" s="344">
        <v>12590</v>
      </c>
      <c r="F453" s="148">
        <f t="shared" si="19"/>
        <v>3076</v>
      </c>
      <c r="G453" s="348"/>
      <c r="H453" s="348">
        <f t="shared" si="21"/>
        <v>2250</v>
      </c>
      <c r="I453" s="344">
        <v>33</v>
      </c>
    </row>
    <row r="454" spans="1:9">
      <c r="A454" s="127">
        <v>470</v>
      </c>
      <c r="B454" s="60"/>
      <c r="C454" s="66">
        <f t="shared" si="20"/>
        <v>67.19</v>
      </c>
      <c r="D454" s="125"/>
      <c r="E454" s="344">
        <v>12590</v>
      </c>
      <c r="F454" s="148">
        <f t="shared" si="19"/>
        <v>3074</v>
      </c>
      <c r="G454" s="348"/>
      <c r="H454" s="348">
        <f t="shared" si="21"/>
        <v>2249</v>
      </c>
      <c r="I454" s="344">
        <v>33</v>
      </c>
    </row>
    <row r="455" spans="1:9">
      <c r="A455" s="127">
        <v>471</v>
      </c>
      <c r="B455" s="60"/>
      <c r="C455" s="66">
        <f t="shared" si="20"/>
        <v>67.22</v>
      </c>
      <c r="D455" s="125"/>
      <c r="E455" s="344">
        <v>12590</v>
      </c>
      <c r="F455" s="148">
        <f t="shared" si="19"/>
        <v>3073</v>
      </c>
      <c r="G455" s="348"/>
      <c r="H455" s="348">
        <f t="shared" si="21"/>
        <v>2248</v>
      </c>
      <c r="I455" s="344">
        <v>33</v>
      </c>
    </row>
    <row r="456" spans="1:9">
      <c r="A456" s="127">
        <v>472</v>
      </c>
      <c r="B456" s="60"/>
      <c r="C456" s="66">
        <f t="shared" si="20"/>
        <v>67.25</v>
      </c>
      <c r="D456" s="125"/>
      <c r="E456" s="344">
        <v>12590</v>
      </c>
      <c r="F456" s="148">
        <f t="shared" si="19"/>
        <v>3071</v>
      </c>
      <c r="G456" s="348"/>
      <c r="H456" s="348">
        <f t="shared" si="21"/>
        <v>2247</v>
      </c>
      <c r="I456" s="344">
        <v>33</v>
      </c>
    </row>
    <row r="457" spans="1:9">
      <c r="A457" s="127">
        <v>473</v>
      </c>
      <c r="B457" s="60"/>
      <c r="C457" s="66">
        <f t="shared" si="20"/>
        <v>67.28</v>
      </c>
      <c r="D457" s="125"/>
      <c r="E457" s="344">
        <v>12590</v>
      </c>
      <c r="F457" s="148">
        <f t="shared" si="19"/>
        <v>3070</v>
      </c>
      <c r="G457" s="348"/>
      <c r="H457" s="348">
        <f t="shared" si="21"/>
        <v>2246</v>
      </c>
      <c r="I457" s="344">
        <v>33</v>
      </c>
    </row>
    <row r="458" spans="1:9">
      <c r="A458" s="127">
        <v>474</v>
      </c>
      <c r="B458" s="60"/>
      <c r="C458" s="66">
        <f t="shared" si="20"/>
        <v>67.31</v>
      </c>
      <c r="D458" s="125"/>
      <c r="E458" s="344">
        <v>12590</v>
      </c>
      <c r="F458" s="148">
        <f t="shared" si="19"/>
        <v>3069</v>
      </c>
      <c r="G458" s="348"/>
      <c r="H458" s="348">
        <f t="shared" si="21"/>
        <v>2245</v>
      </c>
      <c r="I458" s="344">
        <v>33</v>
      </c>
    </row>
    <row r="459" spans="1:9">
      <c r="A459" s="127">
        <v>475</v>
      </c>
      <c r="B459" s="60"/>
      <c r="C459" s="66">
        <f t="shared" si="20"/>
        <v>67.34</v>
      </c>
      <c r="D459" s="125"/>
      <c r="E459" s="344">
        <v>12590</v>
      </c>
      <c r="F459" s="148">
        <f t="shared" si="19"/>
        <v>3067</v>
      </c>
      <c r="G459" s="348"/>
      <c r="H459" s="348">
        <f t="shared" si="21"/>
        <v>2244</v>
      </c>
      <c r="I459" s="344">
        <v>33</v>
      </c>
    </row>
    <row r="460" spans="1:9">
      <c r="A460" s="127">
        <v>476</v>
      </c>
      <c r="B460" s="60"/>
      <c r="C460" s="66">
        <f t="shared" si="20"/>
        <v>67.37</v>
      </c>
      <c r="D460" s="125"/>
      <c r="E460" s="344">
        <v>12590</v>
      </c>
      <c r="F460" s="148">
        <f t="shared" si="19"/>
        <v>3066</v>
      </c>
      <c r="G460" s="348"/>
      <c r="H460" s="348">
        <f t="shared" si="21"/>
        <v>2243</v>
      </c>
      <c r="I460" s="344">
        <v>33</v>
      </c>
    </row>
    <row r="461" spans="1:9">
      <c r="A461" s="127">
        <v>477</v>
      </c>
      <c r="B461" s="60"/>
      <c r="C461" s="66">
        <f t="shared" si="20"/>
        <v>67.400000000000006</v>
      </c>
      <c r="D461" s="125"/>
      <c r="E461" s="344">
        <v>12590</v>
      </c>
      <c r="F461" s="148">
        <f t="shared" si="19"/>
        <v>3065</v>
      </c>
      <c r="G461" s="348"/>
      <c r="H461" s="348">
        <f t="shared" si="21"/>
        <v>2242</v>
      </c>
      <c r="I461" s="344">
        <v>33</v>
      </c>
    </row>
    <row r="462" spans="1:9">
      <c r="A462" s="127">
        <v>478</v>
      </c>
      <c r="B462" s="60"/>
      <c r="C462" s="66">
        <f t="shared" si="20"/>
        <v>67.430000000000007</v>
      </c>
      <c r="D462" s="125"/>
      <c r="E462" s="344">
        <v>12590</v>
      </c>
      <c r="F462" s="148">
        <f t="shared" ref="F462:F525" si="22">ROUND(12*1.3525*(1/C462*E462)+I462,0)</f>
        <v>3063</v>
      </c>
      <c r="G462" s="348"/>
      <c r="H462" s="348">
        <f t="shared" si="21"/>
        <v>2241</v>
      </c>
      <c r="I462" s="344">
        <v>33</v>
      </c>
    </row>
    <row r="463" spans="1:9">
      <c r="A463" s="127">
        <v>479</v>
      </c>
      <c r="B463" s="60"/>
      <c r="C463" s="66">
        <f t="shared" ref="C463:C526" si="23">ROUND(10.899*LN(A463)+A463/150-3,2)</f>
        <v>67.459999999999994</v>
      </c>
      <c r="D463" s="125"/>
      <c r="E463" s="344">
        <v>12590</v>
      </c>
      <c r="F463" s="148">
        <f t="shared" si="22"/>
        <v>3062</v>
      </c>
      <c r="G463" s="348"/>
      <c r="H463" s="348">
        <f t="shared" si="21"/>
        <v>2240</v>
      </c>
      <c r="I463" s="344">
        <v>33</v>
      </c>
    </row>
    <row r="464" spans="1:9">
      <c r="A464" s="127">
        <v>480</v>
      </c>
      <c r="B464" s="60"/>
      <c r="C464" s="66">
        <f t="shared" si="23"/>
        <v>67.489999999999995</v>
      </c>
      <c r="D464" s="125"/>
      <c r="E464" s="344">
        <v>12590</v>
      </c>
      <c r="F464" s="148">
        <f t="shared" si="22"/>
        <v>3061</v>
      </c>
      <c r="G464" s="348"/>
      <c r="H464" s="348">
        <f t="shared" si="21"/>
        <v>2239</v>
      </c>
      <c r="I464" s="344">
        <v>33</v>
      </c>
    </row>
    <row r="465" spans="1:9">
      <c r="A465" s="127">
        <v>481</v>
      </c>
      <c r="B465" s="60"/>
      <c r="C465" s="66">
        <f t="shared" si="23"/>
        <v>67.52</v>
      </c>
      <c r="D465" s="125"/>
      <c r="E465" s="344">
        <v>12590</v>
      </c>
      <c r="F465" s="148">
        <f t="shared" si="22"/>
        <v>3059</v>
      </c>
      <c r="G465" s="348"/>
      <c r="H465" s="348">
        <f t="shared" si="21"/>
        <v>2238</v>
      </c>
      <c r="I465" s="344">
        <v>33</v>
      </c>
    </row>
    <row r="466" spans="1:9">
      <c r="A466" s="127">
        <v>482</v>
      </c>
      <c r="B466" s="60"/>
      <c r="C466" s="66">
        <f t="shared" si="23"/>
        <v>67.55</v>
      </c>
      <c r="D466" s="125"/>
      <c r="E466" s="344">
        <v>12590</v>
      </c>
      <c r="F466" s="148">
        <f t="shared" si="22"/>
        <v>3058</v>
      </c>
      <c r="G466" s="348"/>
      <c r="H466" s="348">
        <f t="shared" si="21"/>
        <v>2237</v>
      </c>
      <c r="I466" s="344">
        <v>33</v>
      </c>
    </row>
    <row r="467" spans="1:9">
      <c r="A467" s="127">
        <v>483</v>
      </c>
      <c r="B467" s="60"/>
      <c r="C467" s="66">
        <f t="shared" si="23"/>
        <v>67.58</v>
      </c>
      <c r="D467" s="125"/>
      <c r="E467" s="344">
        <v>12590</v>
      </c>
      <c r="F467" s="148">
        <f t="shared" si="22"/>
        <v>3057</v>
      </c>
      <c r="G467" s="348"/>
      <c r="H467" s="348">
        <f t="shared" si="21"/>
        <v>2236</v>
      </c>
      <c r="I467" s="344">
        <v>33</v>
      </c>
    </row>
    <row r="468" spans="1:9">
      <c r="A468" s="127">
        <v>484</v>
      </c>
      <c r="B468" s="60"/>
      <c r="C468" s="66">
        <f t="shared" si="23"/>
        <v>67.61</v>
      </c>
      <c r="D468" s="125"/>
      <c r="E468" s="344">
        <v>12590</v>
      </c>
      <c r="F468" s="148">
        <f t="shared" si="22"/>
        <v>3055</v>
      </c>
      <c r="G468" s="348"/>
      <c r="H468" s="348">
        <f t="shared" si="21"/>
        <v>2235</v>
      </c>
      <c r="I468" s="344">
        <v>33</v>
      </c>
    </row>
    <row r="469" spans="1:9">
      <c r="A469" s="127">
        <v>485</v>
      </c>
      <c r="B469" s="60"/>
      <c r="C469" s="66">
        <f t="shared" si="23"/>
        <v>67.63</v>
      </c>
      <c r="D469" s="125"/>
      <c r="E469" s="344">
        <v>12590</v>
      </c>
      <c r="F469" s="148">
        <f t="shared" si="22"/>
        <v>3054</v>
      </c>
      <c r="G469" s="348"/>
      <c r="H469" s="348">
        <f t="shared" si="21"/>
        <v>2234</v>
      </c>
      <c r="I469" s="344">
        <v>33</v>
      </c>
    </row>
    <row r="470" spans="1:9">
      <c r="A470" s="127">
        <v>486</v>
      </c>
      <c r="B470" s="60"/>
      <c r="C470" s="66">
        <f t="shared" si="23"/>
        <v>67.66</v>
      </c>
      <c r="D470" s="125"/>
      <c r="E470" s="344">
        <v>12590</v>
      </c>
      <c r="F470" s="148">
        <f t="shared" si="22"/>
        <v>3053</v>
      </c>
      <c r="G470" s="348"/>
      <c r="H470" s="348">
        <f t="shared" si="21"/>
        <v>2233</v>
      </c>
      <c r="I470" s="344">
        <v>33</v>
      </c>
    </row>
    <row r="471" spans="1:9">
      <c r="A471" s="127">
        <v>487</v>
      </c>
      <c r="B471" s="60"/>
      <c r="C471" s="66">
        <f t="shared" si="23"/>
        <v>67.69</v>
      </c>
      <c r="D471" s="125"/>
      <c r="E471" s="344">
        <v>12590</v>
      </c>
      <c r="F471" s="148">
        <f t="shared" si="22"/>
        <v>3052</v>
      </c>
      <c r="G471" s="348"/>
      <c r="H471" s="348">
        <f t="shared" si="21"/>
        <v>2232</v>
      </c>
      <c r="I471" s="344">
        <v>33</v>
      </c>
    </row>
    <row r="472" spans="1:9">
      <c r="A472" s="127">
        <v>488</v>
      </c>
      <c r="B472" s="60"/>
      <c r="C472" s="66">
        <f t="shared" si="23"/>
        <v>67.72</v>
      </c>
      <c r="D472" s="125"/>
      <c r="E472" s="344">
        <v>12590</v>
      </c>
      <c r="F472" s="148">
        <f t="shared" si="22"/>
        <v>3050</v>
      </c>
      <c r="G472" s="348"/>
      <c r="H472" s="348">
        <f t="shared" si="21"/>
        <v>2231</v>
      </c>
      <c r="I472" s="344">
        <v>33</v>
      </c>
    </row>
    <row r="473" spans="1:9">
      <c r="A473" s="127">
        <v>489</v>
      </c>
      <c r="B473" s="60"/>
      <c r="C473" s="66">
        <f t="shared" si="23"/>
        <v>67.75</v>
      </c>
      <c r="D473" s="125"/>
      <c r="E473" s="344">
        <v>12590</v>
      </c>
      <c r="F473" s="148">
        <f t="shared" si="22"/>
        <v>3049</v>
      </c>
      <c r="G473" s="348"/>
      <c r="H473" s="348">
        <f t="shared" si="21"/>
        <v>2230</v>
      </c>
      <c r="I473" s="344">
        <v>33</v>
      </c>
    </row>
    <row r="474" spans="1:9">
      <c r="A474" s="127">
        <v>490</v>
      </c>
      <c r="B474" s="60"/>
      <c r="C474" s="66">
        <f t="shared" si="23"/>
        <v>67.78</v>
      </c>
      <c r="D474" s="125"/>
      <c r="E474" s="344">
        <v>12590</v>
      </c>
      <c r="F474" s="148">
        <f t="shared" si="22"/>
        <v>3048</v>
      </c>
      <c r="G474" s="348"/>
      <c r="H474" s="348">
        <f t="shared" si="21"/>
        <v>2229</v>
      </c>
      <c r="I474" s="344">
        <v>33</v>
      </c>
    </row>
    <row r="475" spans="1:9">
      <c r="A475" s="127">
        <v>491</v>
      </c>
      <c r="B475" s="60"/>
      <c r="C475" s="66">
        <f t="shared" si="23"/>
        <v>67.81</v>
      </c>
      <c r="D475" s="125"/>
      <c r="E475" s="344">
        <v>12590</v>
      </c>
      <c r="F475" s="148">
        <f t="shared" si="22"/>
        <v>3046</v>
      </c>
      <c r="G475" s="348"/>
      <c r="H475" s="348">
        <f t="shared" si="21"/>
        <v>2228</v>
      </c>
      <c r="I475" s="344">
        <v>33</v>
      </c>
    </row>
    <row r="476" spans="1:9">
      <c r="A476" s="127">
        <v>492</v>
      </c>
      <c r="B476" s="60"/>
      <c r="C476" s="66">
        <f t="shared" si="23"/>
        <v>67.84</v>
      </c>
      <c r="D476" s="125"/>
      <c r="E476" s="344">
        <v>12590</v>
      </c>
      <c r="F476" s="148">
        <f t="shared" si="22"/>
        <v>3045</v>
      </c>
      <c r="G476" s="348"/>
      <c r="H476" s="348">
        <f t="shared" si="21"/>
        <v>2227</v>
      </c>
      <c r="I476" s="344">
        <v>33</v>
      </c>
    </row>
    <row r="477" spans="1:9">
      <c r="A477" s="127">
        <v>493</v>
      </c>
      <c r="B477" s="60"/>
      <c r="C477" s="66">
        <f t="shared" si="23"/>
        <v>67.87</v>
      </c>
      <c r="D477" s="125"/>
      <c r="E477" s="344">
        <v>12590</v>
      </c>
      <c r="F477" s="148">
        <f t="shared" si="22"/>
        <v>3044</v>
      </c>
      <c r="G477" s="348"/>
      <c r="H477" s="348">
        <f t="shared" si="21"/>
        <v>2226</v>
      </c>
      <c r="I477" s="344">
        <v>33</v>
      </c>
    </row>
    <row r="478" spans="1:9">
      <c r="A478" s="127">
        <v>494</v>
      </c>
      <c r="B478" s="60"/>
      <c r="C478" s="66">
        <f t="shared" si="23"/>
        <v>67.89</v>
      </c>
      <c r="D478" s="125"/>
      <c r="E478" s="344">
        <v>12590</v>
      </c>
      <c r="F478" s="148">
        <f t="shared" si="22"/>
        <v>3043</v>
      </c>
      <c r="G478" s="348"/>
      <c r="H478" s="348">
        <f t="shared" si="21"/>
        <v>2225</v>
      </c>
      <c r="I478" s="344">
        <v>33</v>
      </c>
    </row>
    <row r="479" spans="1:9">
      <c r="A479" s="127">
        <v>495</v>
      </c>
      <c r="B479" s="60"/>
      <c r="C479" s="66">
        <f t="shared" si="23"/>
        <v>67.92</v>
      </c>
      <c r="D479" s="125"/>
      <c r="E479" s="344">
        <v>12590</v>
      </c>
      <c r="F479" s="148">
        <f t="shared" si="22"/>
        <v>3041</v>
      </c>
      <c r="G479" s="348"/>
      <c r="H479" s="348">
        <f t="shared" si="21"/>
        <v>2224</v>
      </c>
      <c r="I479" s="344">
        <v>33</v>
      </c>
    </row>
    <row r="480" spans="1:9">
      <c r="A480" s="127">
        <v>496</v>
      </c>
      <c r="B480" s="60"/>
      <c r="C480" s="66">
        <f t="shared" si="23"/>
        <v>67.95</v>
      </c>
      <c r="D480" s="125"/>
      <c r="E480" s="344">
        <v>12590</v>
      </c>
      <c r="F480" s="148">
        <f t="shared" si="22"/>
        <v>3040</v>
      </c>
      <c r="G480" s="348"/>
      <c r="H480" s="348">
        <f t="shared" si="21"/>
        <v>2223</v>
      </c>
      <c r="I480" s="344">
        <v>33</v>
      </c>
    </row>
    <row r="481" spans="1:9">
      <c r="A481" s="127">
        <v>497</v>
      </c>
      <c r="B481" s="60"/>
      <c r="C481" s="66">
        <f t="shared" si="23"/>
        <v>67.98</v>
      </c>
      <c r="D481" s="125"/>
      <c r="E481" s="344">
        <v>12590</v>
      </c>
      <c r="F481" s="148">
        <f t="shared" si="22"/>
        <v>3039</v>
      </c>
      <c r="G481" s="348"/>
      <c r="H481" s="348">
        <f t="shared" si="21"/>
        <v>2222</v>
      </c>
      <c r="I481" s="344">
        <v>33</v>
      </c>
    </row>
    <row r="482" spans="1:9">
      <c r="A482" s="127">
        <v>498</v>
      </c>
      <c r="B482" s="60"/>
      <c r="C482" s="66">
        <f t="shared" si="23"/>
        <v>68.010000000000005</v>
      </c>
      <c r="D482" s="125"/>
      <c r="E482" s="344">
        <v>12590</v>
      </c>
      <c r="F482" s="148">
        <f t="shared" si="22"/>
        <v>3037</v>
      </c>
      <c r="G482" s="348"/>
      <c r="H482" s="348">
        <f t="shared" si="21"/>
        <v>2221</v>
      </c>
      <c r="I482" s="344">
        <v>33</v>
      </c>
    </row>
    <row r="483" spans="1:9">
      <c r="A483" s="127">
        <v>499</v>
      </c>
      <c r="B483" s="60"/>
      <c r="C483" s="66">
        <f t="shared" si="23"/>
        <v>68.040000000000006</v>
      </c>
      <c r="D483" s="125"/>
      <c r="E483" s="344">
        <v>12590</v>
      </c>
      <c r="F483" s="148">
        <f t="shared" si="22"/>
        <v>3036</v>
      </c>
      <c r="G483" s="348"/>
      <c r="H483" s="348">
        <f t="shared" si="21"/>
        <v>2220</v>
      </c>
      <c r="I483" s="344">
        <v>33</v>
      </c>
    </row>
    <row r="484" spans="1:9">
      <c r="A484" s="127">
        <v>500</v>
      </c>
      <c r="B484" s="60"/>
      <c r="C484" s="66">
        <f t="shared" si="23"/>
        <v>68.069999999999993</v>
      </c>
      <c r="D484" s="125"/>
      <c r="E484" s="344">
        <v>12590</v>
      </c>
      <c r="F484" s="148">
        <f t="shared" si="22"/>
        <v>3035</v>
      </c>
      <c r="G484" s="348"/>
      <c r="H484" s="348">
        <f t="shared" si="21"/>
        <v>2219</v>
      </c>
      <c r="I484" s="344">
        <v>33</v>
      </c>
    </row>
    <row r="485" spans="1:9">
      <c r="A485" s="127">
        <v>501</v>
      </c>
      <c r="B485" s="60"/>
      <c r="C485" s="66">
        <f t="shared" si="23"/>
        <v>68.09</v>
      </c>
      <c r="D485" s="125"/>
      <c r="E485" s="344">
        <v>12590</v>
      </c>
      <c r="F485" s="148">
        <f t="shared" si="22"/>
        <v>3034</v>
      </c>
      <c r="G485" s="348"/>
      <c r="H485" s="348">
        <f t="shared" si="21"/>
        <v>2219</v>
      </c>
      <c r="I485" s="344">
        <v>33</v>
      </c>
    </row>
    <row r="486" spans="1:9">
      <c r="A486" s="127">
        <v>502</v>
      </c>
      <c r="B486" s="60"/>
      <c r="C486" s="66">
        <f t="shared" si="23"/>
        <v>68.12</v>
      </c>
      <c r="D486" s="125"/>
      <c r="E486" s="344">
        <v>12590</v>
      </c>
      <c r="F486" s="148">
        <f t="shared" si="22"/>
        <v>3033</v>
      </c>
      <c r="G486" s="348"/>
      <c r="H486" s="348">
        <f t="shared" si="21"/>
        <v>2218</v>
      </c>
      <c r="I486" s="344">
        <v>33</v>
      </c>
    </row>
    <row r="487" spans="1:9">
      <c r="A487" s="127">
        <v>503</v>
      </c>
      <c r="B487" s="60"/>
      <c r="C487" s="66">
        <f t="shared" si="23"/>
        <v>68.150000000000006</v>
      </c>
      <c r="D487" s="125"/>
      <c r="E487" s="344">
        <v>12590</v>
      </c>
      <c r="F487" s="148">
        <f t="shared" si="22"/>
        <v>3031</v>
      </c>
      <c r="G487" s="348"/>
      <c r="H487" s="348">
        <f t="shared" si="21"/>
        <v>2217</v>
      </c>
      <c r="I487" s="344">
        <v>33</v>
      </c>
    </row>
    <row r="488" spans="1:9">
      <c r="A488" s="127">
        <v>504</v>
      </c>
      <c r="B488" s="60"/>
      <c r="C488" s="66">
        <f t="shared" si="23"/>
        <v>68.180000000000007</v>
      </c>
      <c r="D488" s="125"/>
      <c r="E488" s="344">
        <v>12590</v>
      </c>
      <c r="F488" s="148">
        <f t="shared" si="22"/>
        <v>3030</v>
      </c>
      <c r="G488" s="348"/>
      <c r="H488" s="348">
        <f t="shared" si="21"/>
        <v>2216</v>
      </c>
      <c r="I488" s="344">
        <v>33</v>
      </c>
    </row>
    <row r="489" spans="1:9">
      <c r="A489" s="127">
        <v>505</v>
      </c>
      <c r="B489" s="60"/>
      <c r="C489" s="66">
        <f t="shared" si="23"/>
        <v>68.209999999999994</v>
      </c>
      <c r="D489" s="125"/>
      <c r="E489" s="344">
        <v>12590</v>
      </c>
      <c r="F489" s="148">
        <f t="shared" si="22"/>
        <v>3029</v>
      </c>
      <c r="G489" s="348"/>
      <c r="H489" s="348">
        <f t="shared" si="21"/>
        <v>2215</v>
      </c>
      <c r="I489" s="344">
        <v>33</v>
      </c>
    </row>
    <row r="490" spans="1:9">
      <c r="A490" s="127">
        <v>506</v>
      </c>
      <c r="B490" s="60"/>
      <c r="C490" s="66">
        <f t="shared" si="23"/>
        <v>68.239999999999995</v>
      </c>
      <c r="D490" s="125"/>
      <c r="E490" s="344">
        <v>12590</v>
      </c>
      <c r="F490" s="148">
        <f t="shared" si="22"/>
        <v>3027</v>
      </c>
      <c r="G490" s="348"/>
      <c r="H490" s="348">
        <f t="shared" si="21"/>
        <v>2214</v>
      </c>
      <c r="I490" s="344">
        <v>33</v>
      </c>
    </row>
    <row r="491" spans="1:9">
      <c r="A491" s="127">
        <v>507</v>
      </c>
      <c r="B491" s="60"/>
      <c r="C491" s="66">
        <f t="shared" si="23"/>
        <v>68.260000000000005</v>
      </c>
      <c r="D491" s="125"/>
      <c r="E491" s="344">
        <v>12590</v>
      </c>
      <c r="F491" s="148">
        <f t="shared" si="22"/>
        <v>3026</v>
      </c>
      <c r="G491" s="348"/>
      <c r="H491" s="348">
        <f t="shared" si="21"/>
        <v>2213</v>
      </c>
      <c r="I491" s="344">
        <v>33</v>
      </c>
    </row>
    <row r="492" spans="1:9">
      <c r="A492" s="127">
        <v>508</v>
      </c>
      <c r="B492" s="60"/>
      <c r="C492" s="66">
        <f t="shared" si="23"/>
        <v>68.290000000000006</v>
      </c>
      <c r="D492" s="125"/>
      <c r="E492" s="344">
        <v>12590</v>
      </c>
      <c r="F492" s="148">
        <f t="shared" si="22"/>
        <v>3025</v>
      </c>
      <c r="G492" s="348"/>
      <c r="H492" s="348">
        <f t="shared" ref="H492:H555" si="24">ROUND(12*(1/C492*E492),0)</f>
        <v>2212</v>
      </c>
      <c r="I492" s="344">
        <v>33</v>
      </c>
    </row>
    <row r="493" spans="1:9">
      <c r="A493" s="127">
        <v>509</v>
      </c>
      <c r="B493" s="60"/>
      <c r="C493" s="66">
        <f t="shared" si="23"/>
        <v>68.319999999999993</v>
      </c>
      <c r="D493" s="125"/>
      <c r="E493" s="344">
        <v>12590</v>
      </c>
      <c r="F493" s="148">
        <f t="shared" si="22"/>
        <v>3024</v>
      </c>
      <c r="G493" s="348"/>
      <c r="H493" s="348">
        <f t="shared" si="24"/>
        <v>2211</v>
      </c>
      <c r="I493" s="344">
        <v>33</v>
      </c>
    </row>
    <row r="494" spans="1:9">
      <c r="A494" s="127">
        <v>510</v>
      </c>
      <c r="B494" s="60"/>
      <c r="C494" s="66">
        <f t="shared" si="23"/>
        <v>68.349999999999994</v>
      </c>
      <c r="D494" s="125"/>
      <c r="E494" s="344">
        <v>12590</v>
      </c>
      <c r="F494" s="148">
        <f t="shared" si="22"/>
        <v>3023</v>
      </c>
      <c r="G494" s="348"/>
      <c r="H494" s="348">
        <f t="shared" si="24"/>
        <v>2210</v>
      </c>
      <c r="I494" s="344">
        <v>33</v>
      </c>
    </row>
    <row r="495" spans="1:9">
      <c r="A495" s="127">
        <v>511</v>
      </c>
      <c r="B495" s="60"/>
      <c r="C495" s="66">
        <f t="shared" si="23"/>
        <v>68.38</v>
      </c>
      <c r="D495" s="125"/>
      <c r="E495" s="344">
        <v>12590</v>
      </c>
      <c r="F495" s="148">
        <f t="shared" si="22"/>
        <v>3021</v>
      </c>
      <c r="G495" s="348"/>
      <c r="H495" s="348">
        <f t="shared" si="24"/>
        <v>2209</v>
      </c>
      <c r="I495" s="344">
        <v>33</v>
      </c>
    </row>
    <row r="496" spans="1:9">
      <c r="A496" s="127">
        <v>512</v>
      </c>
      <c r="B496" s="60"/>
      <c r="C496" s="66">
        <f t="shared" si="23"/>
        <v>68.400000000000006</v>
      </c>
      <c r="D496" s="125"/>
      <c r="E496" s="344">
        <v>12590</v>
      </c>
      <c r="F496" s="148">
        <f t="shared" si="22"/>
        <v>3020</v>
      </c>
      <c r="G496" s="348"/>
      <c r="H496" s="348">
        <f t="shared" si="24"/>
        <v>2209</v>
      </c>
      <c r="I496" s="344">
        <v>33</v>
      </c>
    </row>
    <row r="497" spans="1:9">
      <c r="A497" s="127">
        <v>513</v>
      </c>
      <c r="B497" s="60"/>
      <c r="C497" s="66">
        <f t="shared" si="23"/>
        <v>68.430000000000007</v>
      </c>
      <c r="D497" s="125"/>
      <c r="E497" s="344">
        <v>12590</v>
      </c>
      <c r="F497" s="148">
        <f t="shared" si="22"/>
        <v>3019</v>
      </c>
      <c r="G497" s="348"/>
      <c r="H497" s="348">
        <f t="shared" si="24"/>
        <v>2208</v>
      </c>
      <c r="I497" s="344">
        <v>33</v>
      </c>
    </row>
    <row r="498" spans="1:9">
      <c r="A498" s="127">
        <v>514</v>
      </c>
      <c r="B498" s="60"/>
      <c r="C498" s="66">
        <f t="shared" si="23"/>
        <v>68.459999999999994</v>
      </c>
      <c r="D498" s="125"/>
      <c r="E498" s="344">
        <v>12590</v>
      </c>
      <c r="F498" s="148">
        <f t="shared" si="22"/>
        <v>3018</v>
      </c>
      <c r="G498" s="348"/>
      <c r="H498" s="348">
        <f t="shared" si="24"/>
        <v>2207</v>
      </c>
      <c r="I498" s="344">
        <v>33</v>
      </c>
    </row>
    <row r="499" spans="1:9">
      <c r="A499" s="127">
        <v>515</v>
      </c>
      <c r="B499" s="60"/>
      <c r="C499" s="66">
        <f t="shared" si="23"/>
        <v>68.489999999999995</v>
      </c>
      <c r="D499" s="125"/>
      <c r="E499" s="344">
        <v>12590</v>
      </c>
      <c r="F499" s="148">
        <f t="shared" si="22"/>
        <v>3016</v>
      </c>
      <c r="G499" s="348"/>
      <c r="H499" s="348">
        <f t="shared" si="24"/>
        <v>2206</v>
      </c>
      <c r="I499" s="344">
        <v>33</v>
      </c>
    </row>
    <row r="500" spans="1:9">
      <c r="A500" s="127">
        <v>516</v>
      </c>
      <c r="B500" s="60"/>
      <c r="C500" s="66">
        <f t="shared" si="23"/>
        <v>68.52</v>
      </c>
      <c r="D500" s="125"/>
      <c r="E500" s="344">
        <v>12590</v>
      </c>
      <c r="F500" s="148">
        <f t="shared" si="22"/>
        <v>3015</v>
      </c>
      <c r="G500" s="348"/>
      <c r="H500" s="348">
        <f t="shared" si="24"/>
        <v>2205</v>
      </c>
      <c r="I500" s="344">
        <v>33</v>
      </c>
    </row>
    <row r="501" spans="1:9">
      <c r="A501" s="127">
        <v>517</v>
      </c>
      <c r="B501" s="60"/>
      <c r="C501" s="66">
        <f t="shared" si="23"/>
        <v>68.540000000000006</v>
      </c>
      <c r="D501" s="125"/>
      <c r="E501" s="344">
        <v>12590</v>
      </c>
      <c r="F501" s="148">
        <f t="shared" si="22"/>
        <v>3014</v>
      </c>
      <c r="G501" s="348"/>
      <c r="H501" s="348">
        <f t="shared" si="24"/>
        <v>2204</v>
      </c>
      <c r="I501" s="344">
        <v>33</v>
      </c>
    </row>
    <row r="502" spans="1:9">
      <c r="A502" s="127">
        <v>518</v>
      </c>
      <c r="B502" s="60"/>
      <c r="C502" s="66">
        <f t="shared" si="23"/>
        <v>68.569999999999993</v>
      </c>
      <c r="D502" s="125"/>
      <c r="E502" s="344">
        <v>12590</v>
      </c>
      <c r="F502" s="148">
        <f t="shared" si="22"/>
        <v>3013</v>
      </c>
      <c r="G502" s="348"/>
      <c r="H502" s="348">
        <f t="shared" si="24"/>
        <v>2203</v>
      </c>
      <c r="I502" s="344">
        <v>33</v>
      </c>
    </row>
    <row r="503" spans="1:9">
      <c r="A503" s="127">
        <v>519</v>
      </c>
      <c r="B503" s="60"/>
      <c r="C503" s="66">
        <f t="shared" si="23"/>
        <v>68.599999999999994</v>
      </c>
      <c r="D503" s="125"/>
      <c r="E503" s="344">
        <v>12590</v>
      </c>
      <c r="F503" s="148">
        <f t="shared" si="22"/>
        <v>3012</v>
      </c>
      <c r="G503" s="348"/>
      <c r="H503" s="348">
        <f t="shared" si="24"/>
        <v>2202</v>
      </c>
      <c r="I503" s="344">
        <v>33</v>
      </c>
    </row>
    <row r="504" spans="1:9">
      <c r="A504" s="127">
        <v>520</v>
      </c>
      <c r="B504" s="60"/>
      <c r="C504" s="66">
        <f t="shared" si="23"/>
        <v>68.63</v>
      </c>
      <c r="D504" s="125"/>
      <c r="E504" s="344">
        <v>12590</v>
      </c>
      <c r="F504" s="148">
        <f t="shared" si="22"/>
        <v>3010</v>
      </c>
      <c r="G504" s="348"/>
      <c r="H504" s="348">
        <f t="shared" si="24"/>
        <v>2201</v>
      </c>
      <c r="I504" s="344">
        <v>33</v>
      </c>
    </row>
    <row r="505" spans="1:9">
      <c r="A505" s="127">
        <v>521</v>
      </c>
      <c r="B505" s="60"/>
      <c r="C505" s="66">
        <f t="shared" si="23"/>
        <v>68.650000000000006</v>
      </c>
      <c r="D505" s="125"/>
      <c r="E505" s="344">
        <v>12590</v>
      </c>
      <c r="F505" s="148">
        <f t="shared" si="22"/>
        <v>3009</v>
      </c>
      <c r="G505" s="348"/>
      <c r="H505" s="348">
        <f t="shared" si="24"/>
        <v>2201</v>
      </c>
      <c r="I505" s="344">
        <v>33</v>
      </c>
    </row>
    <row r="506" spans="1:9">
      <c r="A506" s="127">
        <v>522</v>
      </c>
      <c r="B506" s="60"/>
      <c r="C506" s="66">
        <f t="shared" si="23"/>
        <v>68.680000000000007</v>
      </c>
      <c r="D506" s="125"/>
      <c r="E506" s="344">
        <v>12590</v>
      </c>
      <c r="F506" s="148">
        <f t="shared" si="22"/>
        <v>3008</v>
      </c>
      <c r="G506" s="348"/>
      <c r="H506" s="348">
        <f t="shared" si="24"/>
        <v>2200</v>
      </c>
      <c r="I506" s="344">
        <v>33</v>
      </c>
    </row>
    <row r="507" spans="1:9">
      <c r="A507" s="127">
        <v>523</v>
      </c>
      <c r="B507" s="60"/>
      <c r="C507" s="66">
        <f t="shared" si="23"/>
        <v>68.709999999999994</v>
      </c>
      <c r="D507" s="125"/>
      <c r="E507" s="344">
        <v>12590</v>
      </c>
      <c r="F507" s="148">
        <f t="shared" si="22"/>
        <v>3007</v>
      </c>
      <c r="G507" s="348"/>
      <c r="H507" s="348">
        <f t="shared" si="24"/>
        <v>2199</v>
      </c>
      <c r="I507" s="344">
        <v>33</v>
      </c>
    </row>
    <row r="508" spans="1:9">
      <c r="A508" s="127">
        <v>524</v>
      </c>
      <c r="B508" s="60"/>
      <c r="C508" s="66">
        <f t="shared" si="23"/>
        <v>68.739999999999995</v>
      </c>
      <c r="D508" s="125"/>
      <c r="E508" s="344">
        <v>12590</v>
      </c>
      <c r="F508" s="148">
        <f t="shared" si="22"/>
        <v>3006</v>
      </c>
      <c r="G508" s="348"/>
      <c r="H508" s="348">
        <f t="shared" si="24"/>
        <v>2198</v>
      </c>
      <c r="I508" s="344">
        <v>33</v>
      </c>
    </row>
    <row r="509" spans="1:9">
      <c r="A509" s="127">
        <v>525</v>
      </c>
      <c r="B509" s="60"/>
      <c r="C509" s="66">
        <f t="shared" si="23"/>
        <v>68.760000000000005</v>
      </c>
      <c r="D509" s="125"/>
      <c r="E509" s="344">
        <v>12590</v>
      </c>
      <c r="F509" s="148">
        <f t="shared" si="22"/>
        <v>3005</v>
      </c>
      <c r="G509" s="348"/>
      <c r="H509" s="348">
        <f t="shared" si="24"/>
        <v>2197</v>
      </c>
      <c r="I509" s="344">
        <v>33</v>
      </c>
    </row>
    <row r="510" spans="1:9">
      <c r="A510" s="127">
        <v>526</v>
      </c>
      <c r="B510" s="60"/>
      <c r="C510" s="66">
        <f t="shared" si="23"/>
        <v>68.790000000000006</v>
      </c>
      <c r="D510" s="125"/>
      <c r="E510" s="344">
        <v>12590</v>
      </c>
      <c r="F510" s="148">
        <f t="shared" si="22"/>
        <v>3003</v>
      </c>
      <c r="G510" s="348"/>
      <c r="H510" s="348">
        <f t="shared" si="24"/>
        <v>2196</v>
      </c>
      <c r="I510" s="344">
        <v>33</v>
      </c>
    </row>
    <row r="511" spans="1:9">
      <c r="A511" s="127">
        <v>527</v>
      </c>
      <c r="B511" s="60"/>
      <c r="C511" s="66">
        <f t="shared" si="23"/>
        <v>68.819999999999993</v>
      </c>
      <c r="D511" s="125"/>
      <c r="E511" s="344">
        <v>12590</v>
      </c>
      <c r="F511" s="148">
        <f t="shared" si="22"/>
        <v>3002</v>
      </c>
      <c r="G511" s="348"/>
      <c r="H511" s="348">
        <f t="shared" si="24"/>
        <v>2195</v>
      </c>
      <c r="I511" s="344">
        <v>33</v>
      </c>
    </row>
    <row r="512" spans="1:9">
      <c r="A512" s="127">
        <v>528</v>
      </c>
      <c r="B512" s="60"/>
      <c r="C512" s="66">
        <f t="shared" si="23"/>
        <v>68.849999999999994</v>
      </c>
      <c r="D512" s="125"/>
      <c r="E512" s="344">
        <v>12590</v>
      </c>
      <c r="F512" s="148">
        <f t="shared" si="22"/>
        <v>3001</v>
      </c>
      <c r="G512" s="348"/>
      <c r="H512" s="348">
        <f t="shared" si="24"/>
        <v>2194</v>
      </c>
      <c r="I512" s="344">
        <v>33</v>
      </c>
    </row>
    <row r="513" spans="1:9">
      <c r="A513" s="127">
        <v>529</v>
      </c>
      <c r="B513" s="60"/>
      <c r="C513" s="66">
        <f t="shared" si="23"/>
        <v>68.87</v>
      </c>
      <c r="D513" s="125"/>
      <c r="E513" s="344">
        <v>12590</v>
      </c>
      <c r="F513" s="148">
        <f t="shared" si="22"/>
        <v>3000</v>
      </c>
      <c r="G513" s="348"/>
      <c r="H513" s="348">
        <f t="shared" si="24"/>
        <v>2194</v>
      </c>
      <c r="I513" s="344">
        <v>33</v>
      </c>
    </row>
    <row r="514" spans="1:9">
      <c r="A514" s="127">
        <v>530</v>
      </c>
      <c r="B514" s="60"/>
      <c r="C514" s="66">
        <f t="shared" si="23"/>
        <v>68.900000000000006</v>
      </c>
      <c r="D514" s="125"/>
      <c r="E514" s="344">
        <v>12590</v>
      </c>
      <c r="F514" s="148">
        <f t="shared" si="22"/>
        <v>2999</v>
      </c>
      <c r="G514" s="348"/>
      <c r="H514" s="348">
        <f t="shared" si="24"/>
        <v>2193</v>
      </c>
      <c r="I514" s="344">
        <v>33</v>
      </c>
    </row>
    <row r="515" spans="1:9">
      <c r="A515" s="127">
        <v>531</v>
      </c>
      <c r="B515" s="60"/>
      <c r="C515" s="66">
        <f t="shared" si="23"/>
        <v>68.930000000000007</v>
      </c>
      <c r="D515" s="125"/>
      <c r="E515" s="344">
        <v>12590</v>
      </c>
      <c r="F515" s="148">
        <f t="shared" si="22"/>
        <v>2997</v>
      </c>
      <c r="G515" s="348"/>
      <c r="H515" s="348">
        <f t="shared" si="24"/>
        <v>2192</v>
      </c>
      <c r="I515" s="344">
        <v>33</v>
      </c>
    </row>
    <row r="516" spans="1:9">
      <c r="A516" s="127">
        <v>532</v>
      </c>
      <c r="B516" s="60"/>
      <c r="C516" s="66">
        <f t="shared" si="23"/>
        <v>68.959999999999994</v>
      </c>
      <c r="D516" s="125"/>
      <c r="E516" s="344">
        <v>12590</v>
      </c>
      <c r="F516" s="148">
        <f t="shared" si="22"/>
        <v>2996</v>
      </c>
      <c r="G516" s="348"/>
      <c r="H516" s="348">
        <f t="shared" si="24"/>
        <v>2191</v>
      </c>
      <c r="I516" s="344">
        <v>33</v>
      </c>
    </row>
    <row r="517" spans="1:9">
      <c r="A517" s="127">
        <v>533</v>
      </c>
      <c r="B517" s="60"/>
      <c r="C517" s="66">
        <f t="shared" si="23"/>
        <v>68.98</v>
      </c>
      <c r="D517" s="125"/>
      <c r="E517" s="344">
        <v>12590</v>
      </c>
      <c r="F517" s="148">
        <f t="shared" si="22"/>
        <v>2995</v>
      </c>
      <c r="G517" s="348"/>
      <c r="H517" s="348">
        <f t="shared" si="24"/>
        <v>2190</v>
      </c>
      <c r="I517" s="344">
        <v>33</v>
      </c>
    </row>
    <row r="518" spans="1:9">
      <c r="A518" s="127">
        <v>534</v>
      </c>
      <c r="B518" s="60"/>
      <c r="C518" s="66">
        <f t="shared" si="23"/>
        <v>69.010000000000005</v>
      </c>
      <c r="D518" s="125"/>
      <c r="E518" s="344">
        <v>12590</v>
      </c>
      <c r="F518" s="148">
        <f t="shared" si="22"/>
        <v>2994</v>
      </c>
      <c r="G518" s="348"/>
      <c r="H518" s="348">
        <f t="shared" si="24"/>
        <v>2189</v>
      </c>
      <c r="I518" s="344">
        <v>33</v>
      </c>
    </row>
    <row r="519" spans="1:9">
      <c r="A519" s="127">
        <v>535</v>
      </c>
      <c r="B519" s="60"/>
      <c r="C519" s="66">
        <f t="shared" si="23"/>
        <v>69.040000000000006</v>
      </c>
      <c r="D519" s="125"/>
      <c r="E519" s="344">
        <v>12590</v>
      </c>
      <c r="F519" s="148">
        <f t="shared" si="22"/>
        <v>2993</v>
      </c>
      <c r="G519" s="348"/>
      <c r="H519" s="348">
        <f t="shared" si="24"/>
        <v>2188</v>
      </c>
      <c r="I519" s="344">
        <v>33</v>
      </c>
    </row>
    <row r="520" spans="1:9">
      <c r="A520" s="127">
        <v>536</v>
      </c>
      <c r="B520" s="60"/>
      <c r="C520" s="66">
        <f t="shared" si="23"/>
        <v>69.06</v>
      </c>
      <c r="D520" s="125"/>
      <c r="E520" s="344">
        <v>12590</v>
      </c>
      <c r="F520" s="148">
        <f t="shared" si="22"/>
        <v>2992</v>
      </c>
      <c r="G520" s="348"/>
      <c r="H520" s="348">
        <f t="shared" si="24"/>
        <v>2188</v>
      </c>
      <c r="I520" s="344">
        <v>33</v>
      </c>
    </row>
    <row r="521" spans="1:9">
      <c r="A521" s="127">
        <v>537</v>
      </c>
      <c r="B521" s="60"/>
      <c r="C521" s="66">
        <f t="shared" si="23"/>
        <v>69.09</v>
      </c>
      <c r="D521" s="125"/>
      <c r="E521" s="344">
        <v>12590</v>
      </c>
      <c r="F521" s="148">
        <f t="shared" si="22"/>
        <v>2991</v>
      </c>
      <c r="G521" s="348"/>
      <c r="H521" s="348">
        <f t="shared" si="24"/>
        <v>2187</v>
      </c>
      <c r="I521" s="344">
        <v>33</v>
      </c>
    </row>
    <row r="522" spans="1:9">
      <c r="A522" s="127">
        <v>538</v>
      </c>
      <c r="B522" s="60"/>
      <c r="C522" s="66">
        <f t="shared" si="23"/>
        <v>69.12</v>
      </c>
      <c r="D522" s="125"/>
      <c r="E522" s="344">
        <v>12590</v>
      </c>
      <c r="F522" s="148">
        <f t="shared" si="22"/>
        <v>2989</v>
      </c>
      <c r="G522" s="348"/>
      <c r="H522" s="348">
        <f t="shared" si="24"/>
        <v>2186</v>
      </c>
      <c r="I522" s="344">
        <v>33</v>
      </c>
    </row>
    <row r="523" spans="1:9">
      <c r="A523" s="127">
        <v>539</v>
      </c>
      <c r="B523" s="60"/>
      <c r="C523" s="66">
        <f t="shared" si="23"/>
        <v>69.14</v>
      </c>
      <c r="D523" s="125"/>
      <c r="E523" s="344">
        <v>12590</v>
      </c>
      <c r="F523" s="148">
        <f t="shared" si="22"/>
        <v>2988</v>
      </c>
      <c r="G523" s="348"/>
      <c r="H523" s="348">
        <f t="shared" si="24"/>
        <v>2185</v>
      </c>
      <c r="I523" s="344">
        <v>33</v>
      </c>
    </row>
    <row r="524" spans="1:9">
      <c r="A524" s="127">
        <v>540</v>
      </c>
      <c r="B524" s="60"/>
      <c r="C524" s="66">
        <f t="shared" si="23"/>
        <v>69.17</v>
      </c>
      <c r="D524" s="125"/>
      <c r="E524" s="344">
        <v>12590</v>
      </c>
      <c r="F524" s="148">
        <f t="shared" si="22"/>
        <v>2987</v>
      </c>
      <c r="G524" s="348"/>
      <c r="H524" s="348">
        <f t="shared" si="24"/>
        <v>2184</v>
      </c>
      <c r="I524" s="344">
        <v>33</v>
      </c>
    </row>
    <row r="525" spans="1:9">
      <c r="A525" s="127">
        <v>541</v>
      </c>
      <c r="B525" s="60"/>
      <c r="C525" s="66">
        <f t="shared" si="23"/>
        <v>69.2</v>
      </c>
      <c r="D525" s="125"/>
      <c r="E525" s="344">
        <v>12590</v>
      </c>
      <c r="F525" s="148">
        <f t="shared" si="22"/>
        <v>2986</v>
      </c>
      <c r="G525" s="348"/>
      <c r="H525" s="348">
        <f t="shared" si="24"/>
        <v>2183</v>
      </c>
      <c r="I525" s="344">
        <v>33</v>
      </c>
    </row>
    <row r="526" spans="1:9">
      <c r="A526" s="127">
        <v>542</v>
      </c>
      <c r="B526" s="60"/>
      <c r="C526" s="66">
        <f t="shared" si="23"/>
        <v>69.23</v>
      </c>
      <c r="D526" s="125"/>
      <c r="E526" s="344">
        <v>12590</v>
      </c>
      <c r="F526" s="148">
        <f t="shared" ref="F526:F589" si="25">ROUND(12*1.3525*(1/C526*E526)+I526,0)</f>
        <v>2985</v>
      </c>
      <c r="G526" s="348"/>
      <c r="H526" s="348">
        <f t="shared" si="24"/>
        <v>2182</v>
      </c>
      <c r="I526" s="344">
        <v>33</v>
      </c>
    </row>
    <row r="527" spans="1:9">
      <c r="A527" s="127">
        <v>543</v>
      </c>
      <c r="B527" s="60"/>
      <c r="C527" s="66">
        <f t="shared" ref="C527:C590" si="26">ROUND(10.899*LN(A527)+A527/150-3,2)</f>
        <v>69.25</v>
      </c>
      <c r="D527" s="125"/>
      <c r="E527" s="344">
        <v>12590</v>
      </c>
      <c r="F527" s="148">
        <f t="shared" si="25"/>
        <v>2984</v>
      </c>
      <c r="G527" s="348"/>
      <c r="H527" s="348">
        <f t="shared" si="24"/>
        <v>2182</v>
      </c>
      <c r="I527" s="344">
        <v>33</v>
      </c>
    </row>
    <row r="528" spans="1:9">
      <c r="A528" s="127">
        <v>544</v>
      </c>
      <c r="B528" s="60"/>
      <c r="C528" s="66">
        <f t="shared" si="26"/>
        <v>69.28</v>
      </c>
      <c r="D528" s="125"/>
      <c r="E528" s="344">
        <v>12590</v>
      </c>
      <c r="F528" s="148">
        <f t="shared" si="25"/>
        <v>2982</v>
      </c>
      <c r="G528" s="348"/>
      <c r="H528" s="348">
        <f t="shared" si="24"/>
        <v>2181</v>
      </c>
      <c r="I528" s="344">
        <v>33</v>
      </c>
    </row>
    <row r="529" spans="1:9">
      <c r="A529" s="127">
        <v>545</v>
      </c>
      <c r="B529" s="60"/>
      <c r="C529" s="66">
        <f t="shared" si="26"/>
        <v>69.31</v>
      </c>
      <c r="D529" s="125"/>
      <c r="E529" s="344">
        <v>12590</v>
      </c>
      <c r="F529" s="148">
        <f t="shared" si="25"/>
        <v>2981</v>
      </c>
      <c r="G529" s="348"/>
      <c r="H529" s="348">
        <f t="shared" si="24"/>
        <v>2180</v>
      </c>
      <c r="I529" s="344">
        <v>33</v>
      </c>
    </row>
    <row r="530" spans="1:9">
      <c r="A530" s="127">
        <v>546</v>
      </c>
      <c r="B530" s="60"/>
      <c r="C530" s="66">
        <f t="shared" si="26"/>
        <v>69.33</v>
      </c>
      <c r="D530" s="125"/>
      <c r="E530" s="344">
        <v>12590</v>
      </c>
      <c r="F530" s="148">
        <f t="shared" si="25"/>
        <v>2980</v>
      </c>
      <c r="G530" s="348"/>
      <c r="H530" s="348">
        <f t="shared" si="24"/>
        <v>2179</v>
      </c>
      <c r="I530" s="344">
        <v>33</v>
      </c>
    </row>
    <row r="531" spans="1:9">
      <c r="A531" s="127">
        <v>547</v>
      </c>
      <c r="B531" s="60"/>
      <c r="C531" s="66">
        <f t="shared" si="26"/>
        <v>69.36</v>
      </c>
      <c r="D531" s="125"/>
      <c r="E531" s="344">
        <v>12590</v>
      </c>
      <c r="F531" s="148">
        <f t="shared" si="25"/>
        <v>2979</v>
      </c>
      <c r="G531" s="348"/>
      <c r="H531" s="348">
        <f t="shared" si="24"/>
        <v>2178</v>
      </c>
      <c r="I531" s="344">
        <v>33</v>
      </c>
    </row>
    <row r="532" spans="1:9">
      <c r="A532" s="127">
        <v>548</v>
      </c>
      <c r="B532" s="60"/>
      <c r="C532" s="66">
        <f t="shared" si="26"/>
        <v>69.39</v>
      </c>
      <c r="D532" s="125"/>
      <c r="E532" s="344">
        <v>12590</v>
      </c>
      <c r="F532" s="148">
        <f t="shared" si="25"/>
        <v>2978</v>
      </c>
      <c r="G532" s="348"/>
      <c r="H532" s="348">
        <f t="shared" si="24"/>
        <v>2177</v>
      </c>
      <c r="I532" s="344">
        <v>33</v>
      </c>
    </row>
    <row r="533" spans="1:9">
      <c r="A533" s="127">
        <v>549</v>
      </c>
      <c r="B533" s="60"/>
      <c r="C533" s="66">
        <f t="shared" si="26"/>
        <v>69.41</v>
      </c>
      <c r="D533" s="125"/>
      <c r="E533" s="344">
        <v>12590</v>
      </c>
      <c r="F533" s="148">
        <f t="shared" si="25"/>
        <v>2977</v>
      </c>
      <c r="G533" s="348"/>
      <c r="H533" s="348">
        <f t="shared" si="24"/>
        <v>2177</v>
      </c>
      <c r="I533" s="344">
        <v>33</v>
      </c>
    </row>
    <row r="534" spans="1:9">
      <c r="A534" s="127">
        <v>550</v>
      </c>
      <c r="B534" s="60"/>
      <c r="C534" s="66">
        <f t="shared" si="26"/>
        <v>69.44</v>
      </c>
      <c r="D534" s="125"/>
      <c r="E534" s="344">
        <v>12590</v>
      </c>
      <c r="F534" s="148">
        <f t="shared" si="25"/>
        <v>2976</v>
      </c>
      <c r="G534" s="348"/>
      <c r="H534" s="348">
        <f t="shared" si="24"/>
        <v>2176</v>
      </c>
      <c r="I534" s="344">
        <v>33</v>
      </c>
    </row>
    <row r="535" spans="1:9">
      <c r="A535" s="127">
        <v>551</v>
      </c>
      <c r="B535" s="60"/>
      <c r="C535" s="66">
        <f t="shared" si="26"/>
        <v>69.459999999999994</v>
      </c>
      <c r="D535" s="125"/>
      <c r="E535" s="344">
        <v>12590</v>
      </c>
      <c r="F535" s="148">
        <f t="shared" si="25"/>
        <v>2975</v>
      </c>
      <c r="G535" s="348"/>
      <c r="H535" s="348">
        <f t="shared" si="24"/>
        <v>2175</v>
      </c>
      <c r="I535" s="344">
        <v>33</v>
      </c>
    </row>
    <row r="536" spans="1:9">
      <c r="A536" s="127">
        <v>552</v>
      </c>
      <c r="B536" s="60"/>
      <c r="C536" s="66">
        <f t="shared" si="26"/>
        <v>69.489999999999995</v>
      </c>
      <c r="D536" s="125"/>
      <c r="E536" s="344">
        <v>12590</v>
      </c>
      <c r="F536" s="148">
        <f t="shared" si="25"/>
        <v>2974</v>
      </c>
      <c r="G536" s="348"/>
      <c r="H536" s="348">
        <f t="shared" si="24"/>
        <v>2174</v>
      </c>
      <c r="I536" s="344">
        <v>33</v>
      </c>
    </row>
    <row r="537" spans="1:9">
      <c r="A537" s="127">
        <v>553</v>
      </c>
      <c r="B537" s="60"/>
      <c r="C537" s="66">
        <f t="shared" si="26"/>
        <v>69.52</v>
      </c>
      <c r="D537" s="125"/>
      <c r="E537" s="344">
        <v>12590</v>
      </c>
      <c r="F537" s="148">
        <f t="shared" si="25"/>
        <v>2972</v>
      </c>
      <c r="G537" s="348"/>
      <c r="H537" s="348">
        <f t="shared" si="24"/>
        <v>2173</v>
      </c>
      <c r="I537" s="344">
        <v>33</v>
      </c>
    </row>
    <row r="538" spans="1:9">
      <c r="A538" s="127">
        <v>554</v>
      </c>
      <c r="B538" s="60"/>
      <c r="C538" s="66">
        <f t="shared" si="26"/>
        <v>69.540000000000006</v>
      </c>
      <c r="D538" s="125"/>
      <c r="E538" s="344">
        <v>12590</v>
      </c>
      <c r="F538" s="148">
        <f t="shared" si="25"/>
        <v>2971</v>
      </c>
      <c r="G538" s="348"/>
      <c r="H538" s="348">
        <f t="shared" si="24"/>
        <v>2173</v>
      </c>
      <c r="I538" s="344">
        <v>33</v>
      </c>
    </row>
    <row r="539" spans="1:9">
      <c r="A539" s="127">
        <v>555</v>
      </c>
      <c r="B539" s="60"/>
      <c r="C539" s="66">
        <f t="shared" si="26"/>
        <v>69.569999999999993</v>
      </c>
      <c r="D539" s="125"/>
      <c r="E539" s="344">
        <v>12590</v>
      </c>
      <c r="F539" s="148">
        <f t="shared" si="25"/>
        <v>2970</v>
      </c>
      <c r="G539" s="348"/>
      <c r="H539" s="348">
        <f t="shared" si="24"/>
        <v>2172</v>
      </c>
      <c r="I539" s="344">
        <v>33</v>
      </c>
    </row>
    <row r="540" spans="1:9">
      <c r="A540" s="127">
        <v>556</v>
      </c>
      <c r="B540" s="60"/>
      <c r="C540" s="66">
        <f t="shared" si="26"/>
        <v>69.599999999999994</v>
      </c>
      <c r="D540" s="125"/>
      <c r="E540" s="344">
        <v>12590</v>
      </c>
      <c r="F540" s="148">
        <f t="shared" si="25"/>
        <v>2969</v>
      </c>
      <c r="G540" s="348"/>
      <c r="H540" s="348">
        <f t="shared" si="24"/>
        <v>2171</v>
      </c>
      <c r="I540" s="344">
        <v>33</v>
      </c>
    </row>
    <row r="541" spans="1:9">
      <c r="A541" s="127">
        <v>557</v>
      </c>
      <c r="B541" s="60"/>
      <c r="C541" s="66">
        <f t="shared" si="26"/>
        <v>69.62</v>
      </c>
      <c r="D541" s="125"/>
      <c r="E541" s="344">
        <v>12590</v>
      </c>
      <c r="F541" s="148">
        <f t="shared" si="25"/>
        <v>2968</v>
      </c>
      <c r="G541" s="348"/>
      <c r="H541" s="348">
        <f t="shared" si="24"/>
        <v>2170</v>
      </c>
      <c r="I541" s="344">
        <v>33</v>
      </c>
    </row>
    <row r="542" spans="1:9">
      <c r="A542" s="127">
        <v>558</v>
      </c>
      <c r="B542" s="60"/>
      <c r="C542" s="66">
        <f t="shared" si="26"/>
        <v>69.650000000000006</v>
      </c>
      <c r="D542" s="125"/>
      <c r="E542" s="344">
        <v>12590</v>
      </c>
      <c r="F542" s="148">
        <f t="shared" si="25"/>
        <v>2967</v>
      </c>
      <c r="G542" s="348"/>
      <c r="H542" s="348">
        <f t="shared" si="24"/>
        <v>2169</v>
      </c>
      <c r="I542" s="344">
        <v>33</v>
      </c>
    </row>
    <row r="543" spans="1:9">
      <c r="A543" s="127">
        <v>559</v>
      </c>
      <c r="B543" s="60"/>
      <c r="C543" s="66">
        <f t="shared" si="26"/>
        <v>69.680000000000007</v>
      </c>
      <c r="D543" s="125"/>
      <c r="E543" s="344">
        <v>12590</v>
      </c>
      <c r="F543" s="148">
        <f t="shared" si="25"/>
        <v>2965</v>
      </c>
      <c r="G543" s="348"/>
      <c r="H543" s="348">
        <f t="shared" si="24"/>
        <v>2168</v>
      </c>
      <c r="I543" s="344">
        <v>33</v>
      </c>
    </row>
    <row r="544" spans="1:9">
      <c r="A544" s="127">
        <v>560</v>
      </c>
      <c r="B544" s="60"/>
      <c r="C544" s="66">
        <f t="shared" si="26"/>
        <v>69.7</v>
      </c>
      <c r="D544" s="125"/>
      <c r="E544" s="344">
        <v>12590</v>
      </c>
      <c r="F544" s="148">
        <f t="shared" si="25"/>
        <v>2965</v>
      </c>
      <c r="G544" s="348"/>
      <c r="H544" s="348">
        <f t="shared" si="24"/>
        <v>2168</v>
      </c>
      <c r="I544" s="344">
        <v>33</v>
      </c>
    </row>
    <row r="545" spans="1:9">
      <c r="A545" s="127">
        <v>561</v>
      </c>
      <c r="B545" s="60"/>
      <c r="C545" s="66">
        <f t="shared" si="26"/>
        <v>69.73</v>
      </c>
      <c r="D545" s="125"/>
      <c r="E545" s="344">
        <v>12590</v>
      </c>
      <c r="F545" s="148">
        <f t="shared" si="25"/>
        <v>2963</v>
      </c>
      <c r="G545" s="348"/>
      <c r="H545" s="348">
        <f t="shared" si="24"/>
        <v>2167</v>
      </c>
      <c r="I545" s="344">
        <v>33</v>
      </c>
    </row>
    <row r="546" spans="1:9">
      <c r="A546" s="127">
        <v>562</v>
      </c>
      <c r="B546" s="60"/>
      <c r="C546" s="66">
        <f t="shared" si="26"/>
        <v>69.75</v>
      </c>
      <c r="D546" s="125"/>
      <c r="E546" s="344">
        <v>12590</v>
      </c>
      <c r="F546" s="148">
        <f t="shared" si="25"/>
        <v>2963</v>
      </c>
      <c r="G546" s="348"/>
      <c r="H546" s="348">
        <f t="shared" si="24"/>
        <v>2166</v>
      </c>
      <c r="I546" s="344">
        <v>33</v>
      </c>
    </row>
    <row r="547" spans="1:9">
      <c r="A547" s="127">
        <v>563</v>
      </c>
      <c r="B547" s="60"/>
      <c r="C547" s="66">
        <f t="shared" si="26"/>
        <v>69.78</v>
      </c>
      <c r="D547" s="125"/>
      <c r="E547" s="344">
        <v>12590</v>
      </c>
      <c r="F547" s="148">
        <f t="shared" si="25"/>
        <v>2961</v>
      </c>
      <c r="G547" s="348"/>
      <c r="H547" s="348">
        <f t="shared" si="24"/>
        <v>2165</v>
      </c>
      <c r="I547" s="344">
        <v>33</v>
      </c>
    </row>
    <row r="548" spans="1:9">
      <c r="A548" s="127">
        <v>564</v>
      </c>
      <c r="B548" s="60"/>
      <c r="C548" s="66">
        <f t="shared" si="26"/>
        <v>69.81</v>
      </c>
      <c r="D548" s="125"/>
      <c r="E548" s="344">
        <v>12590</v>
      </c>
      <c r="F548" s="148">
        <f t="shared" si="25"/>
        <v>2960</v>
      </c>
      <c r="G548" s="348"/>
      <c r="H548" s="348">
        <f t="shared" si="24"/>
        <v>2164</v>
      </c>
      <c r="I548" s="344">
        <v>33</v>
      </c>
    </row>
    <row r="549" spans="1:9">
      <c r="A549" s="127">
        <v>565</v>
      </c>
      <c r="B549" s="60"/>
      <c r="C549" s="66">
        <f t="shared" si="26"/>
        <v>69.83</v>
      </c>
      <c r="D549" s="125"/>
      <c r="E549" s="344">
        <v>12590</v>
      </c>
      <c r="F549" s="148">
        <f t="shared" si="25"/>
        <v>2959</v>
      </c>
      <c r="G549" s="348"/>
      <c r="H549" s="348">
        <f t="shared" si="24"/>
        <v>2164</v>
      </c>
      <c r="I549" s="344">
        <v>33</v>
      </c>
    </row>
    <row r="550" spans="1:9">
      <c r="A550" s="127">
        <v>566</v>
      </c>
      <c r="B550" s="60"/>
      <c r="C550" s="66">
        <f t="shared" si="26"/>
        <v>69.86</v>
      </c>
      <c r="D550" s="125"/>
      <c r="E550" s="344">
        <v>12590</v>
      </c>
      <c r="F550" s="148">
        <f t="shared" si="25"/>
        <v>2958</v>
      </c>
      <c r="G550" s="348"/>
      <c r="H550" s="348">
        <f t="shared" si="24"/>
        <v>2163</v>
      </c>
      <c r="I550" s="344">
        <v>33</v>
      </c>
    </row>
    <row r="551" spans="1:9">
      <c r="A551" s="127">
        <v>567</v>
      </c>
      <c r="B551" s="60"/>
      <c r="C551" s="66">
        <f t="shared" si="26"/>
        <v>69.88</v>
      </c>
      <c r="D551" s="125"/>
      <c r="E551" s="344">
        <v>12590</v>
      </c>
      <c r="F551" s="148">
        <f t="shared" si="25"/>
        <v>2957</v>
      </c>
      <c r="G551" s="348"/>
      <c r="H551" s="348">
        <f t="shared" si="24"/>
        <v>2162</v>
      </c>
      <c r="I551" s="344">
        <v>33</v>
      </c>
    </row>
    <row r="552" spans="1:9">
      <c r="A552" s="127">
        <v>568</v>
      </c>
      <c r="B552" s="60"/>
      <c r="C552" s="66">
        <f t="shared" si="26"/>
        <v>69.91</v>
      </c>
      <c r="D552" s="125"/>
      <c r="E552" s="344">
        <v>12590</v>
      </c>
      <c r="F552" s="148">
        <f t="shared" si="25"/>
        <v>2956</v>
      </c>
      <c r="G552" s="348"/>
      <c r="H552" s="348">
        <f t="shared" si="24"/>
        <v>2161</v>
      </c>
      <c r="I552" s="344">
        <v>33</v>
      </c>
    </row>
    <row r="553" spans="1:9">
      <c r="A553" s="127">
        <v>569</v>
      </c>
      <c r="B553" s="60"/>
      <c r="C553" s="66">
        <f t="shared" si="26"/>
        <v>69.94</v>
      </c>
      <c r="D553" s="125"/>
      <c r="E553" s="344">
        <v>12590</v>
      </c>
      <c r="F553" s="148">
        <f t="shared" si="25"/>
        <v>2955</v>
      </c>
      <c r="G553" s="348"/>
      <c r="H553" s="348">
        <f t="shared" si="24"/>
        <v>2160</v>
      </c>
      <c r="I553" s="344">
        <v>33</v>
      </c>
    </row>
    <row r="554" spans="1:9">
      <c r="A554" s="127">
        <v>570</v>
      </c>
      <c r="B554" s="60"/>
      <c r="C554" s="66">
        <f t="shared" si="26"/>
        <v>69.959999999999994</v>
      </c>
      <c r="D554" s="125"/>
      <c r="E554" s="344">
        <v>12590</v>
      </c>
      <c r="F554" s="148">
        <f t="shared" si="25"/>
        <v>2954</v>
      </c>
      <c r="G554" s="348"/>
      <c r="H554" s="348">
        <f t="shared" si="24"/>
        <v>2160</v>
      </c>
      <c r="I554" s="344">
        <v>33</v>
      </c>
    </row>
    <row r="555" spans="1:9">
      <c r="A555" s="127">
        <v>571</v>
      </c>
      <c r="B555" s="60"/>
      <c r="C555" s="66">
        <f t="shared" si="26"/>
        <v>69.989999999999995</v>
      </c>
      <c r="D555" s="125"/>
      <c r="E555" s="344">
        <v>12590</v>
      </c>
      <c r="F555" s="148">
        <f t="shared" si="25"/>
        <v>2952</v>
      </c>
      <c r="G555" s="348"/>
      <c r="H555" s="348">
        <f t="shared" si="24"/>
        <v>2159</v>
      </c>
      <c r="I555" s="344">
        <v>33</v>
      </c>
    </row>
    <row r="556" spans="1:9">
      <c r="A556" s="127">
        <v>572</v>
      </c>
      <c r="B556" s="60"/>
      <c r="C556" s="66">
        <f t="shared" si="26"/>
        <v>70.010000000000005</v>
      </c>
      <c r="D556" s="125"/>
      <c r="E556" s="344">
        <v>12590</v>
      </c>
      <c r="F556" s="148">
        <f t="shared" si="25"/>
        <v>2952</v>
      </c>
      <c r="G556" s="348"/>
      <c r="H556" s="348">
        <f t="shared" ref="H556:H619" si="27">ROUND(12*(1/C556*E556),0)</f>
        <v>2158</v>
      </c>
      <c r="I556" s="344">
        <v>33</v>
      </c>
    </row>
    <row r="557" spans="1:9">
      <c r="A557" s="127">
        <v>573</v>
      </c>
      <c r="B557" s="60"/>
      <c r="C557" s="66">
        <f t="shared" si="26"/>
        <v>70.040000000000006</v>
      </c>
      <c r="D557" s="125"/>
      <c r="E557" s="344">
        <v>12590</v>
      </c>
      <c r="F557" s="148">
        <f t="shared" si="25"/>
        <v>2950</v>
      </c>
      <c r="G557" s="348"/>
      <c r="H557" s="348">
        <f t="shared" si="27"/>
        <v>2157</v>
      </c>
      <c r="I557" s="344">
        <v>33</v>
      </c>
    </row>
    <row r="558" spans="1:9">
      <c r="A558" s="127">
        <v>574</v>
      </c>
      <c r="B558" s="60"/>
      <c r="C558" s="66">
        <f t="shared" si="26"/>
        <v>70.06</v>
      </c>
      <c r="D558" s="125"/>
      <c r="E558" s="344">
        <v>12590</v>
      </c>
      <c r="F558" s="148">
        <f t="shared" si="25"/>
        <v>2950</v>
      </c>
      <c r="G558" s="348"/>
      <c r="H558" s="348">
        <f t="shared" si="27"/>
        <v>2156</v>
      </c>
      <c r="I558" s="344">
        <v>33</v>
      </c>
    </row>
    <row r="559" spans="1:9">
      <c r="A559" s="127">
        <v>575</v>
      </c>
      <c r="B559" s="60"/>
      <c r="C559" s="66">
        <f t="shared" si="26"/>
        <v>70.09</v>
      </c>
      <c r="D559" s="125"/>
      <c r="E559" s="344">
        <v>12590</v>
      </c>
      <c r="F559" s="148">
        <f t="shared" si="25"/>
        <v>2948</v>
      </c>
      <c r="G559" s="348"/>
      <c r="H559" s="348">
        <f t="shared" si="27"/>
        <v>2156</v>
      </c>
      <c r="I559" s="344">
        <v>33</v>
      </c>
    </row>
    <row r="560" spans="1:9">
      <c r="A560" s="127">
        <v>576</v>
      </c>
      <c r="B560" s="60"/>
      <c r="C560" s="66">
        <f t="shared" si="26"/>
        <v>70.12</v>
      </c>
      <c r="D560" s="125"/>
      <c r="E560" s="344">
        <v>12590</v>
      </c>
      <c r="F560" s="148">
        <f t="shared" si="25"/>
        <v>2947</v>
      </c>
      <c r="G560" s="348"/>
      <c r="H560" s="348">
        <f t="shared" si="27"/>
        <v>2155</v>
      </c>
      <c r="I560" s="344">
        <v>33</v>
      </c>
    </row>
    <row r="561" spans="1:9">
      <c r="A561" s="127">
        <v>577</v>
      </c>
      <c r="B561" s="60"/>
      <c r="C561" s="66">
        <f t="shared" si="26"/>
        <v>70.14</v>
      </c>
      <c r="D561" s="125"/>
      <c r="E561" s="344">
        <v>12590</v>
      </c>
      <c r="F561" s="148">
        <f t="shared" si="25"/>
        <v>2946</v>
      </c>
      <c r="G561" s="348"/>
      <c r="H561" s="348">
        <f t="shared" si="27"/>
        <v>2154</v>
      </c>
      <c r="I561" s="344">
        <v>33</v>
      </c>
    </row>
    <row r="562" spans="1:9">
      <c r="A562" s="127">
        <v>578</v>
      </c>
      <c r="B562" s="60"/>
      <c r="C562" s="66">
        <f t="shared" si="26"/>
        <v>70.17</v>
      </c>
      <c r="D562" s="125"/>
      <c r="E562" s="344">
        <v>12590</v>
      </c>
      <c r="F562" s="148">
        <f t="shared" si="25"/>
        <v>2945</v>
      </c>
      <c r="G562" s="348"/>
      <c r="H562" s="348">
        <f t="shared" si="27"/>
        <v>2153</v>
      </c>
      <c r="I562" s="344">
        <v>33</v>
      </c>
    </row>
    <row r="563" spans="1:9">
      <c r="A563" s="127">
        <v>579</v>
      </c>
      <c r="B563" s="60"/>
      <c r="C563" s="66">
        <f t="shared" si="26"/>
        <v>70.19</v>
      </c>
      <c r="D563" s="125"/>
      <c r="E563" s="344">
        <v>12590</v>
      </c>
      <c r="F563" s="148">
        <f t="shared" si="25"/>
        <v>2944</v>
      </c>
      <c r="G563" s="348"/>
      <c r="H563" s="348">
        <f t="shared" si="27"/>
        <v>2152</v>
      </c>
      <c r="I563" s="344">
        <v>33</v>
      </c>
    </row>
    <row r="564" spans="1:9">
      <c r="A564" s="127">
        <v>580</v>
      </c>
      <c r="B564" s="60"/>
      <c r="C564" s="66">
        <f t="shared" si="26"/>
        <v>70.22</v>
      </c>
      <c r="D564" s="125"/>
      <c r="E564" s="344">
        <v>12590</v>
      </c>
      <c r="F564" s="148">
        <f t="shared" si="25"/>
        <v>2943</v>
      </c>
      <c r="G564" s="348"/>
      <c r="H564" s="348">
        <f t="shared" si="27"/>
        <v>2152</v>
      </c>
      <c r="I564" s="344">
        <v>33</v>
      </c>
    </row>
    <row r="565" spans="1:9">
      <c r="A565" s="127">
        <v>581</v>
      </c>
      <c r="B565" s="60"/>
      <c r="C565" s="66">
        <f t="shared" si="26"/>
        <v>70.239999999999995</v>
      </c>
      <c r="D565" s="125"/>
      <c r="E565" s="344">
        <v>12590</v>
      </c>
      <c r="F565" s="148">
        <f t="shared" si="25"/>
        <v>2942</v>
      </c>
      <c r="G565" s="348"/>
      <c r="H565" s="348">
        <f t="shared" si="27"/>
        <v>2151</v>
      </c>
      <c r="I565" s="344">
        <v>33</v>
      </c>
    </row>
    <row r="566" spans="1:9">
      <c r="A566" s="127">
        <v>582</v>
      </c>
      <c r="B566" s="60"/>
      <c r="C566" s="66">
        <f t="shared" si="26"/>
        <v>70.27</v>
      </c>
      <c r="D566" s="125"/>
      <c r="E566" s="344">
        <v>12590</v>
      </c>
      <c r="F566" s="148">
        <f t="shared" si="25"/>
        <v>2941</v>
      </c>
      <c r="G566" s="348"/>
      <c r="H566" s="348">
        <f t="shared" si="27"/>
        <v>2150</v>
      </c>
      <c r="I566" s="344">
        <v>33</v>
      </c>
    </row>
    <row r="567" spans="1:9">
      <c r="A567" s="127">
        <v>583</v>
      </c>
      <c r="B567" s="60"/>
      <c r="C567" s="66">
        <f t="shared" si="26"/>
        <v>70.290000000000006</v>
      </c>
      <c r="D567" s="125"/>
      <c r="E567" s="344">
        <v>12590</v>
      </c>
      <c r="F567" s="148">
        <f t="shared" si="25"/>
        <v>2940</v>
      </c>
      <c r="G567" s="348"/>
      <c r="H567" s="348">
        <f t="shared" si="27"/>
        <v>2149</v>
      </c>
      <c r="I567" s="344">
        <v>33</v>
      </c>
    </row>
    <row r="568" spans="1:9">
      <c r="A568" s="127">
        <v>584</v>
      </c>
      <c r="B568" s="60"/>
      <c r="C568" s="66">
        <f t="shared" si="26"/>
        <v>70.319999999999993</v>
      </c>
      <c r="D568" s="125"/>
      <c r="E568" s="344">
        <v>12590</v>
      </c>
      <c r="F568" s="148">
        <f t="shared" si="25"/>
        <v>2939</v>
      </c>
      <c r="G568" s="348"/>
      <c r="H568" s="348">
        <f t="shared" si="27"/>
        <v>2148</v>
      </c>
      <c r="I568" s="344">
        <v>33</v>
      </c>
    </row>
    <row r="569" spans="1:9">
      <c r="A569" s="127">
        <v>585</v>
      </c>
      <c r="B569" s="60"/>
      <c r="C569" s="66">
        <f t="shared" si="26"/>
        <v>70.34</v>
      </c>
      <c r="D569" s="125"/>
      <c r="E569" s="344">
        <v>12590</v>
      </c>
      <c r="F569" s="148">
        <f t="shared" si="25"/>
        <v>2938</v>
      </c>
      <c r="G569" s="348"/>
      <c r="H569" s="348">
        <f t="shared" si="27"/>
        <v>2148</v>
      </c>
      <c r="I569" s="344">
        <v>33</v>
      </c>
    </row>
    <row r="570" spans="1:9">
      <c r="A570" s="127">
        <v>586</v>
      </c>
      <c r="B570" s="60"/>
      <c r="C570" s="66">
        <f t="shared" si="26"/>
        <v>70.37</v>
      </c>
      <c r="D570" s="125"/>
      <c r="E570" s="344">
        <v>12590</v>
      </c>
      <c r="F570" s="148">
        <f t="shared" si="25"/>
        <v>2937</v>
      </c>
      <c r="G570" s="348"/>
      <c r="H570" s="348">
        <f t="shared" si="27"/>
        <v>2147</v>
      </c>
      <c r="I570" s="344">
        <v>33</v>
      </c>
    </row>
    <row r="571" spans="1:9">
      <c r="A571" s="127">
        <v>587</v>
      </c>
      <c r="B571" s="60"/>
      <c r="C571" s="66">
        <f t="shared" si="26"/>
        <v>70.39</v>
      </c>
      <c r="D571" s="125"/>
      <c r="E571" s="344">
        <v>12590</v>
      </c>
      <c r="F571" s="148">
        <f t="shared" si="25"/>
        <v>2936</v>
      </c>
      <c r="G571" s="348"/>
      <c r="H571" s="348">
        <f t="shared" si="27"/>
        <v>2146</v>
      </c>
      <c r="I571" s="344">
        <v>33</v>
      </c>
    </row>
    <row r="572" spans="1:9">
      <c r="A572" s="127">
        <v>588</v>
      </c>
      <c r="B572" s="60"/>
      <c r="C572" s="66">
        <f t="shared" si="26"/>
        <v>70.42</v>
      </c>
      <c r="D572" s="125"/>
      <c r="E572" s="344">
        <v>12590</v>
      </c>
      <c r="F572" s="148">
        <f t="shared" si="25"/>
        <v>2935</v>
      </c>
      <c r="G572" s="348"/>
      <c r="H572" s="348">
        <f t="shared" si="27"/>
        <v>2145</v>
      </c>
      <c r="I572" s="344">
        <v>33</v>
      </c>
    </row>
    <row r="573" spans="1:9">
      <c r="A573" s="127">
        <v>589</v>
      </c>
      <c r="B573" s="60"/>
      <c r="C573" s="66">
        <f t="shared" si="26"/>
        <v>70.45</v>
      </c>
      <c r="D573" s="125"/>
      <c r="E573" s="344">
        <v>12590</v>
      </c>
      <c r="F573" s="148">
        <f t="shared" si="25"/>
        <v>2933</v>
      </c>
      <c r="G573" s="348"/>
      <c r="H573" s="348">
        <f t="shared" si="27"/>
        <v>2144</v>
      </c>
      <c r="I573" s="344">
        <v>33</v>
      </c>
    </row>
    <row r="574" spans="1:9">
      <c r="A574" s="127">
        <v>590</v>
      </c>
      <c r="B574" s="60"/>
      <c r="C574" s="66">
        <f t="shared" si="26"/>
        <v>70.47</v>
      </c>
      <c r="D574" s="125"/>
      <c r="E574" s="344">
        <v>12590</v>
      </c>
      <c r="F574" s="148">
        <f t="shared" si="25"/>
        <v>2933</v>
      </c>
      <c r="G574" s="348"/>
      <c r="H574" s="348">
        <f t="shared" si="27"/>
        <v>2144</v>
      </c>
      <c r="I574" s="344">
        <v>33</v>
      </c>
    </row>
    <row r="575" spans="1:9">
      <c r="A575" s="127">
        <v>591</v>
      </c>
      <c r="B575" s="60"/>
      <c r="C575" s="66">
        <f t="shared" si="26"/>
        <v>70.5</v>
      </c>
      <c r="D575" s="125"/>
      <c r="E575" s="344">
        <v>12590</v>
      </c>
      <c r="F575" s="148">
        <f t="shared" si="25"/>
        <v>2931</v>
      </c>
      <c r="G575" s="348"/>
      <c r="H575" s="348">
        <f t="shared" si="27"/>
        <v>2143</v>
      </c>
      <c r="I575" s="344">
        <v>33</v>
      </c>
    </row>
    <row r="576" spans="1:9">
      <c r="A576" s="127">
        <v>592</v>
      </c>
      <c r="B576" s="60"/>
      <c r="C576" s="66">
        <f t="shared" si="26"/>
        <v>70.52</v>
      </c>
      <c r="D576" s="125"/>
      <c r="E576" s="344">
        <v>12590</v>
      </c>
      <c r="F576" s="148">
        <f t="shared" si="25"/>
        <v>2931</v>
      </c>
      <c r="G576" s="348"/>
      <c r="H576" s="348">
        <f t="shared" si="27"/>
        <v>2142</v>
      </c>
      <c r="I576" s="344">
        <v>33</v>
      </c>
    </row>
    <row r="577" spans="1:9">
      <c r="A577" s="127">
        <v>593</v>
      </c>
      <c r="B577" s="60"/>
      <c r="C577" s="66">
        <f t="shared" si="26"/>
        <v>70.55</v>
      </c>
      <c r="D577" s="125"/>
      <c r="E577" s="344">
        <v>12590</v>
      </c>
      <c r="F577" s="148">
        <f t="shared" si="25"/>
        <v>2929</v>
      </c>
      <c r="G577" s="348"/>
      <c r="H577" s="348">
        <f t="shared" si="27"/>
        <v>2141</v>
      </c>
      <c r="I577" s="344">
        <v>33</v>
      </c>
    </row>
    <row r="578" spans="1:9">
      <c r="A578" s="127">
        <v>594</v>
      </c>
      <c r="B578" s="60"/>
      <c r="C578" s="66">
        <f t="shared" si="26"/>
        <v>70.569999999999993</v>
      </c>
      <c r="D578" s="125"/>
      <c r="E578" s="344">
        <v>12590</v>
      </c>
      <c r="F578" s="148">
        <f t="shared" si="25"/>
        <v>2929</v>
      </c>
      <c r="G578" s="348"/>
      <c r="H578" s="348">
        <f t="shared" si="27"/>
        <v>2141</v>
      </c>
      <c r="I578" s="344">
        <v>33</v>
      </c>
    </row>
    <row r="579" spans="1:9">
      <c r="A579" s="127">
        <v>595</v>
      </c>
      <c r="B579" s="60"/>
      <c r="C579" s="66">
        <f t="shared" si="26"/>
        <v>70.599999999999994</v>
      </c>
      <c r="D579" s="125"/>
      <c r="E579" s="344">
        <v>12590</v>
      </c>
      <c r="F579" s="148">
        <f t="shared" si="25"/>
        <v>2927</v>
      </c>
      <c r="G579" s="348"/>
      <c r="H579" s="348">
        <f t="shared" si="27"/>
        <v>2140</v>
      </c>
      <c r="I579" s="344">
        <v>33</v>
      </c>
    </row>
    <row r="580" spans="1:9">
      <c r="A580" s="127">
        <v>596</v>
      </c>
      <c r="B580" s="60"/>
      <c r="C580" s="66">
        <f t="shared" si="26"/>
        <v>70.62</v>
      </c>
      <c r="D580" s="125"/>
      <c r="E580" s="344">
        <v>12590</v>
      </c>
      <c r="F580" s="148">
        <f t="shared" si="25"/>
        <v>2926</v>
      </c>
      <c r="G580" s="348"/>
      <c r="H580" s="348">
        <f t="shared" si="27"/>
        <v>2139</v>
      </c>
      <c r="I580" s="344">
        <v>33</v>
      </c>
    </row>
    <row r="581" spans="1:9">
      <c r="A581" s="127">
        <v>597</v>
      </c>
      <c r="B581" s="60"/>
      <c r="C581" s="66">
        <f t="shared" si="26"/>
        <v>70.650000000000006</v>
      </c>
      <c r="D581" s="125"/>
      <c r="E581" s="344">
        <v>12590</v>
      </c>
      <c r="F581" s="148">
        <f t="shared" si="25"/>
        <v>2925</v>
      </c>
      <c r="G581" s="348"/>
      <c r="H581" s="348">
        <f t="shared" si="27"/>
        <v>2138</v>
      </c>
      <c r="I581" s="344">
        <v>33</v>
      </c>
    </row>
    <row r="582" spans="1:9">
      <c r="A582" s="127">
        <v>598</v>
      </c>
      <c r="B582" s="60"/>
      <c r="C582" s="66">
        <f t="shared" si="26"/>
        <v>70.67</v>
      </c>
      <c r="D582" s="125"/>
      <c r="E582" s="344">
        <v>12590</v>
      </c>
      <c r="F582" s="148">
        <f t="shared" si="25"/>
        <v>2924</v>
      </c>
      <c r="G582" s="348"/>
      <c r="H582" s="348">
        <f t="shared" si="27"/>
        <v>2138</v>
      </c>
      <c r="I582" s="344">
        <v>33</v>
      </c>
    </row>
    <row r="583" spans="1:9">
      <c r="A583" s="127">
        <v>599</v>
      </c>
      <c r="B583" s="60"/>
      <c r="C583" s="66">
        <f t="shared" si="26"/>
        <v>70.7</v>
      </c>
      <c r="D583" s="125"/>
      <c r="E583" s="344">
        <v>12590</v>
      </c>
      <c r="F583" s="148">
        <f t="shared" si="25"/>
        <v>2923</v>
      </c>
      <c r="G583" s="348"/>
      <c r="H583" s="348">
        <f t="shared" si="27"/>
        <v>2137</v>
      </c>
      <c r="I583" s="344">
        <v>33</v>
      </c>
    </row>
    <row r="584" spans="1:9">
      <c r="A584" s="127">
        <v>600</v>
      </c>
      <c r="B584" s="60"/>
      <c r="C584" s="66">
        <f t="shared" si="26"/>
        <v>70.72</v>
      </c>
      <c r="D584" s="125"/>
      <c r="E584" s="344">
        <v>12590</v>
      </c>
      <c r="F584" s="148">
        <f t="shared" si="25"/>
        <v>2922</v>
      </c>
      <c r="G584" s="348"/>
      <c r="H584" s="348">
        <f t="shared" si="27"/>
        <v>2136</v>
      </c>
      <c r="I584" s="344">
        <v>33</v>
      </c>
    </row>
    <row r="585" spans="1:9">
      <c r="A585" s="127">
        <v>601</v>
      </c>
      <c r="B585" s="60"/>
      <c r="C585" s="66">
        <f t="shared" si="26"/>
        <v>70.739999999999995</v>
      </c>
      <c r="D585" s="125"/>
      <c r="E585" s="344">
        <v>12590</v>
      </c>
      <c r="F585" s="148">
        <f t="shared" si="25"/>
        <v>2922</v>
      </c>
      <c r="G585" s="348"/>
      <c r="H585" s="348">
        <f t="shared" si="27"/>
        <v>2136</v>
      </c>
      <c r="I585" s="344">
        <v>33</v>
      </c>
    </row>
    <row r="586" spans="1:9">
      <c r="A586" s="127">
        <v>602</v>
      </c>
      <c r="B586" s="60"/>
      <c r="C586" s="66">
        <f t="shared" si="26"/>
        <v>70.77</v>
      </c>
      <c r="D586" s="125"/>
      <c r="E586" s="344">
        <v>12590</v>
      </c>
      <c r="F586" s="148">
        <f t="shared" si="25"/>
        <v>2920</v>
      </c>
      <c r="G586" s="348"/>
      <c r="H586" s="348">
        <f t="shared" si="27"/>
        <v>2135</v>
      </c>
      <c r="I586" s="344">
        <v>33</v>
      </c>
    </row>
    <row r="587" spans="1:9">
      <c r="A587" s="127">
        <v>603</v>
      </c>
      <c r="B587" s="60"/>
      <c r="C587" s="66">
        <f t="shared" si="26"/>
        <v>70.790000000000006</v>
      </c>
      <c r="D587" s="125"/>
      <c r="E587" s="344">
        <v>12590</v>
      </c>
      <c r="F587" s="148">
        <f t="shared" si="25"/>
        <v>2920</v>
      </c>
      <c r="G587" s="348"/>
      <c r="H587" s="348">
        <f t="shared" si="27"/>
        <v>2134</v>
      </c>
      <c r="I587" s="344">
        <v>33</v>
      </c>
    </row>
    <row r="588" spans="1:9">
      <c r="A588" s="127">
        <v>604</v>
      </c>
      <c r="B588" s="60"/>
      <c r="C588" s="66">
        <f t="shared" si="26"/>
        <v>70.819999999999993</v>
      </c>
      <c r="D588" s="125"/>
      <c r="E588" s="344">
        <v>12590</v>
      </c>
      <c r="F588" s="148">
        <f t="shared" si="25"/>
        <v>2918</v>
      </c>
      <c r="G588" s="348"/>
      <c r="H588" s="348">
        <f t="shared" si="27"/>
        <v>2133</v>
      </c>
      <c r="I588" s="344">
        <v>33</v>
      </c>
    </row>
    <row r="589" spans="1:9">
      <c r="A589" s="127">
        <v>605</v>
      </c>
      <c r="B589" s="60"/>
      <c r="C589" s="66">
        <f t="shared" si="26"/>
        <v>70.84</v>
      </c>
      <c r="D589" s="125"/>
      <c r="E589" s="344">
        <v>12590</v>
      </c>
      <c r="F589" s="148">
        <f t="shared" si="25"/>
        <v>2917</v>
      </c>
      <c r="G589" s="348"/>
      <c r="H589" s="348">
        <f t="shared" si="27"/>
        <v>2133</v>
      </c>
      <c r="I589" s="344">
        <v>33</v>
      </c>
    </row>
    <row r="590" spans="1:9">
      <c r="A590" s="127">
        <v>606</v>
      </c>
      <c r="B590" s="60"/>
      <c r="C590" s="66">
        <f t="shared" si="26"/>
        <v>70.87</v>
      </c>
      <c r="D590" s="125"/>
      <c r="E590" s="344">
        <v>12590</v>
      </c>
      <c r="F590" s="148">
        <f t="shared" ref="F590:F653" si="28">ROUND(12*1.3525*(1/C590*E590)+I590,0)</f>
        <v>2916</v>
      </c>
      <c r="G590" s="348"/>
      <c r="H590" s="348">
        <f t="shared" si="27"/>
        <v>2132</v>
      </c>
      <c r="I590" s="344">
        <v>33</v>
      </c>
    </row>
    <row r="591" spans="1:9">
      <c r="A591" s="127">
        <v>607</v>
      </c>
      <c r="B591" s="60"/>
      <c r="C591" s="66">
        <f t="shared" ref="C591:C654" si="29">ROUND(10.899*LN(A591)+A591/150-3,2)</f>
        <v>70.89</v>
      </c>
      <c r="D591" s="125"/>
      <c r="E591" s="344">
        <v>12590</v>
      </c>
      <c r="F591" s="148">
        <f t="shared" si="28"/>
        <v>2915</v>
      </c>
      <c r="G591" s="348"/>
      <c r="H591" s="348">
        <f t="shared" si="27"/>
        <v>2131</v>
      </c>
      <c r="I591" s="344">
        <v>33</v>
      </c>
    </row>
    <row r="592" spans="1:9">
      <c r="A592" s="127">
        <v>608</v>
      </c>
      <c r="B592" s="60"/>
      <c r="C592" s="66">
        <f t="shared" si="29"/>
        <v>70.92</v>
      </c>
      <c r="D592" s="125"/>
      <c r="E592" s="344">
        <v>12590</v>
      </c>
      <c r="F592" s="148">
        <f t="shared" si="28"/>
        <v>2914</v>
      </c>
      <c r="G592" s="348"/>
      <c r="H592" s="348">
        <f t="shared" si="27"/>
        <v>2130</v>
      </c>
      <c r="I592" s="344">
        <v>33</v>
      </c>
    </row>
    <row r="593" spans="1:9">
      <c r="A593" s="127">
        <v>609</v>
      </c>
      <c r="B593" s="60"/>
      <c r="C593" s="66">
        <f t="shared" si="29"/>
        <v>70.94</v>
      </c>
      <c r="D593" s="125"/>
      <c r="E593" s="344">
        <v>12590</v>
      </c>
      <c r="F593" s="148">
        <f t="shared" si="28"/>
        <v>2913</v>
      </c>
      <c r="G593" s="348"/>
      <c r="H593" s="348">
        <f t="shared" si="27"/>
        <v>2130</v>
      </c>
      <c r="I593" s="344">
        <v>33</v>
      </c>
    </row>
    <row r="594" spans="1:9">
      <c r="A594" s="127">
        <v>610</v>
      </c>
      <c r="B594" s="60"/>
      <c r="C594" s="66">
        <f t="shared" si="29"/>
        <v>70.97</v>
      </c>
      <c r="D594" s="125"/>
      <c r="E594" s="344">
        <v>12590</v>
      </c>
      <c r="F594" s="148">
        <f t="shared" si="28"/>
        <v>2912</v>
      </c>
      <c r="G594" s="348"/>
      <c r="H594" s="348">
        <f t="shared" si="27"/>
        <v>2129</v>
      </c>
      <c r="I594" s="344">
        <v>33</v>
      </c>
    </row>
    <row r="595" spans="1:9">
      <c r="A595" s="127">
        <v>611</v>
      </c>
      <c r="B595" s="60"/>
      <c r="C595" s="66">
        <f t="shared" si="29"/>
        <v>70.989999999999995</v>
      </c>
      <c r="D595" s="125"/>
      <c r="E595" s="344">
        <v>12590</v>
      </c>
      <c r="F595" s="148">
        <f t="shared" si="28"/>
        <v>2911</v>
      </c>
      <c r="G595" s="348"/>
      <c r="H595" s="348">
        <f t="shared" si="27"/>
        <v>2128</v>
      </c>
      <c r="I595" s="344">
        <v>33</v>
      </c>
    </row>
    <row r="596" spans="1:9">
      <c r="A596" s="127">
        <v>612</v>
      </c>
      <c r="B596" s="60"/>
      <c r="C596" s="66">
        <f t="shared" si="29"/>
        <v>71.02</v>
      </c>
      <c r="D596" s="125"/>
      <c r="E596" s="344">
        <v>12590</v>
      </c>
      <c r="F596" s="148">
        <f t="shared" si="28"/>
        <v>2910</v>
      </c>
      <c r="G596" s="348"/>
      <c r="H596" s="348">
        <f t="shared" si="27"/>
        <v>2127</v>
      </c>
      <c r="I596" s="344">
        <v>33</v>
      </c>
    </row>
    <row r="597" spans="1:9">
      <c r="A597" s="127">
        <v>613</v>
      </c>
      <c r="B597" s="60"/>
      <c r="C597" s="66">
        <f t="shared" si="29"/>
        <v>71.040000000000006</v>
      </c>
      <c r="D597" s="125"/>
      <c r="E597" s="344">
        <v>12590</v>
      </c>
      <c r="F597" s="148">
        <f t="shared" si="28"/>
        <v>2909</v>
      </c>
      <c r="G597" s="348"/>
      <c r="H597" s="348">
        <f t="shared" si="27"/>
        <v>2127</v>
      </c>
      <c r="I597" s="344">
        <v>33</v>
      </c>
    </row>
    <row r="598" spans="1:9">
      <c r="A598" s="127">
        <v>614</v>
      </c>
      <c r="B598" s="60"/>
      <c r="C598" s="66">
        <f t="shared" si="29"/>
        <v>71.06</v>
      </c>
      <c r="D598" s="125"/>
      <c r="E598" s="344">
        <v>12590</v>
      </c>
      <c r="F598" s="148">
        <f t="shared" si="28"/>
        <v>2909</v>
      </c>
      <c r="G598" s="348"/>
      <c r="H598" s="348">
        <f t="shared" si="27"/>
        <v>2126</v>
      </c>
      <c r="I598" s="344">
        <v>33</v>
      </c>
    </row>
    <row r="599" spans="1:9">
      <c r="A599" s="127">
        <v>615</v>
      </c>
      <c r="B599" s="60"/>
      <c r="C599" s="66">
        <f t="shared" si="29"/>
        <v>71.09</v>
      </c>
      <c r="D599" s="125"/>
      <c r="E599" s="344">
        <v>12590</v>
      </c>
      <c r="F599" s="148">
        <f t="shared" si="28"/>
        <v>2907</v>
      </c>
      <c r="G599" s="348"/>
      <c r="H599" s="348">
        <f t="shared" si="27"/>
        <v>2125</v>
      </c>
      <c r="I599" s="344">
        <v>33</v>
      </c>
    </row>
    <row r="600" spans="1:9">
      <c r="A600" s="127">
        <v>616</v>
      </c>
      <c r="B600" s="60"/>
      <c r="C600" s="66">
        <f t="shared" si="29"/>
        <v>71.11</v>
      </c>
      <c r="D600" s="125"/>
      <c r="E600" s="344">
        <v>12590</v>
      </c>
      <c r="F600" s="148">
        <f t="shared" si="28"/>
        <v>2907</v>
      </c>
      <c r="G600" s="348"/>
      <c r="H600" s="348">
        <f t="shared" si="27"/>
        <v>2125</v>
      </c>
      <c r="I600" s="344">
        <v>33</v>
      </c>
    </row>
    <row r="601" spans="1:9">
      <c r="A601" s="127">
        <v>617</v>
      </c>
      <c r="B601" s="60"/>
      <c r="C601" s="66">
        <f t="shared" si="29"/>
        <v>71.14</v>
      </c>
      <c r="D601" s="125"/>
      <c r="E601" s="344">
        <v>12590</v>
      </c>
      <c r="F601" s="148">
        <f t="shared" si="28"/>
        <v>2905</v>
      </c>
      <c r="G601" s="348"/>
      <c r="H601" s="348">
        <f t="shared" si="27"/>
        <v>2124</v>
      </c>
      <c r="I601" s="344">
        <v>33</v>
      </c>
    </row>
    <row r="602" spans="1:9">
      <c r="A602" s="127">
        <v>618</v>
      </c>
      <c r="B602" s="60"/>
      <c r="C602" s="66">
        <f t="shared" si="29"/>
        <v>71.16</v>
      </c>
      <c r="D602" s="125"/>
      <c r="E602" s="344">
        <v>12590</v>
      </c>
      <c r="F602" s="148">
        <f t="shared" si="28"/>
        <v>2904</v>
      </c>
      <c r="G602" s="348"/>
      <c r="H602" s="348">
        <f t="shared" si="27"/>
        <v>2123</v>
      </c>
      <c r="I602" s="344">
        <v>33</v>
      </c>
    </row>
    <row r="603" spans="1:9">
      <c r="A603" s="127">
        <v>619</v>
      </c>
      <c r="B603" s="60"/>
      <c r="C603" s="66">
        <f t="shared" si="29"/>
        <v>71.19</v>
      </c>
      <c r="D603" s="125"/>
      <c r="E603" s="344">
        <v>12590</v>
      </c>
      <c r="F603" s="148">
        <f t="shared" si="28"/>
        <v>2903</v>
      </c>
      <c r="G603" s="348"/>
      <c r="H603" s="348">
        <f t="shared" si="27"/>
        <v>2122</v>
      </c>
      <c r="I603" s="344">
        <v>33</v>
      </c>
    </row>
    <row r="604" spans="1:9">
      <c r="A604" s="127">
        <v>620</v>
      </c>
      <c r="B604" s="60"/>
      <c r="C604" s="66">
        <f t="shared" si="29"/>
        <v>71.209999999999994</v>
      </c>
      <c r="D604" s="125"/>
      <c r="E604" s="344">
        <v>12590</v>
      </c>
      <c r="F604" s="148">
        <f t="shared" si="28"/>
        <v>2902</v>
      </c>
      <c r="G604" s="348"/>
      <c r="H604" s="348">
        <f t="shared" si="27"/>
        <v>2122</v>
      </c>
      <c r="I604" s="344">
        <v>33</v>
      </c>
    </row>
    <row r="605" spans="1:9">
      <c r="A605" s="127">
        <v>621</v>
      </c>
      <c r="B605" s="60"/>
      <c r="C605" s="66">
        <f t="shared" si="29"/>
        <v>71.239999999999995</v>
      </c>
      <c r="D605" s="125"/>
      <c r="E605" s="344">
        <v>12590</v>
      </c>
      <c r="F605" s="148">
        <f t="shared" si="28"/>
        <v>2901</v>
      </c>
      <c r="G605" s="348"/>
      <c r="H605" s="348">
        <f t="shared" si="27"/>
        <v>2121</v>
      </c>
      <c r="I605" s="344">
        <v>33</v>
      </c>
    </row>
    <row r="606" spans="1:9">
      <c r="A606" s="127">
        <v>622</v>
      </c>
      <c r="B606" s="60"/>
      <c r="C606" s="66">
        <f t="shared" si="29"/>
        <v>71.260000000000005</v>
      </c>
      <c r="D606" s="125"/>
      <c r="E606" s="344">
        <v>12590</v>
      </c>
      <c r="F606" s="148">
        <f t="shared" si="28"/>
        <v>2900</v>
      </c>
      <c r="G606" s="348"/>
      <c r="H606" s="348">
        <f t="shared" si="27"/>
        <v>2120</v>
      </c>
      <c r="I606" s="344">
        <v>33</v>
      </c>
    </row>
    <row r="607" spans="1:9">
      <c r="A607" s="127">
        <v>623</v>
      </c>
      <c r="B607" s="60"/>
      <c r="C607" s="66">
        <f t="shared" si="29"/>
        <v>71.28</v>
      </c>
      <c r="D607" s="125"/>
      <c r="E607" s="344">
        <v>12590</v>
      </c>
      <c r="F607" s="148">
        <f t="shared" si="28"/>
        <v>2900</v>
      </c>
      <c r="G607" s="348"/>
      <c r="H607" s="348">
        <f t="shared" si="27"/>
        <v>2120</v>
      </c>
      <c r="I607" s="344">
        <v>33</v>
      </c>
    </row>
    <row r="608" spans="1:9">
      <c r="A608" s="127">
        <v>624</v>
      </c>
      <c r="B608" s="60"/>
      <c r="C608" s="66">
        <f t="shared" si="29"/>
        <v>71.31</v>
      </c>
      <c r="D608" s="125"/>
      <c r="E608" s="344">
        <v>12590</v>
      </c>
      <c r="F608" s="148">
        <f t="shared" si="28"/>
        <v>2898</v>
      </c>
      <c r="G608" s="348"/>
      <c r="H608" s="348">
        <f t="shared" si="27"/>
        <v>2119</v>
      </c>
      <c r="I608" s="344">
        <v>33</v>
      </c>
    </row>
    <row r="609" spans="1:9">
      <c r="A609" s="127">
        <v>625</v>
      </c>
      <c r="B609" s="60"/>
      <c r="C609" s="66">
        <f t="shared" si="29"/>
        <v>71.33</v>
      </c>
      <c r="D609" s="125"/>
      <c r="E609" s="344">
        <v>12590</v>
      </c>
      <c r="F609" s="148">
        <f t="shared" si="28"/>
        <v>2898</v>
      </c>
      <c r="G609" s="348"/>
      <c r="H609" s="348">
        <f t="shared" si="27"/>
        <v>2118</v>
      </c>
      <c r="I609" s="344">
        <v>33</v>
      </c>
    </row>
    <row r="610" spans="1:9">
      <c r="A610" s="127">
        <v>626</v>
      </c>
      <c r="B610" s="60"/>
      <c r="C610" s="66">
        <f t="shared" si="29"/>
        <v>71.36</v>
      </c>
      <c r="D610" s="125"/>
      <c r="E610" s="344">
        <v>12590</v>
      </c>
      <c r="F610" s="148">
        <f t="shared" si="28"/>
        <v>2896</v>
      </c>
      <c r="G610" s="348"/>
      <c r="H610" s="348">
        <f t="shared" si="27"/>
        <v>2117</v>
      </c>
      <c r="I610" s="344">
        <v>33</v>
      </c>
    </row>
    <row r="611" spans="1:9">
      <c r="A611" s="127">
        <v>627</v>
      </c>
      <c r="B611" s="60"/>
      <c r="C611" s="66">
        <f t="shared" si="29"/>
        <v>71.38</v>
      </c>
      <c r="D611" s="125"/>
      <c r="E611" s="344">
        <v>12590</v>
      </c>
      <c r="F611" s="148">
        <f t="shared" si="28"/>
        <v>2896</v>
      </c>
      <c r="G611" s="348"/>
      <c r="H611" s="348">
        <f t="shared" si="27"/>
        <v>2117</v>
      </c>
      <c r="I611" s="344">
        <v>33</v>
      </c>
    </row>
    <row r="612" spans="1:9">
      <c r="A612" s="127">
        <v>628</v>
      </c>
      <c r="B612" s="60"/>
      <c r="C612" s="66">
        <f t="shared" si="29"/>
        <v>71.400000000000006</v>
      </c>
      <c r="D612" s="125"/>
      <c r="E612" s="344">
        <v>12590</v>
      </c>
      <c r="F612" s="148">
        <f t="shared" si="28"/>
        <v>2895</v>
      </c>
      <c r="G612" s="348"/>
      <c r="H612" s="348">
        <f t="shared" si="27"/>
        <v>2116</v>
      </c>
      <c r="I612" s="344">
        <v>33</v>
      </c>
    </row>
    <row r="613" spans="1:9">
      <c r="A613" s="127">
        <v>629</v>
      </c>
      <c r="B613" s="60"/>
      <c r="C613" s="66">
        <f t="shared" si="29"/>
        <v>71.430000000000007</v>
      </c>
      <c r="D613" s="125"/>
      <c r="E613" s="344">
        <v>12590</v>
      </c>
      <c r="F613" s="148">
        <f t="shared" si="28"/>
        <v>2894</v>
      </c>
      <c r="G613" s="348"/>
      <c r="H613" s="348">
        <f t="shared" si="27"/>
        <v>2115</v>
      </c>
      <c r="I613" s="344">
        <v>33</v>
      </c>
    </row>
    <row r="614" spans="1:9">
      <c r="A614" s="127">
        <v>630</v>
      </c>
      <c r="B614" s="60"/>
      <c r="C614" s="66">
        <f t="shared" si="29"/>
        <v>71.45</v>
      </c>
      <c r="D614" s="125"/>
      <c r="E614" s="344">
        <v>12590</v>
      </c>
      <c r="F614" s="148">
        <f t="shared" si="28"/>
        <v>2893</v>
      </c>
      <c r="G614" s="348"/>
      <c r="H614" s="348">
        <f t="shared" si="27"/>
        <v>2114</v>
      </c>
      <c r="I614" s="344">
        <v>33</v>
      </c>
    </row>
    <row r="615" spans="1:9">
      <c r="A615" s="127">
        <v>631</v>
      </c>
      <c r="B615" s="60"/>
      <c r="C615" s="66">
        <f t="shared" si="29"/>
        <v>71.48</v>
      </c>
      <c r="D615" s="125"/>
      <c r="E615" s="344">
        <v>12590</v>
      </c>
      <c r="F615" s="148">
        <f t="shared" si="28"/>
        <v>2892</v>
      </c>
      <c r="G615" s="348"/>
      <c r="H615" s="348">
        <f t="shared" si="27"/>
        <v>2114</v>
      </c>
      <c r="I615" s="344">
        <v>33</v>
      </c>
    </row>
    <row r="616" spans="1:9">
      <c r="A616" s="127">
        <v>632</v>
      </c>
      <c r="B616" s="60"/>
      <c r="C616" s="66">
        <f t="shared" si="29"/>
        <v>71.5</v>
      </c>
      <c r="D616" s="125"/>
      <c r="E616" s="344">
        <v>12590</v>
      </c>
      <c r="F616" s="148">
        <f t="shared" si="28"/>
        <v>2891</v>
      </c>
      <c r="G616" s="348"/>
      <c r="H616" s="348">
        <f t="shared" si="27"/>
        <v>2113</v>
      </c>
      <c r="I616" s="344">
        <v>33</v>
      </c>
    </row>
    <row r="617" spans="1:9">
      <c r="A617" s="127">
        <v>633</v>
      </c>
      <c r="B617" s="60"/>
      <c r="C617" s="66">
        <f t="shared" si="29"/>
        <v>71.52</v>
      </c>
      <c r="D617" s="125"/>
      <c r="E617" s="344">
        <v>12590</v>
      </c>
      <c r="F617" s="148">
        <f t="shared" si="28"/>
        <v>2890</v>
      </c>
      <c r="G617" s="348"/>
      <c r="H617" s="348">
        <f t="shared" si="27"/>
        <v>2112</v>
      </c>
      <c r="I617" s="344">
        <v>33</v>
      </c>
    </row>
    <row r="618" spans="1:9">
      <c r="A618" s="127">
        <v>634</v>
      </c>
      <c r="B618" s="60"/>
      <c r="C618" s="66">
        <f t="shared" si="29"/>
        <v>71.55</v>
      </c>
      <c r="D618" s="125"/>
      <c r="E618" s="344">
        <v>12590</v>
      </c>
      <c r="F618" s="148">
        <f t="shared" si="28"/>
        <v>2889</v>
      </c>
      <c r="G618" s="348"/>
      <c r="H618" s="348">
        <f t="shared" si="27"/>
        <v>2112</v>
      </c>
      <c r="I618" s="344">
        <v>33</v>
      </c>
    </row>
    <row r="619" spans="1:9">
      <c r="A619" s="127">
        <v>635</v>
      </c>
      <c r="B619" s="60"/>
      <c r="C619" s="66">
        <f t="shared" si="29"/>
        <v>71.569999999999993</v>
      </c>
      <c r="D619" s="125"/>
      <c r="E619" s="344">
        <v>12590</v>
      </c>
      <c r="F619" s="148">
        <f t="shared" si="28"/>
        <v>2888</v>
      </c>
      <c r="G619" s="348"/>
      <c r="H619" s="348">
        <f t="shared" si="27"/>
        <v>2111</v>
      </c>
      <c r="I619" s="344">
        <v>33</v>
      </c>
    </row>
    <row r="620" spans="1:9">
      <c r="A620" s="127">
        <v>636</v>
      </c>
      <c r="B620" s="60"/>
      <c r="C620" s="66">
        <f t="shared" si="29"/>
        <v>71.599999999999994</v>
      </c>
      <c r="D620" s="125"/>
      <c r="E620" s="344">
        <v>12590</v>
      </c>
      <c r="F620" s="148">
        <f t="shared" si="28"/>
        <v>2887</v>
      </c>
      <c r="G620" s="348"/>
      <c r="H620" s="348">
        <f t="shared" ref="H620:H680" si="30">ROUND(12*(1/C620*E620),0)</f>
        <v>2110</v>
      </c>
      <c r="I620" s="344">
        <v>33</v>
      </c>
    </row>
    <row r="621" spans="1:9">
      <c r="A621" s="127">
        <v>637</v>
      </c>
      <c r="B621" s="60"/>
      <c r="C621" s="66">
        <f t="shared" si="29"/>
        <v>71.62</v>
      </c>
      <c r="D621" s="125"/>
      <c r="E621" s="344">
        <v>12590</v>
      </c>
      <c r="F621" s="148">
        <f t="shared" si="28"/>
        <v>2886</v>
      </c>
      <c r="G621" s="348"/>
      <c r="H621" s="348">
        <f t="shared" si="30"/>
        <v>2109</v>
      </c>
      <c r="I621" s="344">
        <v>33</v>
      </c>
    </row>
    <row r="622" spans="1:9">
      <c r="A622" s="127">
        <v>638</v>
      </c>
      <c r="B622" s="60"/>
      <c r="C622" s="66">
        <f t="shared" si="29"/>
        <v>71.64</v>
      </c>
      <c r="D622" s="125"/>
      <c r="E622" s="344">
        <v>12590</v>
      </c>
      <c r="F622" s="148">
        <f t="shared" si="28"/>
        <v>2885</v>
      </c>
      <c r="G622" s="348"/>
      <c r="H622" s="348">
        <f t="shared" si="30"/>
        <v>2109</v>
      </c>
      <c r="I622" s="344">
        <v>33</v>
      </c>
    </row>
    <row r="623" spans="1:9">
      <c r="A623" s="127">
        <v>639</v>
      </c>
      <c r="B623" s="60"/>
      <c r="C623" s="66">
        <f t="shared" si="29"/>
        <v>71.67</v>
      </c>
      <c r="D623" s="125"/>
      <c r="E623" s="344">
        <v>12590</v>
      </c>
      <c r="F623" s="148">
        <f t="shared" si="28"/>
        <v>2884</v>
      </c>
      <c r="G623" s="348"/>
      <c r="H623" s="348">
        <f t="shared" si="30"/>
        <v>2108</v>
      </c>
      <c r="I623" s="344">
        <v>33</v>
      </c>
    </row>
    <row r="624" spans="1:9">
      <c r="A624" s="127">
        <v>640</v>
      </c>
      <c r="B624" s="60"/>
      <c r="C624" s="66">
        <f t="shared" si="29"/>
        <v>71.69</v>
      </c>
      <c r="D624" s="125"/>
      <c r="E624" s="344">
        <v>12590</v>
      </c>
      <c r="F624" s="148">
        <f t="shared" si="28"/>
        <v>2883</v>
      </c>
      <c r="G624" s="348"/>
      <c r="H624" s="348">
        <f t="shared" si="30"/>
        <v>2107</v>
      </c>
      <c r="I624" s="344">
        <v>33</v>
      </c>
    </row>
    <row r="625" spans="1:9">
      <c r="A625" s="127">
        <v>641</v>
      </c>
      <c r="B625" s="60"/>
      <c r="C625" s="66">
        <f t="shared" si="29"/>
        <v>71.709999999999994</v>
      </c>
      <c r="D625" s="125"/>
      <c r="E625" s="344">
        <v>12590</v>
      </c>
      <c r="F625" s="148">
        <f t="shared" si="28"/>
        <v>2882</v>
      </c>
      <c r="G625" s="348"/>
      <c r="H625" s="348">
        <f t="shared" si="30"/>
        <v>2107</v>
      </c>
      <c r="I625" s="344">
        <v>33</v>
      </c>
    </row>
    <row r="626" spans="1:9">
      <c r="A626" s="127">
        <v>642</v>
      </c>
      <c r="B626" s="60"/>
      <c r="C626" s="66">
        <f t="shared" si="29"/>
        <v>71.739999999999995</v>
      </c>
      <c r="D626" s="125"/>
      <c r="E626" s="344">
        <v>12590</v>
      </c>
      <c r="F626" s="148">
        <f t="shared" si="28"/>
        <v>2881</v>
      </c>
      <c r="G626" s="348"/>
      <c r="H626" s="348">
        <f t="shared" si="30"/>
        <v>2106</v>
      </c>
      <c r="I626" s="344">
        <v>33</v>
      </c>
    </row>
    <row r="627" spans="1:9">
      <c r="A627" s="127">
        <v>643</v>
      </c>
      <c r="B627" s="60"/>
      <c r="C627" s="66">
        <f t="shared" si="29"/>
        <v>71.760000000000005</v>
      </c>
      <c r="D627" s="125"/>
      <c r="E627" s="344">
        <v>12590</v>
      </c>
      <c r="F627" s="148">
        <f t="shared" si="28"/>
        <v>2880</v>
      </c>
      <c r="G627" s="348"/>
      <c r="H627" s="348">
        <f t="shared" si="30"/>
        <v>2105</v>
      </c>
      <c r="I627" s="344">
        <v>33</v>
      </c>
    </row>
    <row r="628" spans="1:9">
      <c r="A628" s="127">
        <v>644</v>
      </c>
      <c r="B628" s="60"/>
      <c r="C628" s="66">
        <f t="shared" si="29"/>
        <v>71.78</v>
      </c>
      <c r="D628" s="125"/>
      <c r="E628" s="344">
        <v>12590</v>
      </c>
      <c r="F628" s="148">
        <f t="shared" si="28"/>
        <v>2880</v>
      </c>
      <c r="G628" s="348"/>
      <c r="H628" s="348">
        <f t="shared" si="30"/>
        <v>2105</v>
      </c>
      <c r="I628" s="344">
        <v>33</v>
      </c>
    </row>
    <row r="629" spans="1:9">
      <c r="A629" s="127">
        <v>645</v>
      </c>
      <c r="B629" s="60"/>
      <c r="C629" s="66">
        <f t="shared" si="29"/>
        <v>71.81</v>
      </c>
      <c r="D629" s="125"/>
      <c r="E629" s="344">
        <v>12590</v>
      </c>
      <c r="F629" s="148">
        <f t="shared" si="28"/>
        <v>2879</v>
      </c>
      <c r="G629" s="348"/>
      <c r="H629" s="348">
        <f t="shared" si="30"/>
        <v>2104</v>
      </c>
      <c r="I629" s="344">
        <v>33</v>
      </c>
    </row>
    <row r="630" spans="1:9">
      <c r="A630" s="127">
        <v>646</v>
      </c>
      <c r="B630" s="60"/>
      <c r="C630" s="66">
        <f t="shared" si="29"/>
        <v>71.83</v>
      </c>
      <c r="D630" s="125"/>
      <c r="E630" s="344">
        <v>12590</v>
      </c>
      <c r="F630" s="148">
        <f t="shared" si="28"/>
        <v>2878</v>
      </c>
      <c r="G630" s="348"/>
      <c r="H630" s="348">
        <f t="shared" si="30"/>
        <v>2103</v>
      </c>
      <c r="I630" s="344">
        <v>33</v>
      </c>
    </row>
    <row r="631" spans="1:9">
      <c r="A631" s="127">
        <v>647</v>
      </c>
      <c r="B631" s="60"/>
      <c r="C631" s="66">
        <f t="shared" si="29"/>
        <v>71.86</v>
      </c>
      <c r="D631" s="125"/>
      <c r="E631" s="344">
        <v>12590</v>
      </c>
      <c r="F631" s="148">
        <f t="shared" si="28"/>
        <v>2877</v>
      </c>
      <c r="G631" s="348"/>
      <c r="H631" s="348">
        <f t="shared" si="30"/>
        <v>2102</v>
      </c>
      <c r="I631" s="344">
        <v>33</v>
      </c>
    </row>
    <row r="632" spans="1:9">
      <c r="A632" s="127">
        <v>648</v>
      </c>
      <c r="B632" s="60"/>
      <c r="C632" s="66">
        <f t="shared" si="29"/>
        <v>71.88</v>
      </c>
      <c r="D632" s="125"/>
      <c r="E632" s="344">
        <v>12590</v>
      </c>
      <c r="F632" s="148">
        <f t="shared" si="28"/>
        <v>2876</v>
      </c>
      <c r="G632" s="348"/>
      <c r="H632" s="348">
        <f t="shared" si="30"/>
        <v>2102</v>
      </c>
      <c r="I632" s="344">
        <v>33</v>
      </c>
    </row>
    <row r="633" spans="1:9">
      <c r="A633" s="127">
        <v>649</v>
      </c>
      <c r="B633" s="60"/>
      <c r="C633" s="66">
        <f t="shared" si="29"/>
        <v>71.900000000000006</v>
      </c>
      <c r="D633" s="125"/>
      <c r="E633" s="344">
        <v>12590</v>
      </c>
      <c r="F633" s="148">
        <f t="shared" si="28"/>
        <v>2875</v>
      </c>
      <c r="G633" s="348"/>
      <c r="H633" s="348">
        <f t="shared" si="30"/>
        <v>2101</v>
      </c>
      <c r="I633" s="344">
        <v>33</v>
      </c>
    </row>
    <row r="634" spans="1:9">
      <c r="A634" s="127">
        <v>650</v>
      </c>
      <c r="B634" s="60"/>
      <c r="C634" s="66">
        <f t="shared" si="29"/>
        <v>71.930000000000007</v>
      </c>
      <c r="D634" s="125"/>
      <c r="E634" s="344">
        <v>12590</v>
      </c>
      <c r="F634" s="148">
        <f t="shared" si="28"/>
        <v>2874</v>
      </c>
      <c r="G634" s="348"/>
      <c r="H634" s="348">
        <f t="shared" si="30"/>
        <v>2100</v>
      </c>
      <c r="I634" s="344">
        <v>33</v>
      </c>
    </row>
    <row r="635" spans="1:9">
      <c r="A635" s="127">
        <v>651</v>
      </c>
      <c r="B635" s="60"/>
      <c r="C635" s="66">
        <f t="shared" si="29"/>
        <v>71.95</v>
      </c>
      <c r="D635" s="125"/>
      <c r="E635" s="344">
        <v>12590</v>
      </c>
      <c r="F635" s="148">
        <f t="shared" si="28"/>
        <v>2873</v>
      </c>
      <c r="G635" s="348"/>
      <c r="H635" s="348">
        <f t="shared" si="30"/>
        <v>2100</v>
      </c>
      <c r="I635" s="344">
        <v>33</v>
      </c>
    </row>
    <row r="636" spans="1:9">
      <c r="A636" s="127">
        <v>652</v>
      </c>
      <c r="B636" s="60"/>
      <c r="C636" s="66">
        <f t="shared" si="29"/>
        <v>71.97</v>
      </c>
      <c r="D636" s="125"/>
      <c r="E636" s="344">
        <v>12590</v>
      </c>
      <c r="F636" s="148">
        <f t="shared" si="28"/>
        <v>2872</v>
      </c>
      <c r="G636" s="348"/>
      <c r="H636" s="348">
        <f t="shared" si="30"/>
        <v>2099</v>
      </c>
      <c r="I636" s="344">
        <v>33</v>
      </c>
    </row>
    <row r="637" spans="1:9">
      <c r="A637" s="127">
        <v>653</v>
      </c>
      <c r="B637" s="60"/>
      <c r="C637" s="66">
        <f t="shared" si="29"/>
        <v>72</v>
      </c>
      <c r="D637" s="125"/>
      <c r="E637" s="344">
        <v>12590</v>
      </c>
      <c r="F637" s="148">
        <f t="shared" si="28"/>
        <v>2871</v>
      </c>
      <c r="G637" s="348"/>
      <c r="H637" s="348">
        <f t="shared" si="30"/>
        <v>2098</v>
      </c>
      <c r="I637" s="344">
        <v>33</v>
      </c>
    </row>
    <row r="638" spans="1:9">
      <c r="A638" s="127">
        <v>654</v>
      </c>
      <c r="B638" s="60"/>
      <c r="C638" s="66">
        <f t="shared" si="29"/>
        <v>72.02</v>
      </c>
      <c r="D638" s="125"/>
      <c r="E638" s="344">
        <v>12590</v>
      </c>
      <c r="F638" s="148">
        <f t="shared" si="28"/>
        <v>2870</v>
      </c>
      <c r="G638" s="348"/>
      <c r="H638" s="348">
        <f t="shared" si="30"/>
        <v>2098</v>
      </c>
      <c r="I638" s="344">
        <v>33</v>
      </c>
    </row>
    <row r="639" spans="1:9">
      <c r="A639" s="127">
        <v>655</v>
      </c>
      <c r="B639" s="60"/>
      <c r="C639" s="66">
        <f t="shared" si="29"/>
        <v>72.040000000000006</v>
      </c>
      <c r="D639" s="125"/>
      <c r="E639" s="344">
        <v>12590</v>
      </c>
      <c r="F639" s="148">
        <f t="shared" si="28"/>
        <v>2869</v>
      </c>
      <c r="G639" s="348"/>
      <c r="H639" s="348">
        <f t="shared" si="30"/>
        <v>2097</v>
      </c>
      <c r="I639" s="344">
        <v>33</v>
      </c>
    </row>
    <row r="640" spans="1:9">
      <c r="A640" s="127">
        <v>656</v>
      </c>
      <c r="B640" s="60"/>
      <c r="C640" s="66">
        <f t="shared" si="29"/>
        <v>72.069999999999993</v>
      </c>
      <c r="D640" s="125"/>
      <c r="E640" s="344">
        <v>12590</v>
      </c>
      <c r="F640" s="148">
        <f t="shared" si="28"/>
        <v>2868</v>
      </c>
      <c r="G640" s="348"/>
      <c r="H640" s="348">
        <f t="shared" si="30"/>
        <v>2096</v>
      </c>
      <c r="I640" s="344">
        <v>33</v>
      </c>
    </row>
    <row r="641" spans="1:9">
      <c r="A641" s="127">
        <v>657</v>
      </c>
      <c r="B641" s="60"/>
      <c r="C641" s="66">
        <f t="shared" si="29"/>
        <v>72.09</v>
      </c>
      <c r="D641" s="125"/>
      <c r="E641" s="344">
        <v>12590</v>
      </c>
      <c r="F641" s="148">
        <f t="shared" si="28"/>
        <v>2867</v>
      </c>
      <c r="G641" s="348"/>
      <c r="H641" s="348">
        <f t="shared" si="30"/>
        <v>2096</v>
      </c>
      <c r="I641" s="344">
        <v>33</v>
      </c>
    </row>
    <row r="642" spans="1:9">
      <c r="A642" s="127">
        <v>658</v>
      </c>
      <c r="B642" s="60"/>
      <c r="C642" s="66">
        <f t="shared" si="29"/>
        <v>72.11</v>
      </c>
      <c r="D642" s="125"/>
      <c r="E642" s="344">
        <v>12590</v>
      </c>
      <c r="F642" s="148">
        <f t="shared" si="28"/>
        <v>2867</v>
      </c>
      <c r="G642" s="348"/>
      <c r="H642" s="348">
        <f t="shared" si="30"/>
        <v>2095</v>
      </c>
      <c r="I642" s="344">
        <v>33</v>
      </c>
    </row>
    <row r="643" spans="1:9">
      <c r="A643" s="127">
        <v>659</v>
      </c>
      <c r="B643" s="60"/>
      <c r="C643" s="66">
        <f t="shared" si="29"/>
        <v>72.14</v>
      </c>
      <c r="D643" s="125"/>
      <c r="E643" s="344">
        <v>12590</v>
      </c>
      <c r="F643" s="148">
        <f t="shared" si="28"/>
        <v>2865</v>
      </c>
      <c r="G643" s="348"/>
      <c r="H643" s="348">
        <f t="shared" si="30"/>
        <v>2094</v>
      </c>
      <c r="I643" s="344">
        <v>33</v>
      </c>
    </row>
    <row r="644" spans="1:9">
      <c r="A644" s="127">
        <v>660</v>
      </c>
      <c r="B644" s="60"/>
      <c r="C644" s="66">
        <f t="shared" si="29"/>
        <v>72.16</v>
      </c>
      <c r="D644" s="125"/>
      <c r="E644" s="344">
        <v>12590</v>
      </c>
      <c r="F644" s="148">
        <f t="shared" si="28"/>
        <v>2865</v>
      </c>
      <c r="G644" s="348"/>
      <c r="H644" s="348">
        <f t="shared" si="30"/>
        <v>2094</v>
      </c>
      <c r="I644" s="344">
        <v>33</v>
      </c>
    </row>
    <row r="645" spans="1:9">
      <c r="A645" s="127">
        <v>661</v>
      </c>
      <c r="B645" s="60"/>
      <c r="C645" s="66">
        <f t="shared" si="29"/>
        <v>72.180000000000007</v>
      </c>
      <c r="D645" s="125"/>
      <c r="E645" s="344">
        <v>12590</v>
      </c>
      <c r="F645" s="148">
        <f t="shared" si="28"/>
        <v>2864</v>
      </c>
      <c r="G645" s="348"/>
      <c r="H645" s="348">
        <f t="shared" si="30"/>
        <v>2093</v>
      </c>
      <c r="I645" s="344">
        <v>33</v>
      </c>
    </row>
    <row r="646" spans="1:9">
      <c r="A646" s="127">
        <v>662</v>
      </c>
      <c r="B646" s="60"/>
      <c r="C646" s="66">
        <f t="shared" si="29"/>
        <v>72.209999999999994</v>
      </c>
      <c r="D646" s="125"/>
      <c r="E646" s="344">
        <v>12590</v>
      </c>
      <c r="F646" s="148">
        <f t="shared" si="28"/>
        <v>2863</v>
      </c>
      <c r="G646" s="348"/>
      <c r="H646" s="348">
        <f t="shared" si="30"/>
        <v>2092</v>
      </c>
      <c r="I646" s="344">
        <v>33</v>
      </c>
    </row>
    <row r="647" spans="1:9">
      <c r="A647" s="127">
        <v>663</v>
      </c>
      <c r="B647" s="60"/>
      <c r="C647" s="66">
        <f t="shared" si="29"/>
        <v>72.23</v>
      </c>
      <c r="D647" s="125"/>
      <c r="E647" s="344">
        <v>12590</v>
      </c>
      <c r="F647" s="148">
        <f t="shared" si="28"/>
        <v>2862</v>
      </c>
      <c r="G647" s="348"/>
      <c r="H647" s="348">
        <f t="shared" si="30"/>
        <v>2092</v>
      </c>
      <c r="I647" s="344">
        <v>33</v>
      </c>
    </row>
    <row r="648" spans="1:9">
      <c r="A648" s="127">
        <v>664</v>
      </c>
      <c r="B648" s="60"/>
      <c r="C648" s="66">
        <f t="shared" si="29"/>
        <v>72.25</v>
      </c>
      <c r="D648" s="125"/>
      <c r="E648" s="344">
        <v>12590</v>
      </c>
      <c r="F648" s="148">
        <f t="shared" si="28"/>
        <v>2861</v>
      </c>
      <c r="G648" s="348"/>
      <c r="H648" s="348">
        <f t="shared" si="30"/>
        <v>2091</v>
      </c>
      <c r="I648" s="344">
        <v>33</v>
      </c>
    </row>
    <row r="649" spans="1:9">
      <c r="A649" s="127">
        <v>665</v>
      </c>
      <c r="B649" s="60"/>
      <c r="C649" s="66">
        <f t="shared" si="29"/>
        <v>72.27</v>
      </c>
      <c r="D649" s="125"/>
      <c r="E649" s="344">
        <v>12590</v>
      </c>
      <c r="F649" s="148">
        <f t="shared" si="28"/>
        <v>2860</v>
      </c>
      <c r="G649" s="348"/>
      <c r="H649" s="348">
        <f t="shared" si="30"/>
        <v>2090</v>
      </c>
      <c r="I649" s="344">
        <v>33</v>
      </c>
    </row>
    <row r="650" spans="1:9">
      <c r="A650" s="127">
        <v>666</v>
      </c>
      <c r="B650" s="60"/>
      <c r="C650" s="66">
        <f t="shared" si="29"/>
        <v>72.3</v>
      </c>
      <c r="D650" s="125"/>
      <c r="E650" s="344">
        <v>12590</v>
      </c>
      <c r="F650" s="148">
        <f t="shared" si="28"/>
        <v>2859</v>
      </c>
      <c r="G650" s="348"/>
      <c r="H650" s="348">
        <f t="shared" si="30"/>
        <v>2090</v>
      </c>
      <c r="I650" s="344">
        <v>33</v>
      </c>
    </row>
    <row r="651" spans="1:9">
      <c r="A651" s="127">
        <v>667</v>
      </c>
      <c r="B651" s="60"/>
      <c r="C651" s="66">
        <f t="shared" si="29"/>
        <v>72.319999999999993</v>
      </c>
      <c r="D651" s="125"/>
      <c r="E651" s="344">
        <v>12590</v>
      </c>
      <c r="F651" s="148">
        <f t="shared" si="28"/>
        <v>2858</v>
      </c>
      <c r="G651" s="348"/>
      <c r="H651" s="348">
        <f t="shared" si="30"/>
        <v>2089</v>
      </c>
      <c r="I651" s="344">
        <v>33</v>
      </c>
    </row>
    <row r="652" spans="1:9">
      <c r="A652" s="127">
        <v>668</v>
      </c>
      <c r="B652" s="60"/>
      <c r="C652" s="66">
        <f t="shared" si="29"/>
        <v>72.34</v>
      </c>
      <c r="D652" s="125"/>
      <c r="E652" s="344">
        <v>12590</v>
      </c>
      <c r="F652" s="148">
        <f t="shared" si="28"/>
        <v>2858</v>
      </c>
      <c r="G652" s="348"/>
      <c r="H652" s="348">
        <f t="shared" si="30"/>
        <v>2088</v>
      </c>
      <c r="I652" s="344">
        <v>33</v>
      </c>
    </row>
    <row r="653" spans="1:9">
      <c r="A653" s="127">
        <v>669</v>
      </c>
      <c r="B653" s="60"/>
      <c r="C653" s="66">
        <f t="shared" si="29"/>
        <v>72.37</v>
      </c>
      <c r="D653" s="125"/>
      <c r="E653" s="344">
        <v>12590</v>
      </c>
      <c r="F653" s="148">
        <f t="shared" si="28"/>
        <v>2856</v>
      </c>
      <c r="G653" s="348"/>
      <c r="H653" s="348">
        <f t="shared" si="30"/>
        <v>2088</v>
      </c>
      <c r="I653" s="344">
        <v>33</v>
      </c>
    </row>
    <row r="654" spans="1:9">
      <c r="A654" s="127">
        <v>670</v>
      </c>
      <c r="B654" s="60"/>
      <c r="C654" s="66">
        <f t="shared" si="29"/>
        <v>72.39</v>
      </c>
      <c r="D654" s="125"/>
      <c r="E654" s="344">
        <v>12590</v>
      </c>
      <c r="F654" s="148">
        <f t="shared" ref="F654:F717" si="31">ROUND(12*1.3525*(1/C654*E654)+I654,0)</f>
        <v>2856</v>
      </c>
      <c r="G654" s="348"/>
      <c r="H654" s="348">
        <f t="shared" si="30"/>
        <v>2087</v>
      </c>
      <c r="I654" s="344">
        <v>33</v>
      </c>
    </row>
    <row r="655" spans="1:9">
      <c r="A655" s="127">
        <v>671</v>
      </c>
      <c r="B655" s="60"/>
      <c r="C655" s="66">
        <f t="shared" ref="C655:C718" si="32">ROUND(10.899*LN(A655)+A655/150-3,2)</f>
        <v>72.41</v>
      </c>
      <c r="D655" s="125"/>
      <c r="E655" s="344">
        <v>12590</v>
      </c>
      <c r="F655" s="148">
        <f t="shared" si="31"/>
        <v>2855</v>
      </c>
      <c r="G655" s="348"/>
      <c r="H655" s="348">
        <f t="shared" si="30"/>
        <v>2086</v>
      </c>
      <c r="I655" s="344">
        <v>33</v>
      </c>
    </row>
    <row r="656" spans="1:9">
      <c r="A656" s="127">
        <v>672</v>
      </c>
      <c r="B656" s="60"/>
      <c r="C656" s="66">
        <f t="shared" si="32"/>
        <v>72.44</v>
      </c>
      <c r="D656" s="125"/>
      <c r="E656" s="344">
        <v>12590</v>
      </c>
      <c r="F656" s="148">
        <f t="shared" si="31"/>
        <v>2854</v>
      </c>
      <c r="G656" s="348"/>
      <c r="H656" s="348">
        <f t="shared" si="30"/>
        <v>2086</v>
      </c>
      <c r="I656" s="344">
        <v>33</v>
      </c>
    </row>
    <row r="657" spans="1:9">
      <c r="A657" s="127">
        <v>673</v>
      </c>
      <c r="B657" s="60"/>
      <c r="C657" s="66">
        <f t="shared" si="32"/>
        <v>72.459999999999994</v>
      </c>
      <c r="D657" s="125"/>
      <c r="E657" s="344">
        <v>12590</v>
      </c>
      <c r="F657" s="148">
        <f t="shared" si="31"/>
        <v>2853</v>
      </c>
      <c r="G657" s="348"/>
      <c r="H657" s="348">
        <f t="shared" si="30"/>
        <v>2085</v>
      </c>
      <c r="I657" s="344">
        <v>33</v>
      </c>
    </row>
    <row r="658" spans="1:9">
      <c r="A658" s="127">
        <v>674</v>
      </c>
      <c r="B658" s="60"/>
      <c r="C658" s="66">
        <f t="shared" si="32"/>
        <v>72.48</v>
      </c>
      <c r="D658" s="125"/>
      <c r="E658" s="344">
        <v>12590</v>
      </c>
      <c r="F658" s="148">
        <f t="shared" si="31"/>
        <v>2852</v>
      </c>
      <c r="G658" s="348"/>
      <c r="H658" s="348">
        <f t="shared" si="30"/>
        <v>2084</v>
      </c>
      <c r="I658" s="344">
        <v>33</v>
      </c>
    </row>
    <row r="659" spans="1:9">
      <c r="A659" s="127">
        <v>675</v>
      </c>
      <c r="B659" s="60"/>
      <c r="C659" s="66">
        <f t="shared" si="32"/>
        <v>72.5</v>
      </c>
      <c r="D659" s="125"/>
      <c r="E659" s="344">
        <v>12590</v>
      </c>
      <c r="F659" s="148">
        <f t="shared" si="31"/>
        <v>2851</v>
      </c>
      <c r="G659" s="348"/>
      <c r="H659" s="348">
        <f t="shared" si="30"/>
        <v>2084</v>
      </c>
      <c r="I659" s="344">
        <v>33</v>
      </c>
    </row>
    <row r="660" spans="1:9">
      <c r="A660" s="127">
        <v>676</v>
      </c>
      <c r="B660" s="60"/>
      <c r="C660" s="66">
        <f t="shared" si="32"/>
        <v>72.53</v>
      </c>
      <c r="D660" s="125"/>
      <c r="E660" s="344">
        <v>12590</v>
      </c>
      <c r="F660" s="148">
        <f t="shared" si="31"/>
        <v>2850</v>
      </c>
      <c r="G660" s="348"/>
      <c r="H660" s="348">
        <f t="shared" si="30"/>
        <v>2083</v>
      </c>
      <c r="I660" s="344">
        <v>33</v>
      </c>
    </row>
    <row r="661" spans="1:9">
      <c r="A661" s="127">
        <v>677</v>
      </c>
      <c r="B661" s="60"/>
      <c r="C661" s="66">
        <f t="shared" si="32"/>
        <v>72.55</v>
      </c>
      <c r="D661" s="125"/>
      <c r="E661" s="344">
        <v>12590</v>
      </c>
      <c r="F661" s="148">
        <f t="shared" si="31"/>
        <v>2849</v>
      </c>
      <c r="G661" s="348"/>
      <c r="H661" s="348">
        <f t="shared" si="30"/>
        <v>2082</v>
      </c>
      <c r="I661" s="344">
        <v>33</v>
      </c>
    </row>
    <row r="662" spans="1:9">
      <c r="A662" s="127">
        <v>678</v>
      </c>
      <c r="B662" s="60"/>
      <c r="C662" s="66">
        <f t="shared" si="32"/>
        <v>72.569999999999993</v>
      </c>
      <c r="D662" s="125"/>
      <c r="E662" s="344">
        <v>12590</v>
      </c>
      <c r="F662" s="148">
        <f t="shared" si="31"/>
        <v>2849</v>
      </c>
      <c r="G662" s="348"/>
      <c r="H662" s="348">
        <f t="shared" si="30"/>
        <v>2082</v>
      </c>
      <c r="I662" s="344">
        <v>33</v>
      </c>
    </row>
    <row r="663" spans="1:9">
      <c r="A663" s="127">
        <v>679</v>
      </c>
      <c r="B663" s="60"/>
      <c r="C663" s="66">
        <f t="shared" si="32"/>
        <v>72.59</v>
      </c>
      <c r="D663" s="125"/>
      <c r="E663" s="344">
        <v>12590</v>
      </c>
      <c r="F663" s="148">
        <f t="shared" si="31"/>
        <v>2848</v>
      </c>
      <c r="G663" s="348"/>
      <c r="H663" s="348">
        <f t="shared" si="30"/>
        <v>2081</v>
      </c>
      <c r="I663" s="344">
        <v>33</v>
      </c>
    </row>
    <row r="664" spans="1:9">
      <c r="A664" s="127">
        <v>680</v>
      </c>
      <c r="B664" s="60"/>
      <c r="C664" s="66">
        <f t="shared" si="32"/>
        <v>72.62</v>
      </c>
      <c r="D664" s="125"/>
      <c r="E664" s="344">
        <v>12590</v>
      </c>
      <c r="F664" s="148">
        <f t="shared" si="31"/>
        <v>2847</v>
      </c>
      <c r="G664" s="348"/>
      <c r="H664" s="348">
        <f t="shared" si="30"/>
        <v>2080</v>
      </c>
      <c r="I664" s="344">
        <v>33</v>
      </c>
    </row>
    <row r="665" spans="1:9">
      <c r="A665" s="127">
        <v>681</v>
      </c>
      <c r="B665" s="60"/>
      <c r="C665" s="66">
        <f t="shared" si="32"/>
        <v>72.64</v>
      </c>
      <c r="D665" s="125"/>
      <c r="E665" s="344">
        <v>12590</v>
      </c>
      <c r="F665" s="148">
        <f t="shared" si="31"/>
        <v>2846</v>
      </c>
      <c r="G665" s="348"/>
      <c r="H665" s="348">
        <f t="shared" si="30"/>
        <v>2080</v>
      </c>
      <c r="I665" s="344">
        <v>33</v>
      </c>
    </row>
    <row r="666" spans="1:9">
      <c r="A666" s="127">
        <v>682</v>
      </c>
      <c r="B666" s="60"/>
      <c r="C666" s="66">
        <f t="shared" si="32"/>
        <v>72.66</v>
      </c>
      <c r="D666" s="125"/>
      <c r="E666" s="344">
        <v>12590</v>
      </c>
      <c r="F666" s="148">
        <f t="shared" si="31"/>
        <v>2845</v>
      </c>
      <c r="G666" s="348"/>
      <c r="H666" s="348">
        <f t="shared" si="30"/>
        <v>2079</v>
      </c>
      <c r="I666" s="344">
        <v>33</v>
      </c>
    </row>
    <row r="667" spans="1:9">
      <c r="A667" s="127">
        <v>683</v>
      </c>
      <c r="B667" s="60"/>
      <c r="C667" s="66">
        <f t="shared" si="32"/>
        <v>72.69</v>
      </c>
      <c r="D667" s="125"/>
      <c r="E667" s="344">
        <v>12590</v>
      </c>
      <c r="F667" s="148">
        <f t="shared" si="31"/>
        <v>2844</v>
      </c>
      <c r="G667" s="348"/>
      <c r="H667" s="348">
        <f t="shared" si="30"/>
        <v>2078</v>
      </c>
      <c r="I667" s="344">
        <v>33</v>
      </c>
    </row>
    <row r="668" spans="1:9">
      <c r="A668" s="127">
        <v>684</v>
      </c>
      <c r="B668" s="60"/>
      <c r="C668" s="66">
        <f t="shared" si="32"/>
        <v>72.709999999999994</v>
      </c>
      <c r="D668" s="125"/>
      <c r="E668" s="344">
        <v>12590</v>
      </c>
      <c r="F668" s="148">
        <f t="shared" si="31"/>
        <v>2843</v>
      </c>
      <c r="G668" s="348"/>
      <c r="H668" s="348">
        <f t="shared" si="30"/>
        <v>2078</v>
      </c>
      <c r="I668" s="344">
        <v>33</v>
      </c>
    </row>
    <row r="669" spans="1:9">
      <c r="A669" s="127">
        <v>685</v>
      </c>
      <c r="B669" s="60"/>
      <c r="C669" s="66">
        <f t="shared" si="32"/>
        <v>72.73</v>
      </c>
      <c r="D669" s="125"/>
      <c r="E669" s="344">
        <v>12590</v>
      </c>
      <c r="F669" s="148">
        <f t="shared" si="31"/>
        <v>2843</v>
      </c>
      <c r="G669" s="348"/>
      <c r="H669" s="348">
        <f t="shared" si="30"/>
        <v>2077</v>
      </c>
      <c r="I669" s="344">
        <v>33</v>
      </c>
    </row>
    <row r="670" spans="1:9">
      <c r="A670" s="127">
        <v>686</v>
      </c>
      <c r="B670" s="60"/>
      <c r="C670" s="66">
        <f t="shared" si="32"/>
        <v>72.75</v>
      </c>
      <c r="D670" s="125"/>
      <c r="E670" s="344">
        <v>12590</v>
      </c>
      <c r="F670" s="148">
        <f t="shared" si="31"/>
        <v>2842</v>
      </c>
      <c r="G670" s="348"/>
      <c r="H670" s="348">
        <f t="shared" si="30"/>
        <v>2077</v>
      </c>
      <c r="I670" s="344">
        <v>33</v>
      </c>
    </row>
    <row r="671" spans="1:9">
      <c r="A671" s="127">
        <v>687</v>
      </c>
      <c r="B671" s="60"/>
      <c r="C671" s="66">
        <f t="shared" si="32"/>
        <v>72.78</v>
      </c>
      <c r="D671" s="125"/>
      <c r="E671" s="344">
        <v>12590</v>
      </c>
      <c r="F671" s="148">
        <f t="shared" si="31"/>
        <v>2841</v>
      </c>
      <c r="G671" s="348"/>
      <c r="H671" s="348">
        <f t="shared" si="30"/>
        <v>2076</v>
      </c>
      <c r="I671" s="344">
        <v>33</v>
      </c>
    </row>
    <row r="672" spans="1:9">
      <c r="A672" s="127">
        <v>688</v>
      </c>
      <c r="B672" s="60"/>
      <c r="C672" s="66">
        <f t="shared" si="32"/>
        <v>72.8</v>
      </c>
      <c r="D672" s="125"/>
      <c r="E672" s="344">
        <v>12590</v>
      </c>
      <c r="F672" s="148">
        <f t="shared" si="31"/>
        <v>2840</v>
      </c>
      <c r="G672" s="348"/>
      <c r="H672" s="348">
        <f t="shared" si="30"/>
        <v>2075</v>
      </c>
      <c r="I672" s="344">
        <v>33</v>
      </c>
    </row>
    <row r="673" spans="1:9">
      <c r="A673" s="127">
        <v>689</v>
      </c>
      <c r="B673" s="60"/>
      <c r="C673" s="66">
        <f t="shared" si="32"/>
        <v>72.819999999999993</v>
      </c>
      <c r="D673" s="125"/>
      <c r="E673" s="344">
        <v>12590</v>
      </c>
      <c r="F673" s="148">
        <f t="shared" si="31"/>
        <v>2839</v>
      </c>
      <c r="G673" s="348"/>
      <c r="H673" s="348">
        <f t="shared" si="30"/>
        <v>2075</v>
      </c>
      <c r="I673" s="344">
        <v>33</v>
      </c>
    </row>
    <row r="674" spans="1:9">
      <c r="A674" s="127">
        <v>690</v>
      </c>
      <c r="B674" s="60"/>
      <c r="C674" s="66">
        <f t="shared" si="32"/>
        <v>72.84</v>
      </c>
      <c r="D674" s="125"/>
      <c r="E674" s="344">
        <v>12590</v>
      </c>
      <c r="F674" s="148">
        <f t="shared" si="31"/>
        <v>2838</v>
      </c>
      <c r="G674" s="348"/>
      <c r="H674" s="348">
        <f t="shared" si="30"/>
        <v>2074</v>
      </c>
      <c r="I674" s="344">
        <v>33</v>
      </c>
    </row>
    <row r="675" spans="1:9">
      <c r="A675" s="127">
        <v>691</v>
      </c>
      <c r="B675" s="60"/>
      <c r="C675" s="66">
        <f t="shared" si="32"/>
        <v>72.87</v>
      </c>
      <c r="D675" s="125"/>
      <c r="E675" s="344">
        <v>12590</v>
      </c>
      <c r="F675" s="148">
        <f t="shared" si="31"/>
        <v>2837</v>
      </c>
      <c r="G675" s="348"/>
      <c r="H675" s="348">
        <f t="shared" si="30"/>
        <v>2073</v>
      </c>
      <c r="I675" s="344">
        <v>33</v>
      </c>
    </row>
    <row r="676" spans="1:9">
      <c r="A676" s="127">
        <v>692</v>
      </c>
      <c r="B676" s="60"/>
      <c r="C676" s="66">
        <f t="shared" si="32"/>
        <v>72.89</v>
      </c>
      <c r="D676" s="125"/>
      <c r="E676" s="344">
        <v>12590</v>
      </c>
      <c r="F676" s="148">
        <f t="shared" si="31"/>
        <v>2836</v>
      </c>
      <c r="G676" s="348"/>
      <c r="H676" s="348">
        <f t="shared" si="30"/>
        <v>2073</v>
      </c>
      <c r="I676" s="344">
        <v>33</v>
      </c>
    </row>
    <row r="677" spans="1:9">
      <c r="A677" s="127">
        <v>693</v>
      </c>
      <c r="B677" s="60"/>
      <c r="C677" s="66">
        <f t="shared" si="32"/>
        <v>72.91</v>
      </c>
      <c r="D677" s="125"/>
      <c r="E677" s="344">
        <v>12590</v>
      </c>
      <c r="F677" s="148">
        <f t="shared" si="31"/>
        <v>2836</v>
      </c>
      <c r="G677" s="348"/>
      <c r="H677" s="348">
        <f t="shared" si="30"/>
        <v>2072</v>
      </c>
      <c r="I677" s="344">
        <v>33</v>
      </c>
    </row>
    <row r="678" spans="1:9">
      <c r="A678" s="127">
        <v>694</v>
      </c>
      <c r="B678" s="60"/>
      <c r="C678" s="66">
        <f t="shared" si="32"/>
        <v>72.930000000000007</v>
      </c>
      <c r="D678" s="125"/>
      <c r="E678" s="344">
        <v>12590</v>
      </c>
      <c r="F678" s="148">
        <f t="shared" si="31"/>
        <v>2835</v>
      </c>
      <c r="G678" s="348"/>
      <c r="H678" s="348">
        <f t="shared" si="30"/>
        <v>2072</v>
      </c>
      <c r="I678" s="344">
        <v>33</v>
      </c>
    </row>
    <row r="679" spans="1:9">
      <c r="A679" s="127">
        <v>695</v>
      </c>
      <c r="B679" s="60"/>
      <c r="C679" s="66">
        <f t="shared" si="32"/>
        <v>72.959999999999994</v>
      </c>
      <c r="D679" s="125"/>
      <c r="E679" s="344">
        <v>12590</v>
      </c>
      <c r="F679" s="148">
        <f t="shared" si="31"/>
        <v>2834</v>
      </c>
      <c r="G679" s="348"/>
      <c r="H679" s="348">
        <f t="shared" si="30"/>
        <v>2071</v>
      </c>
      <c r="I679" s="344">
        <v>33</v>
      </c>
    </row>
    <row r="680" spans="1:9">
      <c r="A680" s="127">
        <v>696</v>
      </c>
      <c r="B680" s="60"/>
      <c r="C680" s="66">
        <f t="shared" si="32"/>
        <v>72.98</v>
      </c>
      <c r="D680" s="125"/>
      <c r="E680" s="344">
        <v>12590</v>
      </c>
      <c r="F680" s="148">
        <f t="shared" si="31"/>
        <v>2833</v>
      </c>
      <c r="G680" s="348"/>
      <c r="H680" s="348">
        <f t="shared" si="30"/>
        <v>2070</v>
      </c>
      <c r="I680" s="344">
        <v>33</v>
      </c>
    </row>
    <row r="681" spans="1:9">
      <c r="A681" s="127">
        <v>697</v>
      </c>
      <c r="B681" s="60"/>
      <c r="C681" s="66">
        <f t="shared" si="32"/>
        <v>73</v>
      </c>
      <c r="D681" s="125"/>
      <c r="E681" s="344">
        <v>12590</v>
      </c>
      <c r="F681" s="148">
        <f t="shared" si="31"/>
        <v>2832</v>
      </c>
      <c r="G681" s="348"/>
      <c r="H681" s="348">
        <f t="shared" ref="H681:H744" si="33">ROUND(12*(1/C681*E681),0)</f>
        <v>2070</v>
      </c>
      <c r="I681" s="344">
        <v>33</v>
      </c>
    </row>
    <row r="682" spans="1:9">
      <c r="A682" s="127">
        <v>698</v>
      </c>
      <c r="B682" s="60"/>
      <c r="C682" s="66">
        <f t="shared" si="32"/>
        <v>73.02</v>
      </c>
      <c r="D682" s="125"/>
      <c r="E682" s="344">
        <v>12590</v>
      </c>
      <c r="F682" s="148">
        <f t="shared" si="31"/>
        <v>2831</v>
      </c>
      <c r="G682" s="348"/>
      <c r="H682" s="348">
        <f t="shared" si="33"/>
        <v>2069</v>
      </c>
      <c r="I682" s="344">
        <v>33</v>
      </c>
    </row>
    <row r="683" spans="1:9">
      <c r="A683" s="127">
        <v>699</v>
      </c>
      <c r="B683" s="60"/>
      <c r="C683" s="66">
        <f t="shared" si="32"/>
        <v>73.040000000000006</v>
      </c>
      <c r="D683" s="125"/>
      <c r="E683" s="344">
        <v>12590</v>
      </c>
      <c r="F683" s="148">
        <f t="shared" si="31"/>
        <v>2831</v>
      </c>
      <c r="G683" s="348"/>
      <c r="H683" s="348">
        <f t="shared" si="33"/>
        <v>2068</v>
      </c>
      <c r="I683" s="344">
        <v>33</v>
      </c>
    </row>
    <row r="684" spans="1:9">
      <c r="A684" s="127">
        <v>700</v>
      </c>
      <c r="B684" s="60"/>
      <c r="C684" s="66">
        <f t="shared" si="32"/>
        <v>73.069999999999993</v>
      </c>
      <c r="D684" s="125"/>
      <c r="E684" s="344">
        <v>12590</v>
      </c>
      <c r="F684" s="148">
        <f t="shared" si="31"/>
        <v>2829</v>
      </c>
      <c r="G684" s="348"/>
      <c r="H684" s="348">
        <f t="shared" si="33"/>
        <v>2068</v>
      </c>
      <c r="I684" s="344">
        <v>33</v>
      </c>
    </row>
    <row r="685" spans="1:9">
      <c r="A685" s="127">
        <v>701</v>
      </c>
      <c r="B685" s="60"/>
      <c r="C685" s="66">
        <f t="shared" si="32"/>
        <v>73.09</v>
      </c>
      <c r="D685" s="125"/>
      <c r="E685" s="344">
        <v>12590</v>
      </c>
      <c r="F685" s="148">
        <f t="shared" si="31"/>
        <v>2829</v>
      </c>
      <c r="G685" s="348"/>
      <c r="H685" s="348">
        <f t="shared" si="33"/>
        <v>2067</v>
      </c>
      <c r="I685" s="344">
        <v>33</v>
      </c>
    </row>
    <row r="686" spans="1:9">
      <c r="A686" s="127">
        <v>702</v>
      </c>
      <c r="B686" s="60"/>
      <c r="C686" s="66">
        <f t="shared" si="32"/>
        <v>73.11</v>
      </c>
      <c r="D686" s="125"/>
      <c r="E686" s="344">
        <v>12590</v>
      </c>
      <c r="F686" s="148">
        <f t="shared" si="31"/>
        <v>2828</v>
      </c>
      <c r="G686" s="348"/>
      <c r="H686" s="348">
        <f t="shared" si="33"/>
        <v>2066</v>
      </c>
      <c r="I686" s="344">
        <v>33</v>
      </c>
    </row>
    <row r="687" spans="1:9">
      <c r="A687" s="127">
        <v>703</v>
      </c>
      <c r="B687" s="60"/>
      <c r="C687" s="66">
        <f t="shared" si="32"/>
        <v>73.13</v>
      </c>
      <c r="D687" s="125"/>
      <c r="E687" s="344">
        <v>12590</v>
      </c>
      <c r="F687" s="148">
        <f t="shared" si="31"/>
        <v>2827</v>
      </c>
      <c r="G687" s="348"/>
      <c r="H687" s="348">
        <f t="shared" si="33"/>
        <v>2066</v>
      </c>
      <c r="I687" s="344">
        <v>33</v>
      </c>
    </row>
    <row r="688" spans="1:9">
      <c r="A688" s="127">
        <v>704</v>
      </c>
      <c r="B688" s="60"/>
      <c r="C688" s="66">
        <f t="shared" si="32"/>
        <v>73.16</v>
      </c>
      <c r="D688" s="125"/>
      <c r="E688" s="344">
        <v>12590</v>
      </c>
      <c r="F688" s="148">
        <f t="shared" si="31"/>
        <v>2826</v>
      </c>
      <c r="G688" s="348"/>
      <c r="H688" s="348">
        <f t="shared" si="33"/>
        <v>2065</v>
      </c>
      <c r="I688" s="344">
        <v>33</v>
      </c>
    </row>
    <row r="689" spans="1:9">
      <c r="A689" s="127">
        <v>705</v>
      </c>
      <c r="B689" s="60"/>
      <c r="C689" s="66">
        <f t="shared" si="32"/>
        <v>73.180000000000007</v>
      </c>
      <c r="D689" s="125"/>
      <c r="E689" s="344">
        <v>12590</v>
      </c>
      <c r="F689" s="148">
        <f t="shared" si="31"/>
        <v>2825</v>
      </c>
      <c r="G689" s="348"/>
      <c r="H689" s="348">
        <f t="shared" si="33"/>
        <v>2064</v>
      </c>
      <c r="I689" s="344">
        <v>33</v>
      </c>
    </row>
    <row r="690" spans="1:9">
      <c r="A690" s="127">
        <v>706</v>
      </c>
      <c r="B690" s="60"/>
      <c r="C690" s="66">
        <f t="shared" si="32"/>
        <v>73.2</v>
      </c>
      <c r="D690" s="125"/>
      <c r="E690" s="344">
        <v>12590</v>
      </c>
      <c r="F690" s="148">
        <f t="shared" si="31"/>
        <v>2824</v>
      </c>
      <c r="G690" s="348"/>
      <c r="H690" s="348">
        <f t="shared" si="33"/>
        <v>2064</v>
      </c>
      <c r="I690" s="344">
        <v>33</v>
      </c>
    </row>
    <row r="691" spans="1:9">
      <c r="A691" s="127">
        <v>707</v>
      </c>
      <c r="B691" s="60"/>
      <c r="C691" s="66">
        <f t="shared" si="32"/>
        <v>73.22</v>
      </c>
      <c r="D691" s="125"/>
      <c r="E691" s="344">
        <v>12590</v>
      </c>
      <c r="F691" s="148">
        <f t="shared" si="31"/>
        <v>2824</v>
      </c>
      <c r="G691" s="348"/>
      <c r="H691" s="348">
        <f t="shared" si="33"/>
        <v>2063</v>
      </c>
      <c r="I691" s="344">
        <v>33</v>
      </c>
    </row>
    <row r="692" spans="1:9">
      <c r="A692" s="127">
        <v>708</v>
      </c>
      <c r="B692" s="60"/>
      <c r="C692" s="66">
        <f t="shared" si="32"/>
        <v>73.239999999999995</v>
      </c>
      <c r="D692" s="125"/>
      <c r="E692" s="344">
        <v>12590</v>
      </c>
      <c r="F692" s="148">
        <f t="shared" si="31"/>
        <v>2823</v>
      </c>
      <c r="G692" s="348"/>
      <c r="H692" s="348">
        <f t="shared" si="33"/>
        <v>2063</v>
      </c>
      <c r="I692" s="344">
        <v>33</v>
      </c>
    </row>
    <row r="693" spans="1:9">
      <c r="A693" s="127">
        <v>709</v>
      </c>
      <c r="B693" s="60"/>
      <c r="C693" s="66">
        <f t="shared" si="32"/>
        <v>73.27</v>
      </c>
      <c r="D693" s="125"/>
      <c r="E693" s="344">
        <v>12590</v>
      </c>
      <c r="F693" s="148">
        <f t="shared" si="31"/>
        <v>2822</v>
      </c>
      <c r="G693" s="348"/>
      <c r="H693" s="348">
        <f t="shared" si="33"/>
        <v>2062</v>
      </c>
      <c r="I693" s="344">
        <v>33</v>
      </c>
    </row>
    <row r="694" spans="1:9">
      <c r="A694" s="127">
        <v>710</v>
      </c>
      <c r="B694" s="60"/>
      <c r="C694" s="66">
        <f t="shared" si="32"/>
        <v>73.290000000000006</v>
      </c>
      <c r="D694" s="125"/>
      <c r="E694" s="344">
        <v>12590</v>
      </c>
      <c r="F694" s="148">
        <f t="shared" si="31"/>
        <v>2821</v>
      </c>
      <c r="G694" s="348"/>
      <c r="H694" s="348">
        <f t="shared" si="33"/>
        <v>2061</v>
      </c>
      <c r="I694" s="344">
        <v>33</v>
      </c>
    </row>
    <row r="695" spans="1:9">
      <c r="A695" s="127">
        <v>711</v>
      </c>
      <c r="B695" s="60"/>
      <c r="C695" s="66">
        <f t="shared" si="32"/>
        <v>73.31</v>
      </c>
      <c r="D695" s="125"/>
      <c r="E695" s="344">
        <v>12590</v>
      </c>
      <c r="F695" s="148">
        <f t="shared" si="31"/>
        <v>2820</v>
      </c>
      <c r="G695" s="348"/>
      <c r="H695" s="348">
        <f t="shared" si="33"/>
        <v>2061</v>
      </c>
      <c r="I695" s="344">
        <v>33</v>
      </c>
    </row>
    <row r="696" spans="1:9">
      <c r="A696" s="127">
        <v>712</v>
      </c>
      <c r="B696" s="60"/>
      <c r="C696" s="66">
        <f t="shared" si="32"/>
        <v>73.33</v>
      </c>
      <c r="D696" s="125"/>
      <c r="E696" s="344">
        <v>12590</v>
      </c>
      <c r="F696" s="148">
        <f t="shared" si="31"/>
        <v>2820</v>
      </c>
      <c r="G696" s="348"/>
      <c r="H696" s="348">
        <f t="shared" si="33"/>
        <v>2060</v>
      </c>
      <c r="I696" s="344">
        <v>33</v>
      </c>
    </row>
    <row r="697" spans="1:9">
      <c r="A697" s="127">
        <v>713</v>
      </c>
      <c r="B697" s="60"/>
      <c r="C697" s="66">
        <f t="shared" si="32"/>
        <v>73.349999999999994</v>
      </c>
      <c r="D697" s="125"/>
      <c r="E697" s="344">
        <v>12590</v>
      </c>
      <c r="F697" s="148">
        <f t="shared" si="31"/>
        <v>2819</v>
      </c>
      <c r="G697" s="348"/>
      <c r="H697" s="348">
        <f t="shared" si="33"/>
        <v>2060</v>
      </c>
      <c r="I697" s="344">
        <v>33</v>
      </c>
    </row>
    <row r="698" spans="1:9">
      <c r="A698" s="127">
        <v>714</v>
      </c>
      <c r="B698" s="60"/>
      <c r="C698" s="66">
        <f t="shared" si="32"/>
        <v>73.38</v>
      </c>
      <c r="D698" s="125"/>
      <c r="E698" s="344">
        <v>12590</v>
      </c>
      <c r="F698" s="148">
        <f t="shared" si="31"/>
        <v>2818</v>
      </c>
      <c r="G698" s="348"/>
      <c r="H698" s="348">
        <f t="shared" si="33"/>
        <v>2059</v>
      </c>
      <c r="I698" s="344">
        <v>33</v>
      </c>
    </row>
    <row r="699" spans="1:9">
      <c r="A699" s="127">
        <v>715</v>
      </c>
      <c r="B699" s="60"/>
      <c r="C699" s="66">
        <f t="shared" si="32"/>
        <v>73.400000000000006</v>
      </c>
      <c r="D699" s="125"/>
      <c r="E699" s="344">
        <v>12590</v>
      </c>
      <c r="F699" s="148">
        <f t="shared" si="31"/>
        <v>2817</v>
      </c>
      <c r="G699" s="348"/>
      <c r="H699" s="348">
        <f t="shared" si="33"/>
        <v>2058</v>
      </c>
      <c r="I699" s="344">
        <v>33</v>
      </c>
    </row>
    <row r="700" spans="1:9">
      <c r="A700" s="127">
        <v>716</v>
      </c>
      <c r="B700" s="60"/>
      <c r="C700" s="66">
        <f t="shared" si="32"/>
        <v>73.42</v>
      </c>
      <c r="D700" s="125"/>
      <c r="E700" s="344">
        <v>12590</v>
      </c>
      <c r="F700" s="148">
        <f t="shared" si="31"/>
        <v>2816</v>
      </c>
      <c r="G700" s="348"/>
      <c r="H700" s="348">
        <f t="shared" si="33"/>
        <v>2058</v>
      </c>
      <c r="I700" s="344">
        <v>33</v>
      </c>
    </row>
    <row r="701" spans="1:9">
      <c r="A701" s="127">
        <v>717</v>
      </c>
      <c r="B701" s="60"/>
      <c r="C701" s="66">
        <f t="shared" si="32"/>
        <v>73.44</v>
      </c>
      <c r="D701" s="125"/>
      <c r="E701" s="344">
        <v>12590</v>
      </c>
      <c r="F701" s="148">
        <f t="shared" si="31"/>
        <v>2815</v>
      </c>
      <c r="G701" s="348"/>
      <c r="H701" s="348">
        <f t="shared" si="33"/>
        <v>2057</v>
      </c>
      <c r="I701" s="344">
        <v>33</v>
      </c>
    </row>
    <row r="702" spans="1:9">
      <c r="A702" s="127">
        <v>718</v>
      </c>
      <c r="B702" s="60"/>
      <c r="C702" s="66">
        <f t="shared" si="32"/>
        <v>73.459999999999994</v>
      </c>
      <c r="D702" s="125"/>
      <c r="E702" s="344">
        <v>12590</v>
      </c>
      <c r="F702" s="148">
        <f t="shared" si="31"/>
        <v>2815</v>
      </c>
      <c r="G702" s="348"/>
      <c r="H702" s="348">
        <f t="shared" si="33"/>
        <v>2057</v>
      </c>
      <c r="I702" s="344">
        <v>33</v>
      </c>
    </row>
    <row r="703" spans="1:9">
      <c r="A703" s="127">
        <v>719</v>
      </c>
      <c r="B703" s="60"/>
      <c r="C703" s="66">
        <f t="shared" si="32"/>
        <v>73.489999999999995</v>
      </c>
      <c r="D703" s="125"/>
      <c r="E703" s="344">
        <v>12590</v>
      </c>
      <c r="F703" s="148">
        <f t="shared" si="31"/>
        <v>2813</v>
      </c>
      <c r="G703" s="348"/>
      <c r="H703" s="348">
        <f t="shared" si="33"/>
        <v>2056</v>
      </c>
      <c r="I703" s="344">
        <v>33</v>
      </c>
    </row>
    <row r="704" spans="1:9">
      <c r="A704" s="127">
        <v>720</v>
      </c>
      <c r="B704" s="60"/>
      <c r="C704" s="66">
        <f t="shared" si="32"/>
        <v>73.510000000000005</v>
      </c>
      <c r="D704" s="125"/>
      <c r="E704" s="344">
        <v>12590</v>
      </c>
      <c r="F704" s="148">
        <f t="shared" si="31"/>
        <v>2813</v>
      </c>
      <c r="G704" s="348"/>
      <c r="H704" s="348">
        <f t="shared" si="33"/>
        <v>2055</v>
      </c>
      <c r="I704" s="344">
        <v>33</v>
      </c>
    </row>
    <row r="705" spans="1:9">
      <c r="A705" s="127">
        <v>721</v>
      </c>
      <c r="B705" s="60"/>
      <c r="C705" s="66">
        <f t="shared" si="32"/>
        <v>73.53</v>
      </c>
      <c r="D705" s="125"/>
      <c r="E705" s="344">
        <v>12590</v>
      </c>
      <c r="F705" s="148">
        <f t="shared" si="31"/>
        <v>2812</v>
      </c>
      <c r="G705" s="348"/>
      <c r="H705" s="348">
        <f t="shared" si="33"/>
        <v>2055</v>
      </c>
      <c r="I705" s="344">
        <v>33</v>
      </c>
    </row>
    <row r="706" spans="1:9">
      <c r="A706" s="127">
        <v>722</v>
      </c>
      <c r="B706" s="60"/>
      <c r="C706" s="66">
        <f t="shared" si="32"/>
        <v>73.55</v>
      </c>
      <c r="D706" s="125"/>
      <c r="E706" s="344">
        <v>12590</v>
      </c>
      <c r="F706" s="148">
        <f t="shared" si="31"/>
        <v>2811</v>
      </c>
      <c r="G706" s="348"/>
      <c r="H706" s="348">
        <f t="shared" si="33"/>
        <v>2054</v>
      </c>
      <c r="I706" s="344">
        <v>33</v>
      </c>
    </row>
    <row r="707" spans="1:9">
      <c r="A707" s="127">
        <v>723</v>
      </c>
      <c r="B707" s="60"/>
      <c r="C707" s="66">
        <f t="shared" si="32"/>
        <v>73.569999999999993</v>
      </c>
      <c r="D707" s="125"/>
      <c r="E707" s="344">
        <v>12590</v>
      </c>
      <c r="F707" s="148">
        <f t="shared" si="31"/>
        <v>2810</v>
      </c>
      <c r="G707" s="348"/>
      <c r="H707" s="348">
        <f t="shared" si="33"/>
        <v>2054</v>
      </c>
      <c r="I707" s="344">
        <v>33</v>
      </c>
    </row>
    <row r="708" spans="1:9">
      <c r="A708" s="127">
        <v>724</v>
      </c>
      <c r="B708" s="60"/>
      <c r="C708" s="66">
        <f t="shared" si="32"/>
        <v>73.59</v>
      </c>
      <c r="D708" s="125"/>
      <c r="E708" s="344">
        <v>12590</v>
      </c>
      <c r="F708" s="148">
        <f t="shared" si="31"/>
        <v>2810</v>
      </c>
      <c r="G708" s="348"/>
      <c r="H708" s="348">
        <f t="shared" si="33"/>
        <v>2053</v>
      </c>
      <c r="I708" s="344">
        <v>33</v>
      </c>
    </row>
    <row r="709" spans="1:9">
      <c r="A709" s="127">
        <v>725</v>
      </c>
      <c r="B709" s="60"/>
      <c r="C709" s="66">
        <f t="shared" si="32"/>
        <v>73.62</v>
      </c>
      <c r="D709" s="125"/>
      <c r="E709" s="344">
        <v>12590</v>
      </c>
      <c r="F709" s="148">
        <f t="shared" si="31"/>
        <v>2809</v>
      </c>
      <c r="G709" s="348"/>
      <c r="H709" s="348">
        <f t="shared" si="33"/>
        <v>2052</v>
      </c>
      <c r="I709" s="344">
        <v>33</v>
      </c>
    </row>
    <row r="710" spans="1:9">
      <c r="A710" s="127">
        <v>726</v>
      </c>
      <c r="B710" s="60"/>
      <c r="C710" s="66">
        <f t="shared" si="32"/>
        <v>73.64</v>
      </c>
      <c r="D710" s="125"/>
      <c r="E710" s="344">
        <v>12590</v>
      </c>
      <c r="F710" s="148">
        <f t="shared" si="31"/>
        <v>2808</v>
      </c>
      <c r="G710" s="348"/>
      <c r="H710" s="348">
        <f t="shared" si="33"/>
        <v>2052</v>
      </c>
      <c r="I710" s="344">
        <v>33</v>
      </c>
    </row>
    <row r="711" spans="1:9">
      <c r="A711" s="127">
        <v>727</v>
      </c>
      <c r="B711" s="60"/>
      <c r="C711" s="66">
        <f t="shared" si="32"/>
        <v>73.66</v>
      </c>
      <c r="D711" s="125"/>
      <c r="E711" s="344">
        <v>12590</v>
      </c>
      <c r="F711" s="148">
        <f t="shared" si="31"/>
        <v>2807</v>
      </c>
      <c r="G711" s="348"/>
      <c r="H711" s="348">
        <f t="shared" si="33"/>
        <v>2051</v>
      </c>
      <c r="I711" s="344">
        <v>33</v>
      </c>
    </row>
    <row r="712" spans="1:9">
      <c r="A712" s="127">
        <v>728</v>
      </c>
      <c r="B712" s="60"/>
      <c r="C712" s="66">
        <f t="shared" si="32"/>
        <v>73.680000000000007</v>
      </c>
      <c r="D712" s="125"/>
      <c r="E712" s="344">
        <v>12590</v>
      </c>
      <c r="F712" s="148">
        <f t="shared" si="31"/>
        <v>2806</v>
      </c>
      <c r="G712" s="348"/>
      <c r="H712" s="348">
        <f t="shared" si="33"/>
        <v>2050</v>
      </c>
      <c r="I712" s="344">
        <v>33</v>
      </c>
    </row>
    <row r="713" spans="1:9">
      <c r="A713" s="127">
        <v>729</v>
      </c>
      <c r="B713" s="60"/>
      <c r="C713" s="66">
        <f t="shared" si="32"/>
        <v>73.7</v>
      </c>
      <c r="D713" s="125"/>
      <c r="E713" s="344">
        <v>12590</v>
      </c>
      <c r="F713" s="148">
        <f t="shared" si="31"/>
        <v>2806</v>
      </c>
      <c r="G713" s="348"/>
      <c r="H713" s="348">
        <f t="shared" si="33"/>
        <v>2050</v>
      </c>
      <c r="I713" s="344">
        <v>33</v>
      </c>
    </row>
    <row r="714" spans="1:9">
      <c r="A714" s="127">
        <v>730</v>
      </c>
      <c r="B714" s="60"/>
      <c r="C714" s="66">
        <f t="shared" si="32"/>
        <v>73.72</v>
      </c>
      <c r="D714" s="125"/>
      <c r="E714" s="344">
        <v>12590</v>
      </c>
      <c r="F714" s="148">
        <f t="shared" si="31"/>
        <v>2805</v>
      </c>
      <c r="G714" s="348"/>
      <c r="H714" s="348">
        <f t="shared" si="33"/>
        <v>2049</v>
      </c>
      <c r="I714" s="344">
        <v>33</v>
      </c>
    </row>
    <row r="715" spans="1:9">
      <c r="A715" s="127">
        <v>731</v>
      </c>
      <c r="B715" s="60"/>
      <c r="C715" s="66">
        <f t="shared" si="32"/>
        <v>73.75</v>
      </c>
      <c r="D715" s="125"/>
      <c r="E715" s="344">
        <v>12590</v>
      </c>
      <c r="F715" s="148">
        <f t="shared" si="31"/>
        <v>2804</v>
      </c>
      <c r="G715" s="348"/>
      <c r="H715" s="348">
        <f t="shared" si="33"/>
        <v>2049</v>
      </c>
      <c r="I715" s="344">
        <v>33</v>
      </c>
    </row>
    <row r="716" spans="1:9">
      <c r="A716" s="127">
        <v>732</v>
      </c>
      <c r="B716" s="60"/>
      <c r="C716" s="66">
        <f t="shared" si="32"/>
        <v>73.77</v>
      </c>
      <c r="D716" s="125"/>
      <c r="E716" s="344">
        <v>12590</v>
      </c>
      <c r="F716" s="148">
        <f t="shared" si="31"/>
        <v>2803</v>
      </c>
      <c r="G716" s="348"/>
      <c r="H716" s="348">
        <f t="shared" si="33"/>
        <v>2048</v>
      </c>
      <c r="I716" s="344">
        <v>33</v>
      </c>
    </row>
    <row r="717" spans="1:9">
      <c r="A717" s="127">
        <v>733</v>
      </c>
      <c r="B717" s="60"/>
      <c r="C717" s="66">
        <f t="shared" si="32"/>
        <v>73.790000000000006</v>
      </c>
      <c r="D717" s="125"/>
      <c r="E717" s="344">
        <v>12590</v>
      </c>
      <c r="F717" s="148">
        <f t="shared" si="31"/>
        <v>2802</v>
      </c>
      <c r="G717" s="348"/>
      <c r="H717" s="348">
        <f t="shared" si="33"/>
        <v>2047</v>
      </c>
      <c r="I717" s="344">
        <v>33</v>
      </c>
    </row>
    <row r="718" spans="1:9">
      <c r="A718" s="127">
        <v>734</v>
      </c>
      <c r="B718" s="60"/>
      <c r="C718" s="66">
        <f t="shared" si="32"/>
        <v>73.81</v>
      </c>
      <c r="D718" s="125"/>
      <c r="E718" s="344">
        <v>12590</v>
      </c>
      <c r="F718" s="148">
        <f t="shared" ref="F718:F781" si="34">ROUND(12*1.3525*(1/C718*E718)+I718,0)</f>
        <v>2801</v>
      </c>
      <c r="G718" s="348"/>
      <c r="H718" s="348">
        <f t="shared" si="33"/>
        <v>2047</v>
      </c>
      <c r="I718" s="344">
        <v>33</v>
      </c>
    </row>
    <row r="719" spans="1:9">
      <c r="A719" s="127">
        <v>735</v>
      </c>
      <c r="B719" s="60"/>
      <c r="C719" s="66">
        <f t="shared" ref="C719:C782" si="35">ROUND(10.899*LN(A719)+A719/150-3,2)</f>
        <v>73.83</v>
      </c>
      <c r="D719" s="125"/>
      <c r="E719" s="344">
        <v>12590</v>
      </c>
      <c r="F719" s="148">
        <f t="shared" si="34"/>
        <v>2801</v>
      </c>
      <c r="G719" s="348"/>
      <c r="H719" s="348">
        <f t="shared" si="33"/>
        <v>2046</v>
      </c>
      <c r="I719" s="344">
        <v>33</v>
      </c>
    </row>
    <row r="720" spans="1:9">
      <c r="A720" s="127">
        <v>736</v>
      </c>
      <c r="B720" s="60"/>
      <c r="C720" s="66">
        <f t="shared" si="35"/>
        <v>73.849999999999994</v>
      </c>
      <c r="D720" s="125"/>
      <c r="E720" s="344">
        <v>12590</v>
      </c>
      <c r="F720" s="148">
        <f t="shared" si="34"/>
        <v>2800</v>
      </c>
      <c r="G720" s="348"/>
      <c r="H720" s="348">
        <f t="shared" si="33"/>
        <v>2046</v>
      </c>
      <c r="I720" s="344">
        <v>33</v>
      </c>
    </row>
    <row r="721" spans="1:9">
      <c r="A721" s="127">
        <v>737</v>
      </c>
      <c r="B721" s="60"/>
      <c r="C721" s="66">
        <f t="shared" si="35"/>
        <v>73.87</v>
      </c>
      <c r="D721" s="125"/>
      <c r="E721" s="344">
        <v>12590</v>
      </c>
      <c r="F721" s="148">
        <f t="shared" si="34"/>
        <v>2799</v>
      </c>
      <c r="G721" s="348"/>
      <c r="H721" s="348">
        <f t="shared" si="33"/>
        <v>2045</v>
      </c>
      <c r="I721" s="344">
        <v>33</v>
      </c>
    </row>
    <row r="722" spans="1:9">
      <c r="A722" s="127">
        <v>738</v>
      </c>
      <c r="B722" s="60"/>
      <c r="C722" s="66">
        <f t="shared" si="35"/>
        <v>73.900000000000006</v>
      </c>
      <c r="D722" s="125"/>
      <c r="E722" s="344">
        <v>12590</v>
      </c>
      <c r="F722" s="148">
        <f t="shared" si="34"/>
        <v>2798</v>
      </c>
      <c r="G722" s="348"/>
      <c r="H722" s="348">
        <f t="shared" si="33"/>
        <v>2044</v>
      </c>
      <c r="I722" s="344">
        <v>33</v>
      </c>
    </row>
    <row r="723" spans="1:9">
      <c r="A723" s="127">
        <v>739</v>
      </c>
      <c r="B723" s="60"/>
      <c r="C723" s="66">
        <f t="shared" si="35"/>
        <v>73.92</v>
      </c>
      <c r="D723" s="125"/>
      <c r="E723" s="344">
        <v>12590</v>
      </c>
      <c r="F723" s="148">
        <f t="shared" si="34"/>
        <v>2797</v>
      </c>
      <c r="G723" s="348"/>
      <c r="H723" s="348">
        <f t="shared" si="33"/>
        <v>2044</v>
      </c>
      <c r="I723" s="344">
        <v>33</v>
      </c>
    </row>
    <row r="724" spans="1:9">
      <c r="A724" s="127">
        <v>740</v>
      </c>
      <c r="B724" s="60"/>
      <c r="C724" s="66">
        <f t="shared" si="35"/>
        <v>73.94</v>
      </c>
      <c r="D724" s="125"/>
      <c r="E724" s="344">
        <v>12590</v>
      </c>
      <c r="F724" s="148">
        <f t="shared" si="34"/>
        <v>2797</v>
      </c>
      <c r="G724" s="348"/>
      <c r="H724" s="348">
        <f t="shared" si="33"/>
        <v>2043</v>
      </c>
      <c r="I724" s="344">
        <v>33</v>
      </c>
    </row>
    <row r="725" spans="1:9">
      <c r="A725" s="127">
        <v>741</v>
      </c>
      <c r="B725" s="60"/>
      <c r="C725" s="66">
        <f t="shared" si="35"/>
        <v>73.959999999999994</v>
      </c>
      <c r="D725" s="125"/>
      <c r="E725" s="344">
        <v>12590</v>
      </c>
      <c r="F725" s="148">
        <f t="shared" si="34"/>
        <v>2796</v>
      </c>
      <c r="G725" s="348"/>
      <c r="H725" s="348">
        <f t="shared" si="33"/>
        <v>2043</v>
      </c>
      <c r="I725" s="344">
        <v>33</v>
      </c>
    </row>
    <row r="726" spans="1:9">
      <c r="A726" s="127">
        <v>742</v>
      </c>
      <c r="B726" s="60"/>
      <c r="C726" s="66">
        <f t="shared" si="35"/>
        <v>73.98</v>
      </c>
      <c r="D726" s="125"/>
      <c r="E726" s="344">
        <v>12590</v>
      </c>
      <c r="F726" s="148">
        <f t="shared" si="34"/>
        <v>2795</v>
      </c>
      <c r="G726" s="348"/>
      <c r="H726" s="348">
        <f t="shared" si="33"/>
        <v>2042</v>
      </c>
      <c r="I726" s="344">
        <v>33</v>
      </c>
    </row>
    <row r="727" spans="1:9">
      <c r="A727" s="127">
        <v>743</v>
      </c>
      <c r="B727" s="60"/>
      <c r="C727" s="66">
        <f t="shared" si="35"/>
        <v>74</v>
      </c>
      <c r="D727" s="125"/>
      <c r="E727" s="344">
        <v>12590</v>
      </c>
      <c r="F727" s="148">
        <f t="shared" si="34"/>
        <v>2794</v>
      </c>
      <c r="G727" s="348"/>
      <c r="H727" s="348">
        <f t="shared" si="33"/>
        <v>2042</v>
      </c>
      <c r="I727" s="344">
        <v>33</v>
      </c>
    </row>
    <row r="728" spans="1:9">
      <c r="A728" s="127">
        <v>744</v>
      </c>
      <c r="B728" s="60"/>
      <c r="C728" s="66">
        <f t="shared" si="35"/>
        <v>74.02</v>
      </c>
      <c r="D728" s="125"/>
      <c r="E728" s="344">
        <v>12590</v>
      </c>
      <c r="F728" s="148">
        <f t="shared" si="34"/>
        <v>2794</v>
      </c>
      <c r="G728" s="348"/>
      <c r="H728" s="348">
        <f t="shared" si="33"/>
        <v>2041</v>
      </c>
      <c r="I728" s="344">
        <v>33</v>
      </c>
    </row>
    <row r="729" spans="1:9">
      <c r="A729" s="127">
        <v>745</v>
      </c>
      <c r="B729" s="60"/>
      <c r="C729" s="66">
        <f t="shared" si="35"/>
        <v>74.05</v>
      </c>
      <c r="D729" s="125"/>
      <c r="E729" s="344">
        <v>12590</v>
      </c>
      <c r="F729" s="148">
        <f t="shared" si="34"/>
        <v>2792</v>
      </c>
      <c r="G729" s="348"/>
      <c r="H729" s="348">
        <f t="shared" si="33"/>
        <v>2040</v>
      </c>
      <c r="I729" s="344">
        <v>33</v>
      </c>
    </row>
    <row r="730" spans="1:9">
      <c r="A730" s="127">
        <v>746</v>
      </c>
      <c r="B730" s="60"/>
      <c r="C730" s="66">
        <f t="shared" si="35"/>
        <v>74.069999999999993</v>
      </c>
      <c r="D730" s="125"/>
      <c r="E730" s="344">
        <v>12590</v>
      </c>
      <c r="F730" s="148">
        <f t="shared" si="34"/>
        <v>2792</v>
      </c>
      <c r="G730" s="348"/>
      <c r="H730" s="348">
        <f t="shared" si="33"/>
        <v>2040</v>
      </c>
      <c r="I730" s="344">
        <v>33</v>
      </c>
    </row>
    <row r="731" spans="1:9">
      <c r="A731" s="127">
        <v>747</v>
      </c>
      <c r="B731" s="60"/>
      <c r="C731" s="66">
        <f t="shared" si="35"/>
        <v>74.09</v>
      </c>
      <c r="D731" s="125"/>
      <c r="E731" s="344">
        <v>12590</v>
      </c>
      <c r="F731" s="148">
        <f t="shared" si="34"/>
        <v>2791</v>
      </c>
      <c r="G731" s="348"/>
      <c r="H731" s="348">
        <f t="shared" si="33"/>
        <v>2039</v>
      </c>
      <c r="I731" s="344">
        <v>33</v>
      </c>
    </row>
    <row r="732" spans="1:9">
      <c r="A732" s="127">
        <v>748</v>
      </c>
      <c r="B732" s="60"/>
      <c r="C732" s="66">
        <f t="shared" si="35"/>
        <v>74.11</v>
      </c>
      <c r="D732" s="125"/>
      <c r="E732" s="344">
        <v>12590</v>
      </c>
      <c r="F732" s="148">
        <f t="shared" si="34"/>
        <v>2790</v>
      </c>
      <c r="G732" s="348"/>
      <c r="H732" s="348">
        <f t="shared" si="33"/>
        <v>2039</v>
      </c>
      <c r="I732" s="344">
        <v>33</v>
      </c>
    </row>
    <row r="733" spans="1:9">
      <c r="A733" s="127">
        <v>749</v>
      </c>
      <c r="B733" s="60"/>
      <c r="C733" s="66">
        <f t="shared" si="35"/>
        <v>74.13</v>
      </c>
      <c r="D733" s="125"/>
      <c r="E733" s="344">
        <v>12590</v>
      </c>
      <c r="F733" s="148">
        <f t="shared" si="34"/>
        <v>2789</v>
      </c>
      <c r="G733" s="348"/>
      <c r="H733" s="348">
        <f t="shared" si="33"/>
        <v>2038</v>
      </c>
      <c r="I733" s="344">
        <v>33</v>
      </c>
    </row>
    <row r="734" spans="1:9">
      <c r="A734" s="127">
        <v>750</v>
      </c>
      <c r="B734" s="60"/>
      <c r="C734" s="66">
        <f t="shared" si="35"/>
        <v>74.150000000000006</v>
      </c>
      <c r="D734" s="125"/>
      <c r="E734" s="344">
        <v>12590</v>
      </c>
      <c r="F734" s="148">
        <f t="shared" si="34"/>
        <v>2789</v>
      </c>
      <c r="G734" s="348"/>
      <c r="H734" s="348">
        <f t="shared" si="33"/>
        <v>2037</v>
      </c>
      <c r="I734" s="344">
        <v>33</v>
      </c>
    </row>
    <row r="735" spans="1:9">
      <c r="A735" s="127">
        <v>751</v>
      </c>
      <c r="B735" s="60"/>
      <c r="C735" s="66">
        <f t="shared" si="35"/>
        <v>74.17</v>
      </c>
      <c r="D735" s="125"/>
      <c r="E735" s="344">
        <v>12590</v>
      </c>
      <c r="F735" s="148">
        <f t="shared" si="34"/>
        <v>2788</v>
      </c>
      <c r="G735" s="348"/>
      <c r="H735" s="348">
        <f t="shared" si="33"/>
        <v>2037</v>
      </c>
      <c r="I735" s="344">
        <v>33</v>
      </c>
    </row>
    <row r="736" spans="1:9">
      <c r="A736" s="127">
        <v>752</v>
      </c>
      <c r="B736" s="60"/>
      <c r="C736" s="66">
        <f t="shared" si="35"/>
        <v>74.19</v>
      </c>
      <c r="D736" s="125"/>
      <c r="E736" s="344">
        <v>12590</v>
      </c>
      <c r="F736" s="148">
        <f t="shared" si="34"/>
        <v>2787</v>
      </c>
      <c r="G736" s="348"/>
      <c r="H736" s="348">
        <f t="shared" si="33"/>
        <v>2036</v>
      </c>
      <c r="I736" s="344">
        <v>33</v>
      </c>
    </row>
    <row r="737" spans="1:9">
      <c r="A737" s="127">
        <v>753</v>
      </c>
      <c r="B737" s="60"/>
      <c r="C737" s="66">
        <f t="shared" si="35"/>
        <v>74.22</v>
      </c>
      <c r="D737" s="125"/>
      <c r="E737" s="344">
        <v>12590</v>
      </c>
      <c r="F737" s="148">
        <f t="shared" si="34"/>
        <v>2786</v>
      </c>
      <c r="G737" s="348"/>
      <c r="H737" s="348">
        <f t="shared" si="33"/>
        <v>2036</v>
      </c>
      <c r="I737" s="344">
        <v>33</v>
      </c>
    </row>
    <row r="738" spans="1:9">
      <c r="A738" s="127">
        <v>754</v>
      </c>
      <c r="B738" s="60"/>
      <c r="C738" s="66">
        <f t="shared" si="35"/>
        <v>74.239999999999995</v>
      </c>
      <c r="D738" s="125"/>
      <c r="E738" s="344">
        <v>12590</v>
      </c>
      <c r="F738" s="148">
        <f t="shared" si="34"/>
        <v>2785</v>
      </c>
      <c r="G738" s="348"/>
      <c r="H738" s="348">
        <f t="shared" si="33"/>
        <v>2035</v>
      </c>
      <c r="I738" s="344">
        <v>33</v>
      </c>
    </row>
    <row r="739" spans="1:9">
      <c r="A739" s="127">
        <v>755</v>
      </c>
      <c r="B739" s="60"/>
      <c r="C739" s="66">
        <f t="shared" si="35"/>
        <v>74.260000000000005</v>
      </c>
      <c r="D739" s="125"/>
      <c r="E739" s="344">
        <v>12590</v>
      </c>
      <c r="F739" s="148">
        <f t="shared" si="34"/>
        <v>2785</v>
      </c>
      <c r="G739" s="348"/>
      <c r="H739" s="348">
        <f t="shared" si="33"/>
        <v>2034</v>
      </c>
      <c r="I739" s="344">
        <v>33</v>
      </c>
    </row>
    <row r="740" spans="1:9">
      <c r="A740" s="127">
        <v>756</v>
      </c>
      <c r="B740" s="60"/>
      <c r="C740" s="66">
        <f t="shared" si="35"/>
        <v>74.28</v>
      </c>
      <c r="D740" s="125"/>
      <c r="E740" s="344">
        <v>12590</v>
      </c>
      <c r="F740" s="148">
        <f t="shared" si="34"/>
        <v>2784</v>
      </c>
      <c r="G740" s="348"/>
      <c r="H740" s="348">
        <f t="shared" si="33"/>
        <v>2034</v>
      </c>
      <c r="I740" s="344">
        <v>33</v>
      </c>
    </row>
    <row r="741" spans="1:9">
      <c r="A741" s="127">
        <v>757</v>
      </c>
      <c r="B741" s="60"/>
      <c r="C741" s="66">
        <f t="shared" si="35"/>
        <v>74.3</v>
      </c>
      <c r="D741" s="125"/>
      <c r="E741" s="344">
        <v>12590</v>
      </c>
      <c r="F741" s="148">
        <f t="shared" si="34"/>
        <v>2783</v>
      </c>
      <c r="G741" s="348"/>
      <c r="H741" s="348">
        <f t="shared" si="33"/>
        <v>2033</v>
      </c>
      <c r="I741" s="344">
        <v>33</v>
      </c>
    </row>
    <row r="742" spans="1:9">
      <c r="A742" s="127">
        <v>758</v>
      </c>
      <c r="B742" s="60"/>
      <c r="C742" s="66">
        <f t="shared" si="35"/>
        <v>74.319999999999993</v>
      </c>
      <c r="D742" s="125"/>
      <c r="E742" s="344">
        <v>12590</v>
      </c>
      <c r="F742" s="148">
        <f t="shared" si="34"/>
        <v>2782</v>
      </c>
      <c r="G742" s="348"/>
      <c r="H742" s="348">
        <f t="shared" si="33"/>
        <v>2033</v>
      </c>
      <c r="I742" s="344">
        <v>33</v>
      </c>
    </row>
    <row r="743" spans="1:9">
      <c r="A743" s="127">
        <v>759</v>
      </c>
      <c r="B743" s="60"/>
      <c r="C743" s="66">
        <f t="shared" si="35"/>
        <v>74.34</v>
      </c>
      <c r="D743" s="125"/>
      <c r="E743" s="344">
        <v>12590</v>
      </c>
      <c r="F743" s="148">
        <f t="shared" si="34"/>
        <v>2782</v>
      </c>
      <c r="G743" s="348"/>
      <c r="H743" s="348">
        <f t="shared" si="33"/>
        <v>2032</v>
      </c>
      <c r="I743" s="344">
        <v>33</v>
      </c>
    </row>
    <row r="744" spans="1:9">
      <c r="A744" s="127">
        <v>760</v>
      </c>
      <c r="B744" s="60"/>
      <c r="C744" s="66">
        <f t="shared" si="35"/>
        <v>74.36</v>
      </c>
      <c r="D744" s="125"/>
      <c r="E744" s="344">
        <v>12590</v>
      </c>
      <c r="F744" s="148">
        <f t="shared" si="34"/>
        <v>2781</v>
      </c>
      <c r="G744" s="348"/>
      <c r="H744" s="348">
        <f t="shared" si="33"/>
        <v>2032</v>
      </c>
      <c r="I744" s="344">
        <v>33</v>
      </c>
    </row>
    <row r="745" spans="1:9">
      <c r="A745" s="127">
        <v>761</v>
      </c>
      <c r="B745" s="60"/>
      <c r="C745" s="66">
        <f t="shared" si="35"/>
        <v>74.38</v>
      </c>
      <c r="D745" s="125"/>
      <c r="E745" s="344">
        <v>12590</v>
      </c>
      <c r="F745" s="148">
        <f t="shared" si="34"/>
        <v>2780</v>
      </c>
      <c r="G745" s="348"/>
      <c r="H745" s="348">
        <f t="shared" ref="H745:H808" si="36">ROUND(12*(1/C745*E745),0)</f>
        <v>2031</v>
      </c>
      <c r="I745" s="344">
        <v>33</v>
      </c>
    </row>
    <row r="746" spans="1:9">
      <c r="A746" s="127">
        <v>762</v>
      </c>
      <c r="B746" s="60"/>
      <c r="C746" s="66">
        <f t="shared" si="35"/>
        <v>74.41</v>
      </c>
      <c r="D746" s="125"/>
      <c r="E746" s="344">
        <v>12590</v>
      </c>
      <c r="F746" s="148">
        <f t="shared" si="34"/>
        <v>2779</v>
      </c>
      <c r="G746" s="348"/>
      <c r="H746" s="348">
        <f t="shared" si="36"/>
        <v>2030</v>
      </c>
      <c r="I746" s="344">
        <v>33</v>
      </c>
    </row>
    <row r="747" spans="1:9">
      <c r="A747" s="127">
        <v>763</v>
      </c>
      <c r="B747" s="60"/>
      <c r="C747" s="66">
        <f t="shared" si="35"/>
        <v>74.430000000000007</v>
      </c>
      <c r="D747" s="125"/>
      <c r="E747" s="344">
        <v>12590</v>
      </c>
      <c r="F747" s="148">
        <f t="shared" si="34"/>
        <v>2778</v>
      </c>
      <c r="G747" s="348"/>
      <c r="H747" s="348">
        <f t="shared" si="36"/>
        <v>2030</v>
      </c>
      <c r="I747" s="344">
        <v>33</v>
      </c>
    </row>
    <row r="748" spans="1:9">
      <c r="A748" s="127">
        <v>764</v>
      </c>
      <c r="B748" s="60"/>
      <c r="C748" s="66">
        <f t="shared" si="35"/>
        <v>74.45</v>
      </c>
      <c r="D748" s="125"/>
      <c r="E748" s="344">
        <v>12590</v>
      </c>
      <c r="F748" s="148">
        <f t="shared" si="34"/>
        <v>2778</v>
      </c>
      <c r="G748" s="348"/>
      <c r="H748" s="348">
        <f t="shared" si="36"/>
        <v>2029</v>
      </c>
      <c r="I748" s="344">
        <v>33</v>
      </c>
    </row>
    <row r="749" spans="1:9">
      <c r="A749" s="127">
        <v>765</v>
      </c>
      <c r="B749" s="60"/>
      <c r="C749" s="66">
        <f t="shared" si="35"/>
        <v>74.47</v>
      </c>
      <c r="D749" s="125"/>
      <c r="E749" s="344">
        <v>12590</v>
      </c>
      <c r="F749" s="148">
        <f t="shared" si="34"/>
        <v>2777</v>
      </c>
      <c r="G749" s="348"/>
      <c r="H749" s="348">
        <f t="shared" si="36"/>
        <v>2029</v>
      </c>
      <c r="I749" s="344">
        <v>33</v>
      </c>
    </row>
    <row r="750" spans="1:9">
      <c r="A750" s="127">
        <v>766</v>
      </c>
      <c r="B750" s="60"/>
      <c r="C750" s="66">
        <f t="shared" si="35"/>
        <v>74.489999999999995</v>
      </c>
      <c r="D750" s="125"/>
      <c r="E750" s="344">
        <v>12590</v>
      </c>
      <c r="F750" s="148">
        <f t="shared" si="34"/>
        <v>2776</v>
      </c>
      <c r="G750" s="348"/>
      <c r="H750" s="348">
        <f t="shared" si="36"/>
        <v>2028</v>
      </c>
      <c r="I750" s="344">
        <v>33</v>
      </c>
    </row>
    <row r="751" spans="1:9">
      <c r="A751" s="127">
        <v>767</v>
      </c>
      <c r="B751" s="60"/>
      <c r="C751" s="66">
        <f t="shared" si="35"/>
        <v>74.510000000000005</v>
      </c>
      <c r="D751" s="125"/>
      <c r="E751" s="344">
        <v>12590</v>
      </c>
      <c r="F751" s="148">
        <f t="shared" si="34"/>
        <v>2775</v>
      </c>
      <c r="G751" s="348"/>
      <c r="H751" s="348">
        <f t="shared" si="36"/>
        <v>2028</v>
      </c>
      <c r="I751" s="344">
        <v>33</v>
      </c>
    </row>
    <row r="752" spans="1:9">
      <c r="A752" s="127">
        <v>768</v>
      </c>
      <c r="B752" s="60"/>
      <c r="C752" s="66">
        <f t="shared" si="35"/>
        <v>74.53</v>
      </c>
      <c r="D752" s="125"/>
      <c r="E752" s="344">
        <v>12590</v>
      </c>
      <c r="F752" s="148">
        <f t="shared" si="34"/>
        <v>2775</v>
      </c>
      <c r="G752" s="348"/>
      <c r="H752" s="348">
        <f t="shared" si="36"/>
        <v>2027</v>
      </c>
      <c r="I752" s="344">
        <v>33</v>
      </c>
    </row>
    <row r="753" spans="1:9">
      <c r="A753" s="127">
        <v>769</v>
      </c>
      <c r="B753" s="60"/>
      <c r="C753" s="66">
        <f t="shared" si="35"/>
        <v>74.55</v>
      </c>
      <c r="D753" s="125"/>
      <c r="E753" s="344">
        <v>12590</v>
      </c>
      <c r="F753" s="148">
        <f t="shared" si="34"/>
        <v>2774</v>
      </c>
      <c r="G753" s="348"/>
      <c r="H753" s="348">
        <f t="shared" si="36"/>
        <v>2027</v>
      </c>
      <c r="I753" s="344">
        <v>33</v>
      </c>
    </row>
    <row r="754" spans="1:9">
      <c r="A754" s="127">
        <v>770</v>
      </c>
      <c r="B754" s="60"/>
      <c r="C754" s="66">
        <f t="shared" si="35"/>
        <v>74.569999999999993</v>
      </c>
      <c r="D754" s="125"/>
      <c r="E754" s="344">
        <v>12590</v>
      </c>
      <c r="F754" s="148">
        <f t="shared" si="34"/>
        <v>2773</v>
      </c>
      <c r="G754" s="348"/>
      <c r="H754" s="348">
        <f t="shared" si="36"/>
        <v>2026</v>
      </c>
      <c r="I754" s="344">
        <v>33</v>
      </c>
    </row>
    <row r="755" spans="1:9">
      <c r="A755" s="127">
        <v>771</v>
      </c>
      <c r="B755" s="60"/>
      <c r="C755" s="66">
        <f t="shared" si="35"/>
        <v>74.59</v>
      </c>
      <c r="D755" s="125"/>
      <c r="E755" s="344">
        <v>12590</v>
      </c>
      <c r="F755" s="148">
        <f t="shared" si="34"/>
        <v>2772</v>
      </c>
      <c r="G755" s="348"/>
      <c r="H755" s="348">
        <f t="shared" si="36"/>
        <v>2025</v>
      </c>
      <c r="I755" s="344">
        <v>33</v>
      </c>
    </row>
    <row r="756" spans="1:9">
      <c r="A756" s="127">
        <v>772</v>
      </c>
      <c r="B756" s="60"/>
      <c r="C756" s="66">
        <f t="shared" si="35"/>
        <v>74.61</v>
      </c>
      <c r="D756" s="125"/>
      <c r="E756" s="344">
        <v>12590</v>
      </c>
      <c r="F756" s="148">
        <f t="shared" si="34"/>
        <v>2772</v>
      </c>
      <c r="G756" s="348"/>
      <c r="H756" s="348">
        <f t="shared" si="36"/>
        <v>2025</v>
      </c>
      <c r="I756" s="344">
        <v>33</v>
      </c>
    </row>
    <row r="757" spans="1:9">
      <c r="A757" s="127">
        <v>773</v>
      </c>
      <c r="B757" s="60"/>
      <c r="C757" s="66">
        <f t="shared" si="35"/>
        <v>74.63</v>
      </c>
      <c r="D757" s="125"/>
      <c r="E757" s="344">
        <v>12590</v>
      </c>
      <c r="F757" s="148">
        <f t="shared" si="34"/>
        <v>2771</v>
      </c>
      <c r="G757" s="348"/>
      <c r="H757" s="348">
        <f t="shared" si="36"/>
        <v>2024</v>
      </c>
      <c r="I757" s="344">
        <v>33</v>
      </c>
    </row>
    <row r="758" spans="1:9">
      <c r="A758" s="127">
        <v>774</v>
      </c>
      <c r="B758" s="60"/>
      <c r="C758" s="66">
        <f t="shared" si="35"/>
        <v>74.66</v>
      </c>
      <c r="D758" s="125"/>
      <c r="E758" s="344">
        <v>12590</v>
      </c>
      <c r="F758" s="148">
        <f t="shared" si="34"/>
        <v>2770</v>
      </c>
      <c r="G758" s="348"/>
      <c r="H758" s="348">
        <f t="shared" si="36"/>
        <v>2024</v>
      </c>
      <c r="I758" s="344">
        <v>33</v>
      </c>
    </row>
    <row r="759" spans="1:9">
      <c r="A759" s="127">
        <v>775</v>
      </c>
      <c r="B759" s="60"/>
      <c r="C759" s="66">
        <f t="shared" si="35"/>
        <v>74.680000000000007</v>
      </c>
      <c r="D759" s="125"/>
      <c r="E759" s="344">
        <v>12590</v>
      </c>
      <c r="F759" s="148">
        <f t="shared" si="34"/>
        <v>2769</v>
      </c>
      <c r="G759" s="348"/>
      <c r="H759" s="348">
        <f t="shared" si="36"/>
        <v>2023</v>
      </c>
      <c r="I759" s="344">
        <v>33</v>
      </c>
    </row>
    <row r="760" spans="1:9">
      <c r="A760" s="127">
        <v>776</v>
      </c>
      <c r="B760" s="60"/>
      <c r="C760" s="66">
        <f t="shared" si="35"/>
        <v>74.7</v>
      </c>
      <c r="D760" s="125"/>
      <c r="E760" s="344">
        <v>12590</v>
      </c>
      <c r="F760" s="148">
        <f t="shared" si="34"/>
        <v>2768</v>
      </c>
      <c r="G760" s="348"/>
      <c r="H760" s="348">
        <f t="shared" si="36"/>
        <v>2022</v>
      </c>
      <c r="I760" s="344">
        <v>33</v>
      </c>
    </row>
    <row r="761" spans="1:9">
      <c r="A761" s="127">
        <v>777</v>
      </c>
      <c r="B761" s="60"/>
      <c r="C761" s="66">
        <f t="shared" si="35"/>
        <v>74.72</v>
      </c>
      <c r="D761" s="125"/>
      <c r="E761" s="344">
        <v>12590</v>
      </c>
      <c r="F761" s="148">
        <f t="shared" si="34"/>
        <v>2768</v>
      </c>
      <c r="G761" s="348"/>
      <c r="H761" s="348">
        <f t="shared" si="36"/>
        <v>2022</v>
      </c>
      <c r="I761" s="344">
        <v>33</v>
      </c>
    </row>
    <row r="762" spans="1:9">
      <c r="A762" s="127">
        <v>778</v>
      </c>
      <c r="B762" s="60"/>
      <c r="C762" s="66">
        <f t="shared" si="35"/>
        <v>74.739999999999995</v>
      </c>
      <c r="D762" s="125"/>
      <c r="E762" s="344">
        <v>12590</v>
      </c>
      <c r="F762" s="148">
        <f t="shared" si="34"/>
        <v>2767</v>
      </c>
      <c r="G762" s="348"/>
      <c r="H762" s="348">
        <f t="shared" si="36"/>
        <v>2021</v>
      </c>
      <c r="I762" s="344">
        <v>33</v>
      </c>
    </row>
    <row r="763" spans="1:9">
      <c r="A763" s="127">
        <v>779</v>
      </c>
      <c r="B763" s="60"/>
      <c r="C763" s="66">
        <f t="shared" si="35"/>
        <v>74.760000000000005</v>
      </c>
      <c r="D763" s="125"/>
      <c r="E763" s="344">
        <v>12590</v>
      </c>
      <c r="F763" s="148">
        <f t="shared" si="34"/>
        <v>2766</v>
      </c>
      <c r="G763" s="348"/>
      <c r="H763" s="348">
        <f t="shared" si="36"/>
        <v>2021</v>
      </c>
      <c r="I763" s="344">
        <v>33</v>
      </c>
    </row>
    <row r="764" spans="1:9">
      <c r="A764" s="127">
        <v>780</v>
      </c>
      <c r="B764" s="60"/>
      <c r="C764" s="66">
        <f t="shared" si="35"/>
        <v>74.78</v>
      </c>
      <c r="D764" s="125"/>
      <c r="E764" s="344">
        <v>12590</v>
      </c>
      <c r="F764" s="148">
        <f t="shared" si="34"/>
        <v>2765</v>
      </c>
      <c r="G764" s="348"/>
      <c r="H764" s="348">
        <f t="shared" si="36"/>
        <v>2020</v>
      </c>
      <c r="I764" s="344">
        <v>33</v>
      </c>
    </row>
    <row r="765" spans="1:9">
      <c r="A765" s="127">
        <v>781</v>
      </c>
      <c r="B765" s="60"/>
      <c r="C765" s="66">
        <f t="shared" si="35"/>
        <v>74.8</v>
      </c>
      <c r="D765" s="125"/>
      <c r="E765" s="344">
        <v>12590</v>
      </c>
      <c r="F765" s="148">
        <f t="shared" si="34"/>
        <v>2765</v>
      </c>
      <c r="G765" s="348"/>
      <c r="H765" s="348">
        <f t="shared" si="36"/>
        <v>2020</v>
      </c>
      <c r="I765" s="344">
        <v>33</v>
      </c>
    </row>
    <row r="766" spans="1:9">
      <c r="A766" s="127">
        <v>782</v>
      </c>
      <c r="B766" s="60"/>
      <c r="C766" s="66">
        <f t="shared" si="35"/>
        <v>74.819999999999993</v>
      </c>
      <c r="D766" s="125"/>
      <c r="E766" s="344">
        <v>12590</v>
      </c>
      <c r="F766" s="148">
        <f t="shared" si="34"/>
        <v>2764</v>
      </c>
      <c r="G766" s="348"/>
      <c r="H766" s="348">
        <f t="shared" si="36"/>
        <v>2019</v>
      </c>
      <c r="I766" s="344">
        <v>33</v>
      </c>
    </row>
    <row r="767" spans="1:9">
      <c r="A767" s="127">
        <v>783</v>
      </c>
      <c r="B767" s="60"/>
      <c r="C767" s="66">
        <f t="shared" si="35"/>
        <v>74.84</v>
      </c>
      <c r="D767" s="125"/>
      <c r="E767" s="344">
        <v>12590</v>
      </c>
      <c r="F767" s="148">
        <f t="shared" si="34"/>
        <v>2763</v>
      </c>
      <c r="G767" s="348"/>
      <c r="H767" s="348">
        <f t="shared" si="36"/>
        <v>2019</v>
      </c>
      <c r="I767" s="344">
        <v>33</v>
      </c>
    </row>
    <row r="768" spans="1:9">
      <c r="A768" s="127">
        <v>784</v>
      </c>
      <c r="B768" s="60"/>
      <c r="C768" s="66">
        <f t="shared" si="35"/>
        <v>74.86</v>
      </c>
      <c r="D768" s="125"/>
      <c r="E768" s="344">
        <v>12590</v>
      </c>
      <c r="F768" s="148">
        <f t="shared" si="34"/>
        <v>2763</v>
      </c>
      <c r="G768" s="348"/>
      <c r="H768" s="348">
        <f t="shared" si="36"/>
        <v>2018</v>
      </c>
      <c r="I768" s="344">
        <v>33</v>
      </c>
    </row>
    <row r="769" spans="1:9">
      <c r="A769" s="127">
        <v>785</v>
      </c>
      <c r="B769" s="60"/>
      <c r="C769" s="66">
        <f t="shared" si="35"/>
        <v>74.88</v>
      </c>
      <c r="D769" s="125"/>
      <c r="E769" s="344">
        <v>12590</v>
      </c>
      <c r="F769" s="148">
        <f t="shared" si="34"/>
        <v>2762</v>
      </c>
      <c r="G769" s="348"/>
      <c r="H769" s="348">
        <f t="shared" si="36"/>
        <v>2018</v>
      </c>
      <c r="I769" s="344">
        <v>33</v>
      </c>
    </row>
    <row r="770" spans="1:9">
      <c r="A770" s="127">
        <v>786</v>
      </c>
      <c r="B770" s="60"/>
      <c r="C770" s="66">
        <f t="shared" si="35"/>
        <v>74.900000000000006</v>
      </c>
      <c r="D770" s="125"/>
      <c r="E770" s="344">
        <v>12590</v>
      </c>
      <c r="F770" s="148">
        <f t="shared" si="34"/>
        <v>2761</v>
      </c>
      <c r="G770" s="348"/>
      <c r="H770" s="348">
        <f t="shared" si="36"/>
        <v>2017</v>
      </c>
      <c r="I770" s="344">
        <v>33</v>
      </c>
    </row>
    <row r="771" spans="1:9">
      <c r="A771" s="127">
        <v>787</v>
      </c>
      <c r="B771" s="60"/>
      <c r="C771" s="66">
        <f t="shared" si="35"/>
        <v>74.92</v>
      </c>
      <c r="D771" s="125"/>
      <c r="E771" s="344">
        <v>12590</v>
      </c>
      <c r="F771" s="148">
        <f t="shared" si="34"/>
        <v>2760</v>
      </c>
      <c r="G771" s="348"/>
      <c r="H771" s="348">
        <f t="shared" si="36"/>
        <v>2017</v>
      </c>
      <c r="I771" s="344">
        <v>33</v>
      </c>
    </row>
    <row r="772" spans="1:9">
      <c r="A772" s="127">
        <v>788</v>
      </c>
      <c r="B772" s="60"/>
      <c r="C772" s="66">
        <f t="shared" si="35"/>
        <v>74.94</v>
      </c>
      <c r="D772" s="125"/>
      <c r="E772" s="344">
        <v>12590</v>
      </c>
      <c r="F772" s="148">
        <f t="shared" si="34"/>
        <v>2760</v>
      </c>
      <c r="G772" s="348"/>
      <c r="H772" s="348">
        <f t="shared" si="36"/>
        <v>2016</v>
      </c>
      <c r="I772" s="344">
        <v>33</v>
      </c>
    </row>
    <row r="773" spans="1:9">
      <c r="A773" s="127">
        <v>789</v>
      </c>
      <c r="B773" s="60"/>
      <c r="C773" s="66">
        <f t="shared" si="35"/>
        <v>74.959999999999994</v>
      </c>
      <c r="D773" s="125"/>
      <c r="E773" s="344">
        <v>12590</v>
      </c>
      <c r="F773" s="148">
        <f t="shared" si="34"/>
        <v>2759</v>
      </c>
      <c r="G773" s="348"/>
      <c r="H773" s="348">
        <f t="shared" si="36"/>
        <v>2015</v>
      </c>
      <c r="I773" s="344">
        <v>33</v>
      </c>
    </row>
    <row r="774" spans="1:9">
      <c r="A774" s="127">
        <v>790</v>
      </c>
      <c r="B774" s="60"/>
      <c r="C774" s="66">
        <f t="shared" si="35"/>
        <v>74.989999999999995</v>
      </c>
      <c r="D774" s="125"/>
      <c r="E774" s="344">
        <v>12590</v>
      </c>
      <c r="F774" s="148">
        <f t="shared" si="34"/>
        <v>2758</v>
      </c>
      <c r="G774" s="348"/>
      <c r="H774" s="348">
        <f t="shared" si="36"/>
        <v>2015</v>
      </c>
      <c r="I774" s="344">
        <v>33</v>
      </c>
    </row>
    <row r="775" spans="1:9">
      <c r="A775" s="127">
        <v>791</v>
      </c>
      <c r="B775" s="60"/>
      <c r="C775" s="66">
        <f t="shared" si="35"/>
        <v>75.010000000000005</v>
      </c>
      <c r="D775" s="125"/>
      <c r="E775" s="344">
        <v>12590</v>
      </c>
      <c r="F775" s="148">
        <f t="shared" si="34"/>
        <v>2757</v>
      </c>
      <c r="G775" s="348"/>
      <c r="H775" s="348">
        <f t="shared" si="36"/>
        <v>2014</v>
      </c>
      <c r="I775" s="344">
        <v>33</v>
      </c>
    </row>
    <row r="776" spans="1:9">
      <c r="A776" s="127">
        <v>792</v>
      </c>
      <c r="B776" s="60"/>
      <c r="C776" s="66">
        <f t="shared" si="35"/>
        <v>75.03</v>
      </c>
      <c r="D776" s="125"/>
      <c r="E776" s="344">
        <v>12590</v>
      </c>
      <c r="F776" s="148">
        <f t="shared" si="34"/>
        <v>2756</v>
      </c>
      <c r="G776" s="348"/>
      <c r="H776" s="348">
        <f t="shared" si="36"/>
        <v>2014</v>
      </c>
      <c r="I776" s="344">
        <v>33</v>
      </c>
    </row>
    <row r="777" spans="1:9">
      <c r="A777" s="127">
        <v>793</v>
      </c>
      <c r="B777" s="60"/>
      <c r="C777" s="66">
        <f t="shared" si="35"/>
        <v>75.05</v>
      </c>
      <c r="D777" s="125"/>
      <c r="E777" s="344">
        <v>12590</v>
      </c>
      <c r="F777" s="148">
        <f t="shared" si="34"/>
        <v>2756</v>
      </c>
      <c r="G777" s="348"/>
      <c r="H777" s="348">
        <f t="shared" si="36"/>
        <v>2013</v>
      </c>
      <c r="I777" s="344">
        <v>33</v>
      </c>
    </row>
    <row r="778" spans="1:9">
      <c r="A778" s="127">
        <v>794</v>
      </c>
      <c r="B778" s="60"/>
      <c r="C778" s="66">
        <f t="shared" si="35"/>
        <v>75.069999999999993</v>
      </c>
      <c r="D778" s="125"/>
      <c r="E778" s="344">
        <v>12590</v>
      </c>
      <c r="F778" s="148">
        <f t="shared" si="34"/>
        <v>2755</v>
      </c>
      <c r="G778" s="348"/>
      <c r="H778" s="348">
        <f t="shared" si="36"/>
        <v>2013</v>
      </c>
      <c r="I778" s="344">
        <v>33</v>
      </c>
    </row>
    <row r="779" spans="1:9">
      <c r="A779" s="127">
        <v>795</v>
      </c>
      <c r="B779" s="60"/>
      <c r="C779" s="66">
        <f t="shared" si="35"/>
        <v>75.09</v>
      </c>
      <c r="D779" s="125"/>
      <c r="E779" s="344">
        <v>12590</v>
      </c>
      <c r="F779" s="148">
        <f t="shared" si="34"/>
        <v>2754</v>
      </c>
      <c r="G779" s="348"/>
      <c r="H779" s="348">
        <f t="shared" si="36"/>
        <v>2012</v>
      </c>
      <c r="I779" s="344">
        <v>33</v>
      </c>
    </row>
    <row r="780" spans="1:9">
      <c r="A780" s="127">
        <v>796</v>
      </c>
      <c r="B780" s="60"/>
      <c r="C780" s="66">
        <f t="shared" si="35"/>
        <v>75.11</v>
      </c>
      <c r="D780" s="125"/>
      <c r="E780" s="344">
        <v>12590</v>
      </c>
      <c r="F780" s="148">
        <f t="shared" si="34"/>
        <v>2753</v>
      </c>
      <c r="G780" s="348"/>
      <c r="H780" s="348">
        <f t="shared" si="36"/>
        <v>2011</v>
      </c>
      <c r="I780" s="344">
        <v>33</v>
      </c>
    </row>
    <row r="781" spans="1:9">
      <c r="A781" s="127">
        <v>797</v>
      </c>
      <c r="B781" s="60"/>
      <c r="C781" s="66">
        <f t="shared" si="35"/>
        <v>75.13</v>
      </c>
      <c r="D781" s="125"/>
      <c r="E781" s="344">
        <v>12590</v>
      </c>
      <c r="F781" s="148">
        <f t="shared" si="34"/>
        <v>2753</v>
      </c>
      <c r="G781" s="348"/>
      <c r="H781" s="348">
        <f t="shared" si="36"/>
        <v>2011</v>
      </c>
      <c r="I781" s="344">
        <v>33</v>
      </c>
    </row>
    <row r="782" spans="1:9">
      <c r="A782" s="127">
        <v>798</v>
      </c>
      <c r="B782" s="60"/>
      <c r="C782" s="66">
        <f t="shared" si="35"/>
        <v>75.150000000000006</v>
      </c>
      <c r="D782" s="125"/>
      <c r="E782" s="344">
        <v>12590</v>
      </c>
      <c r="F782" s="148">
        <f t="shared" ref="F782:F845" si="37">ROUND(12*1.3525*(1/C782*E782)+I782,0)</f>
        <v>2752</v>
      </c>
      <c r="G782" s="348"/>
      <c r="H782" s="348">
        <f t="shared" si="36"/>
        <v>2010</v>
      </c>
      <c r="I782" s="344">
        <v>33</v>
      </c>
    </row>
    <row r="783" spans="1:9">
      <c r="A783" s="127">
        <v>799</v>
      </c>
      <c r="B783" s="60"/>
      <c r="C783" s="66">
        <f t="shared" ref="C783:C846" si="38">ROUND(10.899*LN(A783)+A783/150-3,2)</f>
        <v>75.17</v>
      </c>
      <c r="D783" s="125"/>
      <c r="E783" s="344">
        <v>12590</v>
      </c>
      <c r="F783" s="148">
        <f t="shared" si="37"/>
        <v>2751</v>
      </c>
      <c r="G783" s="348"/>
      <c r="H783" s="348">
        <f t="shared" si="36"/>
        <v>2010</v>
      </c>
      <c r="I783" s="344">
        <v>33</v>
      </c>
    </row>
    <row r="784" spans="1:9">
      <c r="A784" s="127">
        <v>800</v>
      </c>
      <c r="B784" s="60"/>
      <c r="C784" s="66">
        <f t="shared" si="38"/>
        <v>75.19</v>
      </c>
      <c r="D784" s="125"/>
      <c r="E784" s="344">
        <v>12590</v>
      </c>
      <c r="F784" s="148">
        <f t="shared" si="37"/>
        <v>2751</v>
      </c>
      <c r="G784" s="348"/>
      <c r="H784" s="348">
        <f t="shared" si="36"/>
        <v>2009</v>
      </c>
      <c r="I784" s="344">
        <v>33</v>
      </c>
    </row>
    <row r="785" spans="1:9">
      <c r="A785" s="127">
        <v>801</v>
      </c>
      <c r="B785" s="60"/>
      <c r="C785" s="66">
        <f t="shared" si="38"/>
        <v>75.209999999999994</v>
      </c>
      <c r="D785" s="125"/>
      <c r="E785" s="344">
        <v>12590</v>
      </c>
      <c r="F785" s="148">
        <f t="shared" si="37"/>
        <v>2750</v>
      </c>
      <c r="G785" s="348"/>
      <c r="H785" s="348">
        <f t="shared" si="36"/>
        <v>2009</v>
      </c>
      <c r="I785" s="344">
        <v>33</v>
      </c>
    </row>
    <row r="786" spans="1:9">
      <c r="A786" s="127">
        <v>802</v>
      </c>
      <c r="B786" s="60"/>
      <c r="C786" s="66">
        <f t="shared" si="38"/>
        <v>75.23</v>
      </c>
      <c r="D786" s="125"/>
      <c r="E786" s="344">
        <v>12590</v>
      </c>
      <c r="F786" s="148">
        <f t="shared" si="37"/>
        <v>2749</v>
      </c>
      <c r="G786" s="348"/>
      <c r="H786" s="348">
        <f t="shared" si="36"/>
        <v>2008</v>
      </c>
      <c r="I786" s="344">
        <v>33</v>
      </c>
    </row>
    <row r="787" spans="1:9">
      <c r="A787" s="127">
        <v>803</v>
      </c>
      <c r="B787" s="60"/>
      <c r="C787" s="66">
        <f t="shared" si="38"/>
        <v>75.25</v>
      </c>
      <c r="D787" s="125"/>
      <c r="E787" s="344">
        <v>12590</v>
      </c>
      <c r="F787" s="148">
        <f t="shared" si="37"/>
        <v>2748</v>
      </c>
      <c r="G787" s="348"/>
      <c r="H787" s="348">
        <f t="shared" si="36"/>
        <v>2008</v>
      </c>
      <c r="I787" s="344">
        <v>33</v>
      </c>
    </row>
    <row r="788" spans="1:9">
      <c r="A788" s="127">
        <v>804</v>
      </c>
      <c r="B788" s="60"/>
      <c r="C788" s="66">
        <f t="shared" si="38"/>
        <v>75.27</v>
      </c>
      <c r="D788" s="125"/>
      <c r="E788" s="344">
        <v>12590</v>
      </c>
      <c r="F788" s="148">
        <f t="shared" si="37"/>
        <v>2748</v>
      </c>
      <c r="G788" s="348"/>
      <c r="H788" s="348">
        <f t="shared" si="36"/>
        <v>2007</v>
      </c>
      <c r="I788" s="344">
        <v>33</v>
      </c>
    </row>
    <row r="789" spans="1:9">
      <c r="A789" s="127">
        <v>805</v>
      </c>
      <c r="B789" s="60"/>
      <c r="C789" s="66">
        <f t="shared" si="38"/>
        <v>75.290000000000006</v>
      </c>
      <c r="D789" s="125"/>
      <c r="E789" s="344">
        <v>12590</v>
      </c>
      <c r="F789" s="148">
        <f t="shared" si="37"/>
        <v>2747</v>
      </c>
      <c r="G789" s="348"/>
      <c r="H789" s="348">
        <f t="shared" si="36"/>
        <v>2007</v>
      </c>
      <c r="I789" s="344">
        <v>33</v>
      </c>
    </row>
    <row r="790" spans="1:9">
      <c r="A790" s="127">
        <v>806</v>
      </c>
      <c r="B790" s="60"/>
      <c r="C790" s="66">
        <f t="shared" si="38"/>
        <v>75.31</v>
      </c>
      <c r="D790" s="125"/>
      <c r="E790" s="344">
        <v>12590</v>
      </c>
      <c r="F790" s="148">
        <f t="shared" si="37"/>
        <v>2746</v>
      </c>
      <c r="G790" s="348"/>
      <c r="H790" s="348">
        <f t="shared" si="36"/>
        <v>2006</v>
      </c>
      <c r="I790" s="344">
        <v>33</v>
      </c>
    </row>
    <row r="791" spans="1:9">
      <c r="A791" s="127">
        <v>807</v>
      </c>
      <c r="B791" s="60"/>
      <c r="C791" s="66">
        <f t="shared" si="38"/>
        <v>75.33</v>
      </c>
      <c r="D791" s="125"/>
      <c r="E791" s="344">
        <v>12590</v>
      </c>
      <c r="F791" s="148">
        <f t="shared" si="37"/>
        <v>2746</v>
      </c>
      <c r="G791" s="348"/>
      <c r="H791" s="348">
        <f t="shared" si="36"/>
        <v>2006</v>
      </c>
      <c r="I791" s="344">
        <v>33</v>
      </c>
    </row>
    <row r="792" spans="1:9">
      <c r="A792" s="127">
        <v>808</v>
      </c>
      <c r="B792" s="60"/>
      <c r="C792" s="66">
        <f t="shared" si="38"/>
        <v>75.349999999999994</v>
      </c>
      <c r="D792" s="125"/>
      <c r="E792" s="344">
        <v>12590</v>
      </c>
      <c r="F792" s="148">
        <f t="shared" si="37"/>
        <v>2745</v>
      </c>
      <c r="G792" s="348"/>
      <c r="H792" s="348">
        <f t="shared" si="36"/>
        <v>2005</v>
      </c>
      <c r="I792" s="344">
        <v>33</v>
      </c>
    </row>
    <row r="793" spans="1:9">
      <c r="A793" s="127">
        <v>809</v>
      </c>
      <c r="B793" s="60"/>
      <c r="C793" s="66">
        <f t="shared" si="38"/>
        <v>75.37</v>
      </c>
      <c r="D793" s="125"/>
      <c r="E793" s="344">
        <v>12590</v>
      </c>
      <c r="F793" s="148">
        <f t="shared" si="37"/>
        <v>2744</v>
      </c>
      <c r="G793" s="348"/>
      <c r="H793" s="348">
        <f t="shared" si="36"/>
        <v>2005</v>
      </c>
      <c r="I793" s="344">
        <v>33</v>
      </c>
    </row>
    <row r="794" spans="1:9">
      <c r="A794" s="127">
        <v>810</v>
      </c>
      <c r="B794" s="60"/>
      <c r="C794" s="66">
        <f t="shared" si="38"/>
        <v>75.39</v>
      </c>
      <c r="D794" s="125"/>
      <c r="E794" s="344">
        <v>12590</v>
      </c>
      <c r="F794" s="148">
        <f t="shared" si="37"/>
        <v>2743</v>
      </c>
      <c r="G794" s="348"/>
      <c r="H794" s="348">
        <f t="shared" si="36"/>
        <v>2004</v>
      </c>
      <c r="I794" s="344">
        <v>33</v>
      </c>
    </row>
    <row r="795" spans="1:9">
      <c r="A795" s="127">
        <v>811</v>
      </c>
      <c r="B795" s="60"/>
      <c r="C795" s="66">
        <f t="shared" si="38"/>
        <v>75.41</v>
      </c>
      <c r="D795" s="125"/>
      <c r="E795" s="344">
        <v>12590</v>
      </c>
      <c r="F795" s="148">
        <f t="shared" si="37"/>
        <v>2743</v>
      </c>
      <c r="G795" s="348"/>
      <c r="H795" s="348">
        <f t="shared" si="36"/>
        <v>2003</v>
      </c>
      <c r="I795" s="344">
        <v>33</v>
      </c>
    </row>
    <row r="796" spans="1:9">
      <c r="A796" s="127">
        <v>812</v>
      </c>
      <c r="B796" s="60"/>
      <c r="C796" s="66">
        <f t="shared" si="38"/>
        <v>75.430000000000007</v>
      </c>
      <c r="D796" s="125"/>
      <c r="E796" s="344">
        <v>12590</v>
      </c>
      <c r="F796" s="148">
        <f t="shared" si="37"/>
        <v>2742</v>
      </c>
      <c r="G796" s="348"/>
      <c r="H796" s="348">
        <f t="shared" si="36"/>
        <v>2003</v>
      </c>
      <c r="I796" s="344">
        <v>33</v>
      </c>
    </row>
    <row r="797" spans="1:9">
      <c r="A797" s="127">
        <v>813</v>
      </c>
      <c r="B797" s="60"/>
      <c r="C797" s="66">
        <f t="shared" si="38"/>
        <v>75.45</v>
      </c>
      <c r="D797" s="125"/>
      <c r="E797" s="344">
        <v>12590</v>
      </c>
      <c r="F797" s="148">
        <f t="shared" si="37"/>
        <v>2741</v>
      </c>
      <c r="G797" s="348"/>
      <c r="H797" s="348">
        <f t="shared" si="36"/>
        <v>2002</v>
      </c>
      <c r="I797" s="344">
        <v>33</v>
      </c>
    </row>
    <row r="798" spans="1:9">
      <c r="A798" s="127">
        <v>814</v>
      </c>
      <c r="B798" s="60"/>
      <c r="C798" s="66">
        <f t="shared" si="38"/>
        <v>75.47</v>
      </c>
      <c r="D798" s="125"/>
      <c r="E798" s="344">
        <v>12590</v>
      </c>
      <c r="F798" s="148">
        <f t="shared" si="37"/>
        <v>2741</v>
      </c>
      <c r="G798" s="348"/>
      <c r="H798" s="348">
        <f t="shared" si="36"/>
        <v>2002</v>
      </c>
      <c r="I798" s="344">
        <v>33</v>
      </c>
    </row>
    <row r="799" spans="1:9">
      <c r="A799" s="127">
        <v>815</v>
      </c>
      <c r="B799" s="60"/>
      <c r="C799" s="66">
        <f t="shared" si="38"/>
        <v>75.489999999999995</v>
      </c>
      <c r="D799" s="125"/>
      <c r="E799" s="344">
        <v>12590</v>
      </c>
      <c r="F799" s="148">
        <f t="shared" si="37"/>
        <v>2740</v>
      </c>
      <c r="G799" s="348"/>
      <c r="H799" s="348">
        <f t="shared" si="36"/>
        <v>2001</v>
      </c>
      <c r="I799" s="344">
        <v>33</v>
      </c>
    </row>
    <row r="800" spans="1:9">
      <c r="A800" s="127">
        <v>816</v>
      </c>
      <c r="B800" s="60"/>
      <c r="C800" s="66">
        <f t="shared" si="38"/>
        <v>75.510000000000005</v>
      </c>
      <c r="D800" s="125"/>
      <c r="E800" s="344">
        <v>12590</v>
      </c>
      <c r="F800" s="148">
        <f t="shared" si="37"/>
        <v>2739</v>
      </c>
      <c r="G800" s="348"/>
      <c r="H800" s="348">
        <f t="shared" si="36"/>
        <v>2001</v>
      </c>
      <c r="I800" s="344">
        <v>33</v>
      </c>
    </row>
    <row r="801" spans="1:9">
      <c r="A801" s="127">
        <v>817</v>
      </c>
      <c r="B801" s="60"/>
      <c r="C801" s="66">
        <f t="shared" si="38"/>
        <v>75.53</v>
      </c>
      <c r="D801" s="125"/>
      <c r="E801" s="344">
        <v>12590</v>
      </c>
      <c r="F801" s="148">
        <f t="shared" si="37"/>
        <v>2738</v>
      </c>
      <c r="G801" s="348"/>
      <c r="H801" s="348">
        <f t="shared" si="36"/>
        <v>2000</v>
      </c>
      <c r="I801" s="344">
        <v>33</v>
      </c>
    </row>
    <row r="802" spans="1:9">
      <c r="A802" s="127">
        <v>818</v>
      </c>
      <c r="B802" s="60"/>
      <c r="C802" s="66">
        <f t="shared" si="38"/>
        <v>75.55</v>
      </c>
      <c r="D802" s="125"/>
      <c r="E802" s="344">
        <v>12590</v>
      </c>
      <c r="F802" s="148">
        <f t="shared" si="37"/>
        <v>2738</v>
      </c>
      <c r="G802" s="348"/>
      <c r="H802" s="348">
        <f t="shared" si="36"/>
        <v>2000</v>
      </c>
      <c r="I802" s="344">
        <v>33</v>
      </c>
    </row>
    <row r="803" spans="1:9">
      <c r="A803" s="127">
        <v>819</v>
      </c>
      <c r="B803" s="60"/>
      <c r="C803" s="66">
        <f t="shared" si="38"/>
        <v>75.569999999999993</v>
      </c>
      <c r="D803" s="125"/>
      <c r="E803" s="344">
        <v>12590</v>
      </c>
      <c r="F803" s="148">
        <f t="shared" si="37"/>
        <v>2737</v>
      </c>
      <c r="G803" s="348"/>
      <c r="H803" s="348">
        <f t="shared" si="36"/>
        <v>1999</v>
      </c>
      <c r="I803" s="344">
        <v>33</v>
      </c>
    </row>
    <row r="804" spans="1:9">
      <c r="A804" s="127">
        <v>820</v>
      </c>
      <c r="B804" s="60"/>
      <c r="C804" s="66">
        <f t="shared" si="38"/>
        <v>75.59</v>
      </c>
      <c r="D804" s="125"/>
      <c r="E804" s="344">
        <v>12590</v>
      </c>
      <c r="F804" s="148">
        <f t="shared" si="37"/>
        <v>2736</v>
      </c>
      <c r="G804" s="348"/>
      <c r="H804" s="348">
        <f t="shared" si="36"/>
        <v>1999</v>
      </c>
      <c r="I804" s="344">
        <v>33</v>
      </c>
    </row>
    <row r="805" spans="1:9">
      <c r="A805" s="127">
        <v>821</v>
      </c>
      <c r="B805" s="60"/>
      <c r="C805" s="66">
        <f t="shared" si="38"/>
        <v>75.61</v>
      </c>
      <c r="D805" s="125"/>
      <c r="E805" s="344">
        <v>12590</v>
      </c>
      <c r="F805" s="148">
        <f t="shared" si="37"/>
        <v>2735</v>
      </c>
      <c r="G805" s="348"/>
      <c r="H805" s="348">
        <f t="shared" si="36"/>
        <v>1998</v>
      </c>
      <c r="I805" s="344">
        <v>33</v>
      </c>
    </row>
    <row r="806" spans="1:9">
      <c r="A806" s="127">
        <v>822</v>
      </c>
      <c r="B806" s="60"/>
      <c r="C806" s="66">
        <f t="shared" si="38"/>
        <v>75.63</v>
      </c>
      <c r="D806" s="125"/>
      <c r="E806" s="344">
        <v>12590</v>
      </c>
      <c r="F806" s="148">
        <f t="shared" si="37"/>
        <v>2735</v>
      </c>
      <c r="G806" s="348"/>
      <c r="H806" s="348">
        <f t="shared" si="36"/>
        <v>1998</v>
      </c>
      <c r="I806" s="344">
        <v>33</v>
      </c>
    </row>
    <row r="807" spans="1:9">
      <c r="A807" s="127">
        <v>823</v>
      </c>
      <c r="B807" s="60"/>
      <c r="C807" s="66">
        <f t="shared" si="38"/>
        <v>75.650000000000006</v>
      </c>
      <c r="D807" s="125"/>
      <c r="E807" s="344">
        <v>12590</v>
      </c>
      <c r="F807" s="148">
        <f t="shared" si="37"/>
        <v>2734</v>
      </c>
      <c r="G807" s="348"/>
      <c r="H807" s="348">
        <f t="shared" si="36"/>
        <v>1997</v>
      </c>
      <c r="I807" s="344">
        <v>33</v>
      </c>
    </row>
    <row r="808" spans="1:9">
      <c r="A808" s="127">
        <v>824</v>
      </c>
      <c r="B808" s="60"/>
      <c r="C808" s="66">
        <f t="shared" si="38"/>
        <v>75.67</v>
      </c>
      <c r="D808" s="125"/>
      <c r="E808" s="344">
        <v>12590</v>
      </c>
      <c r="F808" s="148">
        <f t="shared" si="37"/>
        <v>2733</v>
      </c>
      <c r="G808" s="348"/>
      <c r="H808" s="348">
        <f t="shared" si="36"/>
        <v>1997</v>
      </c>
      <c r="I808" s="344">
        <v>33</v>
      </c>
    </row>
    <row r="809" spans="1:9">
      <c r="A809" s="127">
        <v>825</v>
      </c>
      <c r="B809" s="60"/>
      <c r="C809" s="66">
        <f t="shared" si="38"/>
        <v>75.69</v>
      </c>
      <c r="D809" s="125"/>
      <c r="E809" s="344">
        <v>12590</v>
      </c>
      <c r="F809" s="148">
        <f t="shared" si="37"/>
        <v>2733</v>
      </c>
      <c r="G809" s="348"/>
      <c r="H809" s="348">
        <f t="shared" ref="H809:H872" si="39">ROUND(12*(1/C809*E809),0)</f>
        <v>1996</v>
      </c>
      <c r="I809" s="344">
        <v>33</v>
      </c>
    </row>
    <row r="810" spans="1:9">
      <c r="A810" s="127">
        <v>826</v>
      </c>
      <c r="B810" s="60"/>
      <c r="C810" s="66">
        <f t="shared" si="38"/>
        <v>75.709999999999994</v>
      </c>
      <c r="D810" s="125"/>
      <c r="E810" s="344">
        <v>12590</v>
      </c>
      <c r="F810" s="148">
        <f t="shared" si="37"/>
        <v>2732</v>
      </c>
      <c r="G810" s="348"/>
      <c r="H810" s="348">
        <f t="shared" si="39"/>
        <v>1996</v>
      </c>
      <c r="I810" s="344">
        <v>33</v>
      </c>
    </row>
    <row r="811" spans="1:9">
      <c r="A811" s="127">
        <v>827</v>
      </c>
      <c r="B811" s="60"/>
      <c r="C811" s="66">
        <f t="shared" si="38"/>
        <v>75.73</v>
      </c>
      <c r="D811" s="125"/>
      <c r="E811" s="344">
        <v>12590</v>
      </c>
      <c r="F811" s="148">
        <f t="shared" si="37"/>
        <v>2731</v>
      </c>
      <c r="G811" s="348"/>
      <c r="H811" s="348">
        <f t="shared" si="39"/>
        <v>1995</v>
      </c>
      <c r="I811" s="344">
        <v>33</v>
      </c>
    </row>
    <row r="812" spans="1:9">
      <c r="A812" s="127">
        <v>828</v>
      </c>
      <c r="B812" s="60"/>
      <c r="C812" s="66">
        <f t="shared" si="38"/>
        <v>75.75</v>
      </c>
      <c r="D812" s="125"/>
      <c r="E812" s="344">
        <v>12590</v>
      </c>
      <c r="F812" s="148">
        <f t="shared" si="37"/>
        <v>2731</v>
      </c>
      <c r="G812" s="348"/>
      <c r="H812" s="348">
        <f t="shared" si="39"/>
        <v>1994</v>
      </c>
      <c r="I812" s="344">
        <v>33</v>
      </c>
    </row>
    <row r="813" spans="1:9">
      <c r="A813" s="127">
        <v>829</v>
      </c>
      <c r="B813" s="60"/>
      <c r="C813" s="66">
        <f t="shared" si="38"/>
        <v>75.77</v>
      </c>
      <c r="D813" s="125"/>
      <c r="E813" s="344">
        <v>12590</v>
      </c>
      <c r="F813" s="148">
        <f t="shared" si="37"/>
        <v>2730</v>
      </c>
      <c r="G813" s="348"/>
      <c r="H813" s="348">
        <f t="shared" si="39"/>
        <v>1994</v>
      </c>
      <c r="I813" s="344">
        <v>33</v>
      </c>
    </row>
    <row r="814" spans="1:9">
      <c r="A814" s="127">
        <v>830</v>
      </c>
      <c r="B814" s="60"/>
      <c r="C814" s="66">
        <f t="shared" si="38"/>
        <v>75.790000000000006</v>
      </c>
      <c r="D814" s="125"/>
      <c r="E814" s="344">
        <v>12590</v>
      </c>
      <c r="F814" s="148">
        <f t="shared" si="37"/>
        <v>2729</v>
      </c>
      <c r="G814" s="348"/>
      <c r="H814" s="348">
        <f t="shared" si="39"/>
        <v>1993</v>
      </c>
      <c r="I814" s="344">
        <v>33</v>
      </c>
    </row>
    <row r="815" spans="1:9">
      <c r="A815" s="127">
        <v>831</v>
      </c>
      <c r="B815" s="60"/>
      <c r="C815" s="66">
        <f t="shared" si="38"/>
        <v>75.81</v>
      </c>
      <c r="D815" s="125"/>
      <c r="E815" s="344">
        <v>12590</v>
      </c>
      <c r="F815" s="148">
        <f t="shared" si="37"/>
        <v>2728</v>
      </c>
      <c r="G815" s="348"/>
      <c r="H815" s="348">
        <f t="shared" si="39"/>
        <v>1993</v>
      </c>
      <c r="I815" s="344">
        <v>33</v>
      </c>
    </row>
    <row r="816" spans="1:9">
      <c r="A816" s="127">
        <v>832</v>
      </c>
      <c r="B816" s="60"/>
      <c r="C816" s="66">
        <f t="shared" si="38"/>
        <v>75.83</v>
      </c>
      <c r="D816" s="125"/>
      <c r="E816" s="344">
        <v>12590</v>
      </c>
      <c r="F816" s="148">
        <f t="shared" si="37"/>
        <v>2728</v>
      </c>
      <c r="G816" s="348"/>
      <c r="H816" s="348">
        <f t="shared" si="39"/>
        <v>1992</v>
      </c>
      <c r="I816" s="344">
        <v>33</v>
      </c>
    </row>
    <row r="817" spans="1:9">
      <c r="A817" s="127">
        <v>833</v>
      </c>
      <c r="B817" s="60"/>
      <c r="C817" s="66">
        <f t="shared" si="38"/>
        <v>75.849999999999994</v>
      </c>
      <c r="D817" s="125"/>
      <c r="E817" s="344">
        <v>12590</v>
      </c>
      <c r="F817" s="148">
        <f t="shared" si="37"/>
        <v>2727</v>
      </c>
      <c r="G817" s="348"/>
      <c r="H817" s="348">
        <f t="shared" si="39"/>
        <v>1992</v>
      </c>
      <c r="I817" s="344">
        <v>33</v>
      </c>
    </row>
    <row r="818" spans="1:9">
      <c r="A818" s="127">
        <v>834</v>
      </c>
      <c r="B818" s="60"/>
      <c r="C818" s="66">
        <f t="shared" si="38"/>
        <v>75.87</v>
      </c>
      <c r="D818" s="125"/>
      <c r="E818" s="344">
        <v>12590</v>
      </c>
      <c r="F818" s="148">
        <f t="shared" si="37"/>
        <v>2726</v>
      </c>
      <c r="G818" s="348"/>
      <c r="H818" s="348">
        <f t="shared" si="39"/>
        <v>1991</v>
      </c>
      <c r="I818" s="344">
        <v>33</v>
      </c>
    </row>
    <row r="819" spans="1:9">
      <c r="A819" s="127">
        <v>835</v>
      </c>
      <c r="B819" s="60"/>
      <c r="C819" s="66">
        <f t="shared" si="38"/>
        <v>75.89</v>
      </c>
      <c r="D819" s="125"/>
      <c r="E819" s="344">
        <v>12590</v>
      </c>
      <c r="F819" s="148">
        <f t="shared" si="37"/>
        <v>2726</v>
      </c>
      <c r="G819" s="348"/>
      <c r="H819" s="348">
        <f t="shared" si="39"/>
        <v>1991</v>
      </c>
      <c r="I819" s="344">
        <v>33</v>
      </c>
    </row>
    <row r="820" spans="1:9">
      <c r="A820" s="127">
        <v>836</v>
      </c>
      <c r="B820" s="60"/>
      <c r="C820" s="66">
        <f t="shared" si="38"/>
        <v>75.91</v>
      </c>
      <c r="D820" s="125"/>
      <c r="E820" s="344">
        <v>12590</v>
      </c>
      <c r="F820" s="148">
        <f t="shared" si="37"/>
        <v>2725</v>
      </c>
      <c r="G820" s="348"/>
      <c r="H820" s="348">
        <f t="shared" si="39"/>
        <v>1990</v>
      </c>
      <c r="I820" s="344">
        <v>33</v>
      </c>
    </row>
    <row r="821" spans="1:9">
      <c r="A821" s="127">
        <v>837</v>
      </c>
      <c r="B821" s="60"/>
      <c r="C821" s="66">
        <f t="shared" si="38"/>
        <v>75.930000000000007</v>
      </c>
      <c r="D821" s="125"/>
      <c r="E821" s="344">
        <v>12590</v>
      </c>
      <c r="F821" s="148">
        <f t="shared" si="37"/>
        <v>2724</v>
      </c>
      <c r="G821" s="348"/>
      <c r="H821" s="348">
        <f t="shared" si="39"/>
        <v>1990</v>
      </c>
      <c r="I821" s="344">
        <v>33</v>
      </c>
    </row>
    <row r="822" spans="1:9">
      <c r="A822" s="127">
        <v>838</v>
      </c>
      <c r="B822" s="60"/>
      <c r="C822" s="66">
        <f t="shared" si="38"/>
        <v>75.95</v>
      </c>
      <c r="D822" s="125"/>
      <c r="E822" s="344">
        <v>12590</v>
      </c>
      <c r="F822" s="148">
        <f t="shared" si="37"/>
        <v>2723</v>
      </c>
      <c r="G822" s="348"/>
      <c r="H822" s="348">
        <f t="shared" si="39"/>
        <v>1989</v>
      </c>
      <c r="I822" s="344">
        <v>33</v>
      </c>
    </row>
    <row r="823" spans="1:9">
      <c r="A823" s="127">
        <v>839</v>
      </c>
      <c r="B823" s="60"/>
      <c r="C823" s="66">
        <f t="shared" si="38"/>
        <v>75.97</v>
      </c>
      <c r="D823" s="125"/>
      <c r="E823" s="344">
        <v>12590</v>
      </c>
      <c r="F823" s="148">
        <f t="shared" si="37"/>
        <v>2723</v>
      </c>
      <c r="G823" s="348"/>
      <c r="H823" s="348">
        <f t="shared" si="39"/>
        <v>1989</v>
      </c>
      <c r="I823" s="344">
        <v>33</v>
      </c>
    </row>
    <row r="824" spans="1:9">
      <c r="A824" s="127">
        <v>840</v>
      </c>
      <c r="B824" s="60"/>
      <c r="C824" s="66">
        <f t="shared" si="38"/>
        <v>75.989999999999995</v>
      </c>
      <c r="D824" s="125"/>
      <c r="E824" s="344">
        <v>12590</v>
      </c>
      <c r="F824" s="148">
        <f t="shared" si="37"/>
        <v>2722</v>
      </c>
      <c r="G824" s="348"/>
      <c r="H824" s="348">
        <f t="shared" si="39"/>
        <v>1988</v>
      </c>
      <c r="I824" s="344">
        <v>33</v>
      </c>
    </row>
    <row r="825" spans="1:9">
      <c r="A825" s="127">
        <v>841</v>
      </c>
      <c r="B825" s="60"/>
      <c r="C825" s="66">
        <f t="shared" si="38"/>
        <v>76.010000000000005</v>
      </c>
      <c r="D825" s="125"/>
      <c r="E825" s="344">
        <v>12590</v>
      </c>
      <c r="F825" s="148">
        <f t="shared" si="37"/>
        <v>2721</v>
      </c>
      <c r="G825" s="348"/>
      <c r="H825" s="348">
        <f t="shared" si="39"/>
        <v>1988</v>
      </c>
      <c r="I825" s="344">
        <v>33</v>
      </c>
    </row>
    <row r="826" spans="1:9">
      <c r="A826" s="127">
        <v>842</v>
      </c>
      <c r="B826" s="60"/>
      <c r="C826" s="66">
        <f t="shared" si="38"/>
        <v>76.03</v>
      </c>
      <c r="D826" s="125"/>
      <c r="E826" s="344">
        <v>12590</v>
      </c>
      <c r="F826" s="148">
        <f t="shared" si="37"/>
        <v>2721</v>
      </c>
      <c r="G826" s="348"/>
      <c r="H826" s="348">
        <f t="shared" si="39"/>
        <v>1987</v>
      </c>
      <c r="I826" s="344">
        <v>33</v>
      </c>
    </row>
    <row r="827" spans="1:9">
      <c r="A827" s="127">
        <v>843</v>
      </c>
      <c r="B827" s="60"/>
      <c r="C827" s="66">
        <f t="shared" si="38"/>
        <v>76.05</v>
      </c>
      <c r="D827" s="125"/>
      <c r="E827" s="344">
        <v>12590</v>
      </c>
      <c r="F827" s="148">
        <f t="shared" si="37"/>
        <v>2720</v>
      </c>
      <c r="G827" s="348"/>
      <c r="H827" s="348">
        <f t="shared" si="39"/>
        <v>1987</v>
      </c>
      <c r="I827" s="344">
        <v>33</v>
      </c>
    </row>
    <row r="828" spans="1:9">
      <c r="A828" s="127">
        <v>844</v>
      </c>
      <c r="B828" s="60"/>
      <c r="C828" s="66">
        <f t="shared" si="38"/>
        <v>76.069999999999993</v>
      </c>
      <c r="D828" s="125"/>
      <c r="E828" s="344">
        <v>12590</v>
      </c>
      <c r="F828" s="148">
        <f t="shared" si="37"/>
        <v>2719</v>
      </c>
      <c r="G828" s="348"/>
      <c r="H828" s="348">
        <f t="shared" si="39"/>
        <v>1986</v>
      </c>
      <c r="I828" s="344">
        <v>33</v>
      </c>
    </row>
    <row r="829" spans="1:9">
      <c r="A829" s="127">
        <v>845</v>
      </c>
      <c r="B829" s="60"/>
      <c r="C829" s="66">
        <f t="shared" si="38"/>
        <v>76.09</v>
      </c>
      <c r="D829" s="125"/>
      <c r="E829" s="344">
        <v>12590</v>
      </c>
      <c r="F829" s="148">
        <f t="shared" si="37"/>
        <v>2718</v>
      </c>
      <c r="G829" s="348"/>
      <c r="H829" s="348">
        <f t="shared" si="39"/>
        <v>1986</v>
      </c>
      <c r="I829" s="344">
        <v>33</v>
      </c>
    </row>
    <row r="830" spans="1:9">
      <c r="A830" s="127">
        <v>846</v>
      </c>
      <c r="B830" s="60"/>
      <c r="C830" s="66">
        <f t="shared" si="38"/>
        <v>76.099999999999994</v>
      </c>
      <c r="D830" s="125"/>
      <c r="E830" s="344">
        <v>12590</v>
      </c>
      <c r="F830" s="148">
        <f t="shared" si="37"/>
        <v>2718</v>
      </c>
      <c r="G830" s="348"/>
      <c r="H830" s="348">
        <f t="shared" si="39"/>
        <v>1985</v>
      </c>
      <c r="I830" s="344">
        <v>33</v>
      </c>
    </row>
    <row r="831" spans="1:9">
      <c r="A831" s="127">
        <v>847</v>
      </c>
      <c r="B831" s="60"/>
      <c r="C831" s="66">
        <f t="shared" si="38"/>
        <v>76.12</v>
      </c>
      <c r="D831" s="125"/>
      <c r="E831" s="344">
        <v>12590</v>
      </c>
      <c r="F831" s="148">
        <f t="shared" si="37"/>
        <v>2717</v>
      </c>
      <c r="G831" s="348"/>
      <c r="H831" s="348">
        <f t="shared" si="39"/>
        <v>1985</v>
      </c>
      <c r="I831" s="344">
        <v>33</v>
      </c>
    </row>
    <row r="832" spans="1:9">
      <c r="A832" s="127">
        <v>848</v>
      </c>
      <c r="B832" s="60"/>
      <c r="C832" s="66">
        <f t="shared" si="38"/>
        <v>76.14</v>
      </c>
      <c r="D832" s="125"/>
      <c r="E832" s="344">
        <v>12590</v>
      </c>
      <c r="F832" s="148">
        <f t="shared" si="37"/>
        <v>2717</v>
      </c>
      <c r="G832" s="348"/>
      <c r="H832" s="348">
        <f t="shared" si="39"/>
        <v>1984</v>
      </c>
      <c r="I832" s="344">
        <v>33</v>
      </c>
    </row>
    <row r="833" spans="1:9">
      <c r="A833" s="127">
        <v>849</v>
      </c>
      <c r="B833" s="60"/>
      <c r="C833" s="66">
        <f t="shared" si="38"/>
        <v>76.16</v>
      </c>
      <c r="D833" s="125"/>
      <c r="E833" s="344">
        <v>12590</v>
      </c>
      <c r="F833" s="148">
        <f t="shared" si="37"/>
        <v>2716</v>
      </c>
      <c r="G833" s="348"/>
      <c r="H833" s="348">
        <f t="shared" si="39"/>
        <v>1984</v>
      </c>
      <c r="I833" s="344">
        <v>33</v>
      </c>
    </row>
    <row r="834" spans="1:9">
      <c r="A834" s="127">
        <v>850</v>
      </c>
      <c r="B834" s="60"/>
      <c r="C834" s="66">
        <f t="shared" si="38"/>
        <v>76.180000000000007</v>
      </c>
      <c r="D834" s="125"/>
      <c r="E834" s="344">
        <v>12590</v>
      </c>
      <c r="F834" s="148">
        <f t="shared" si="37"/>
        <v>2715</v>
      </c>
      <c r="G834" s="348"/>
      <c r="H834" s="348">
        <f t="shared" si="39"/>
        <v>1983</v>
      </c>
      <c r="I834" s="344">
        <v>33</v>
      </c>
    </row>
    <row r="835" spans="1:9">
      <c r="A835" s="127">
        <v>851</v>
      </c>
      <c r="B835" s="60"/>
      <c r="C835" s="66">
        <f t="shared" si="38"/>
        <v>76.2</v>
      </c>
      <c r="D835" s="125"/>
      <c r="E835" s="344">
        <v>12590</v>
      </c>
      <c r="F835" s="148">
        <f t="shared" si="37"/>
        <v>2715</v>
      </c>
      <c r="G835" s="348"/>
      <c r="H835" s="348">
        <f t="shared" si="39"/>
        <v>1983</v>
      </c>
      <c r="I835" s="344">
        <v>33</v>
      </c>
    </row>
    <row r="836" spans="1:9">
      <c r="A836" s="127">
        <v>852</v>
      </c>
      <c r="B836" s="60"/>
      <c r="C836" s="66">
        <f t="shared" si="38"/>
        <v>76.22</v>
      </c>
      <c r="D836" s="125"/>
      <c r="E836" s="344">
        <v>12590</v>
      </c>
      <c r="F836" s="148">
        <f t="shared" si="37"/>
        <v>2714</v>
      </c>
      <c r="G836" s="348"/>
      <c r="H836" s="348">
        <f t="shared" si="39"/>
        <v>1982</v>
      </c>
      <c r="I836" s="344">
        <v>33</v>
      </c>
    </row>
    <row r="837" spans="1:9">
      <c r="A837" s="127">
        <v>853</v>
      </c>
      <c r="B837" s="60"/>
      <c r="C837" s="66">
        <f t="shared" si="38"/>
        <v>76.239999999999995</v>
      </c>
      <c r="D837" s="125"/>
      <c r="E837" s="344">
        <v>12590</v>
      </c>
      <c r="F837" s="148">
        <f t="shared" si="37"/>
        <v>2713</v>
      </c>
      <c r="G837" s="348"/>
      <c r="H837" s="348">
        <f t="shared" si="39"/>
        <v>1982</v>
      </c>
      <c r="I837" s="344">
        <v>33</v>
      </c>
    </row>
    <row r="838" spans="1:9">
      <c r="A838" s="127">
        <v>854</v>
      </c>
      <c r="B838" s="60"/>
      <c r="C838" s="66">
        <f t="shared" si="38"/>
        <v>76.260000000000005</v>
      </c>
      <c r="D838" s="125"/>
      <c r="E838" s="344">
        <v>12590</v>
      </c>
      <c r="F838" s="148">
        <f t="shared" si="37"/>
        <v>2712</v>
      </c>
      <c r="G838" s="348"/>
      <c r="H838" s="348">
        <f t="shared" si="39"/>
        <v>1981</v>
      </c>
      <c r="I838" s="344">
        <v>33</v>
      </c>
    </row>
    <row r="839" spans="1:9">
      <c r="A839" s="127">
        <v>855</v>
      </c>
      <c r="B839" s="60"/>
      <c r="C839" s="66">
        <f t="shared" si="38"/>
        <v>76.28</v>
      </c>
      <c r="D839" s="125"/>
      <c r="E839" s="344">
        <v>12590</v>
      </c>
      <c r="F839" s="148">
        <f t="shared" si="37"/>
        <v>2712</v>
      </c>
      <c r="G839" s="348"/>
      <c r="H839" s="348">
        <f t="shared" si="39"/>
        <v>1981</v>
      </c>
      <c r="I839" s="344">
        <v>33</v>
      </c>
    </row>
    <row r="840" spans="1:9">
      <c r="A840" s="127">
        <v>856</v>
      </c>
      <c r="B840" s="60"/>
      <c r="C840" s="66">
        <f t="shared" si="38"/>
        <v>76.3</v>
      </c>
      <c r="D840" s="125"/>
      <c r="E840" s="344">
        <v>12590</v>
      </c>
      <c r="F840" s="148">
        <f t="shared" si="37"/>
        <v>2711</v>
      </c>
      <c r="G840" s="348"/>
      <c r="H840" s="348">
        <f t="shared" si="39"/>
        <v>1980</v>
      </c>
      <c r="I840" s="344">
        <v>33</v>
      </c>
    </row>
    <row r="841" spans="1:9">
      <c r="A841" s="127">
        <v>857</v>
      </c>
      <c r="B841" s="60"/>
      <c r="C841" s="66">
        <f t="shared" si="38"/>
        <v>76.319999999999993</v>
      </c>
      <c r="D841" s="125"/>
      <c r="E841" s="344">
        <v>12590</v>
      </c>
      <c r="F841" s="148">
        <f t="shared" si="37"/>
        <v>2710</v>
      </c>
      <c r="G841" s="348"/>
      <c r="H841" s="348">
        <f t="shared" si="39"/>
        <v>1980</v>
      </c>
      <c r="I841" s="344">
        <v>33</v>
      </c>
    </row>
    <row r="842" spans="1:9">
      <c r="A842" s="127">
        <v>858</v>
      </c>
      <c r="B842" s="60"/>
      <c r="C842" s="66">
        <f t="shared" si="38"/>
        <v>76.34</v>
      </c>
      <c r="D842" s="125"/>
      <c r="E842" s="344">
        <v>12590</v>
      </c>
      <c r="F842" s="148">
        <f t="shared" si="37"/>
        <v>2710</v>
      </c>
      <c r="G842" s="348"/>
      <c r="H842" s="348">
        <f t="shared" si="39"/>
        <v>1979</v>
      </c>
      <c r="I842" s="344">
        <v>33</v>
      </c>
    </row>
    <row r="843" spans="1:9">
      <c r="A843" s="127">
        <v>859</v>
      </c>
      <c r="B843" s="60"/>
      <c r="C843" s="66">
        <f t="shared" si="38"/>
        <v>76.36</v>
      </c>
      <c r="D843" s="125"/>
      <c r="E843" s="344">
        <v>12590</v>
      </c>
      <c r="F843" s="148">
        <f t="shared" si="37"/>
        <v>2709</v>
      </c>
      <c r="G843" s="348"/>
      <c r="H843" s="348">
        <f t="shared" si="39"/>
        <v>1979</v>
      </c>
      <c r="I843" s="344">
        <v>33</v>
      </c>
    </row>
    <row r="844" spans="1:9">
      <c r="A844" s="127">
        <v>860</v>
      </c>
      <c r="B844" s="60"/>
      <c r="C844" s="66">
        <f t="shared" si="38"/>
        <v>76.38</v>
      </c>
      <c r="D844" s="125"/>
      <c r="E844" s="344">
        <v>12590</v>
      </c>
      <c r="F844" s="148">
        <f t="shared" si="37"/>
        <v>2708</v>
      </c>
      <c r="G844" s="348"/>
      <c r="H844" s="348">
        <f t="shared" si="39"/>
        <v>1978</v>
      </c>
      <c r="I844" s="344">
        <v>33</v>
      </c>
    </row>
    <row r="845" spans="1:9">
      <c r="A845" s="127">
        <v>861</v>
      </c>
      <c r="B845" s="60"/>
      <c r="C845" s="66">
        <f t="shared" si="38"/>
        <v>76.400000000000006</v>
      </c>
      <c r="D845" s="125"/>
      <c r="E845" s="344">
        <v>12590</v>
      </c>
      <c r="F845" s="148">
        <f t="shared" si="37"/>
        <v>2708</v>
      </c>
      <c r="G845" s="348"/>
      <c r="H845" s="348">
        <f t="shared" si="39"/>
        <v>1977</v>
      </c>
      <c r="I845" s="344">
        <v>33</v>
      </c>
    </row>
    <row r="846" spans="1:9">
      <c r="A846" s="127">
        <v>862</v>
      </c>
      <c r="B846" s="60"/>
      <c r="C846" s="66">
        <f t="shared" si="38"/>
        <v>76.42</v>
      </c>
      <c r="D846" s="125"/>
      <c r="E846" s="344">
        <v>12590</v>
      </c>
      <c r="F846" s="148">
        <f t="shared" ref="F846:F909" si="40">ROUND(12*1.3525*(1/C846*E846)+I846,0)</f>
        <v>2707</v>
      </c>
      <c r="G846" s="348"/>
      <c r="H846" s="348">
        <f t="shared" si="39"/>
        <v>1977</v>
      </c>
      <c r="I846" s="344">
        <v>33</v>
      </c>
    </row>
    <row r="847" spans="1:9">
      <c r="A847" s="127">
        <v>863</v>
      </c>
      <c r="B847" s="60"/>
      <c r="C847" s="66">
        <f t="shared" ref="C847:C910" si="41">ROUND(10.899*LN(A847)+A847/150-3,2)</f>
        <v>76.44</v>
      </c>
      <c r="D847" s="125"/>
      <c r="E847" s="344">
        <v>12590</v>
      </c>
      <c r="F847" s="148">
        <f t="shared" si="40"/>
        <v>2706</v>
      </c>
      <c r="G847" s="348"/>
      <c r="H847" s="348">
        <f t="shared" si="39"/>
        <v>1976</v>
      </c>
      <c r="I847" s="344">
        <v>33</v>
      </c>
    </row>
    <row r="848" spans="1:9">
      <c r="A848" s="127">
        <v>864</v>
      </c>
      <c r="B848" s="60"/>
      <c r="C848" s="66">
        <f t="shared" si="41"/>
        <v>76.45</v>
      </c>
      <c r="D848" s="125"/>
      <c r="E848" s="344">
        <v>12590</v>
      </c>
      <c r="F848" s="148">
        <f t="shared" si="40"/>
        <v>2706</v>
      </c>
      <c r="G848" s="348"/>
      <c r="H848" s="348">
        <f t="shared" si="39"/>
        <v>1976</v>
      </c>
      <c r="I848" s="344">
        <v>33</v>
      </c>
    </row>
    <row r="849" spans="1:9">
      <c r="A849" s="127">
        <v>865</v>
      </c>
      <c r="B849" s="60"/>
      <c r="C849" s="66">
        <f t="shared" si="41"/>
        <v>76.47</v>
      </c>
      <c r="D849" s="125"/>
      <c r="E849" s="344">
        <v>12590</v>
      </c>
      <c r="F849" s="148">
        <f t="shared" si="40"/>
        <v>2705</v>
      </c>
      <c r="G849" s="348"/>
      <c r="H849" s="348">
        <f t="shared" si="39"/>
        <v>1976</v>
      </c>
      <c r="I849" s="344">
        <v>33</v>
      </c>
    </row>
    <row r="850" spans="1:9">
      <c r="A850" s="127">
        <v>866</v>
      </c>
      <c r="B850" s="60"/>
      <c r="C850" s="66">
        <f t="shared" si="41"/>
        <v>76.489999999999995</v>
      </c>
      <c r="D850" s="125"/>
      <c r="E850" s="344">
        <v>12590</v>
      </c>
      <c r="F850" s="148">
        <f t="shared" si="40"/>
        <v>2704</v>
      </c>
      <c r="G850" s="348"/>
      <c r="H850" s="348">
        <f t="shared" si="39"/>
        <v>1975</v>
      </c>
      <c r="I850" s="344">
        <v>33</v>
      </c>
    </row>
    <row r="851" spans="1:9">
      <c r="A851" s="127">
        <v>867</v>
      </c>
      <c r="B851" s="60"/>
      <c r="C851" s="66">
        <f t="shared" si="41"/>
        <v>76.510000000000005</v>
      </c>
      <c r="D851" s="125"/>
      <c r="E851" s="344">
        <v>12590</v>
      </c>
      <c r="F851" s="148">
        <f t="shared" si="40"/>
        <v>2704</v>
      </c>
      <c r="G851" s="348"/>
      <c r="H851" s="348">
        <f t="shared" si="39"/>
        <v>1975</v>
      </c>
      <c r="I851" s="344">
        <v>33</v>
      </c>
    </row>
    <row r="852" spans="1:9">
      <c r="A852" s="127">
        <v>868</v>
      </c>
      <c r="B852" s="60"/>
      <c r="C852" s="66">
        <f t="shared" si="41"/>
        <v>76.53</v>
      </c>
      <c r="D852" s="125"/>
      <c r="E852" s="344">
        <v>12590</v>
      </c>
      <c r="F852" s="148">
        <f t="shared" si="40"/>
        <v>2703</v>
      </c>
      <c r="G852" s="348"/>
      <c r="H852" s="348">
        <f t="shared" si="39"/>
        <v>1974</v>
      </c>
      <c r="I852" s="344">
        <v>33</v>
      </c>
    </row>
    <row r="853" spans="1:9">
      <c r="A853" s="127">
        <v>869</v>
      </c>
      <c r="B853" s="60"/>
      <c r="C853" s="66">
        <f t="shared" si="41"/>
        <v>76.55</v>
      </c>
      <c r="D853" s="125"/>
      <c r="E853" s="344">
        <v>12590</v>
      </c>
      <c r="F853" s="148">
        <f t="shared" si="40"/>
        <v>2702</v>
      </c>
      <c r="G853" s="348"/>
      <c r="H853" s="348">
        <f t="shared" si="39"/>
        <v>1974</v>
      </c>
      <c r="I853" s="344">
        <v>33</v>
      </c>
    </row>
    <row r="854" spans="1:9">
      <c r="A854" s="127">
        <v>870</v>
      </c>
      <c r="B854" s="60"/>
      <c r="C854" s="66">
        <f t="shared" si="41"/>
        <v>76.569999999999993</v>
      </c>
      <c r="D854" s="125"/>
      <c r="E854" s="344">
        <v>12590</v>
      </c>
      <c r="F854" s="148">
        <f t="shared" si="40"/>
        <v>2702</v>
      </c>
      <c r="G854" s="348"/>
      <c r="H854" s="348">
        <f t="shared" si="39"/>
        <v>1973</v>
      </c>
      <c r="I854" s="344">
        <v>33</v>
      </c>
    </row>
    <row r="855" spans="1:9">
      <c r="A855" s="127">
        <v>871</v>
      </c>
      <c r="B855" s="60"/>
      <c r="C855" s="66">
        <f t="shared" si="41"/>
        <v>76.59</v>
      </c>
      <c r="D855" s="125"/>
      <c r="E855" s="344">
        <v>12590</v>
      </c>
      <c r="F855" s="148">
        <f t="shared" si="40"/>
        <v>2701</v>
      </c>
      <c r="G855" s="348"/>
      <c r="H855" s="348">
        <f t="shared" si="39"/>
        <v>1973</v>
      </c>
      <c r="I855" s="344">
        <v>33</v>
      </c>
    </row>
    <row r="856" spans="1:9">
      <c r="A856" s="127">
        <v>872</v>
      </c>
      <c r="B856" s="60"/>
      <c r="C856" s="66">
        <f t="shared" si="41"/>
        <v>76.61</v>
      </c>
      <c r="D856" s="125"/>
      <c r="E856" s="344">
        <v>12590</v>
      </c>
      <c r="F856" s="148">
        <f t="shared" si="40"/>
        <v>2700</v>
      </c>
      <c r="G856" s="348"/>
      <c r="H856" s="348">
        <f t="shared" si="39"/>
        <v>1972</v>
      </c>
      <c r="I856" s="344">
        <v>33</v>
      </c>
    </row>
    <row r="857" spans="1:9">
      <c r="A857" s="127">
        <v>873</v>
      </c>
      <c r="B857" s="60"/>
      <c r="C857" s="66">
        <f t="shared" si="41"/>
        <v>76.63</v>
      </c>
      <c r="D857" s="125"/>
      <c r="E857" s="344">
        <v>12590</v>
      </c>
      <c r="F857" s="148">
        <f t="shared" si="40"/>
        <v>2700</v>
      </c>
      <c r="G857" s="348"/>
      <c r="H857" s="348">
        <f t="shared" si="39"/>
        <v>1972</v>
      </c>
      <c r="I857" s="344">
        <v>33</v>
      </c>
    </row>
    <row r="858" spans="1:9">
      <c r="A858" s="127">
        <v>874</v>
      </c>
      <c r="B858" s="60"/>
      <c r="C858" s="66">
        <f t="shared" si="41"/>
        <v>76.650000000000006</v>
      </c>
      <c r="D858" s="125"/>
      <c r="E858" s="344">
        <v>12590</v>
      </c>
      <c r="F858" s="148">
        <f t="shared" si="40"/>
        <v>2699</v>
      </c>
      <c r="G858" s="348"/>
      <c r="H858" s="348">
        <f t="shared" si="39"/>
        <v>1971</v>
      </c>
      <c r="I858" s="344">
        <v>33</v>
      </c>
    </row>
    <row r="859" spans="1:9">
      <c r="A859" s="127">
        <v>875</v>
      </c>
      <c r="B859" s="60"/>
      <c r="C859" s="66">
        <f t="shared" si="41"/>
        <v>76.67</v>
      </c>
      <c r="D859" s="125"/>
      <c r="E859" s="344">
        <v>12590</v>
      </c>
      <c r="F859" s="148">
        <f t="shared" si="40"/>
        <v>2698</v>
      </c>
      <c r="G859" s="348"/>
      <c r="H859" s="348">
        <f t="shared" si="39"/>
        <v>1971</v>
      </c>
      <c r="I859" s="344">
        <v>33</v>
      </c>
    </row>
    <row r="860" spans="1:9">
      <c r="A860" s="127">
        <v>876</v>
      </c>
      <c r="B860" s="60"/>
      <c r="C860" s="66">
        <f t="shared" si="41"/>
        <v>76.680000000000007</v>
      </c>
      <c r="D860" s="125"/>
      <c r="E860" s="344">
        <v>12590</v>
      </c>
      <c r="F860" s="148">
        <f t="shared" si="40"/>
        <v>2698</v>
      </c>
      <c r="G860" s="348"/>
      <c r="H860" s="348">
        <f t="shared" si="39"/>
        <v>1970</v>
      </c>
      <c r="I860" s="344">
        <v>33</v>
      </c>
    </row>
    <row r="861" spans="1:9">
      <c r="A861" s="127">
        <v>877</v>
      </c>
      <c r="B861" s="60"/>
      <c r="C861" s="66">
        <f t="shared" si="41"/>
        <v>76.7</v>
      </c>
      <c r="D861" s="125"/>
      <c r="E861" s="344">
        <v>12590</v>
      </c>
      <c r="F861" s="148">
        <f t="shared" si="40"/>
        <v>2697</v>
      </c>
      <c r="G861" s="348"/>
      <c r="H861" s="348">
        <f t="shared" si="39"/>
        <v>1970</v>
      </c>
      <c r="I861" s="344">
        <v>33</v>
      </c>
    </row>
    <row r="862" spans="1:9">
      <c r="A862" s="127">
        <v>878</v>
      </c>
      <c r="B862" s="60"/>
      <c r="C862" s="66">
        <f t="shared" si="41"/>
        <v>76.72</v>
      </c>
      <c r="D862" s="125"/>
      <c r="E862" s="344">
        <v>12590</v>
      </c>
      <c r="F862" s="148">
        <f t="shared" si="40"/>
        <v>2696</v>
      </c>
      <c r="G862" s="348"/>
      <c r="H862" s="348">
        <f t="shared" si="39"/>
        <v>1969</v>
      </c>
      <c r="I862" s="344">
        <v>33</v>
      </c>
    </row>
    <row r="863" spans="1:9">
      <c r="A863" s="127">
        <v>879</v>
      </c>
      <c r="B863" s="60"/>
      <c r="C863" s="66">
        <f t="shared" si="41"/>
        <v>76.739999999999995</v>
      </c>
      <c r="D863" s="125"/>
      <c r="E863" s="344">
        <v>12590</v>
      </c>
      <c r="F863" s="148">
        <f t="shared" si="40"/>
        <v>2696</v>
      </c>
      <c r="G863" s="348"/>
      <c r="H863" s="348">
        <f t="shared" si="39"/>
        <v>1969</v>
      </c>
      <c r="I863" s="344">
        <v>33</v>
      </c>
    </row>
    <row r="864" spans="1:9">
      <c r="A864" s="127">
        <v>880</v>
      </c>
      <c r="B864" s="60"/>
      <c r="C864" s="66">
        <f t="shared" si="41"/>
        <v>76.760000000000005</v>
      </c>
      <c r="D864" s="125"/>
      <c r="E864" s="344">
        <v>12590</v>
      </c>
      <c r="F864" s="148">
        <f t="shared" si="40"/>
        <v>2695</v>
      </c>
      <c r="G864" s="348"/>
      <c r="H864" s="348">
        <f t="shared" si="39"/>
        <v>1968</v>
      </c>
      <c r="I864" s="344">
        <v>33</v>
      </c>
    </row>
    <row r="865" spans="1:9">
      <c r="A865" s="127">
        <v>881</v>
      </c>
      <c r="B865" s="60"/>
      <c r="C865" s="66">
        <f t="shared" si="41"/>
        <v>76.78</v>
      </c>
      <c r="D865" s="125"/>
      <c r="E865" s="344">
        <v>12590</v>
      </c>
      <c r="F865" s="148">
        <f t="shared" si="40"/>
        <v>2694</v>
      </c>
      <c r="G865" s="348"/>
      <c r="H865" s="348">
        <f t="shared" si="39"/>
        <v>1968</v>
      </c>
      <c r="I865" s="344">
        <v>33</v>
      </c>
    </row>
    <row r="866" spans="1:9">
      <c r="A866" s="127">
        <v>882</v>
      </c>
      <c r="B866" s="60"/>
      <c r="C866" s="66">
        <f t="shared" si="41"/>
        <v>76.8</v>
      </c>
      <c r="D866" s="125"/>
      <c r="E866" s="344">
        <v>12590</v>
      </c>
      <c r="F866" s="148">
        <f t="shared" si="40"/>
        <v>2694</v>
      </c>
      <c r="G866" s="348"/>
      <c r="H866" s="348">
        <f t="shared" si="39"/>
        <v>1967</v>
      </c>
      <c r="I866" s="344">
        <v>33</v>
      </c>
    </row>
    <row r="867" spans="1:9">
      <c r="A867" s="127">
        <v>883</v>
      </c>
      <c r="B867" s="60"/>
      <c r="C867" s="66">
        <f t="shared" si="41"/>
        <v>76.819999999999993</v>
      </c>
      <c r="D867" s="125"/>
      <c r="E867" s="344">
        <v>12590</v>
      </c>
      <c r="F867" s="148">
        <f t="shared" si="40"/>
        <v>2693</v>
      </c>
      <c r="G867" s="348"/>
      <c r="H867" s="348">
        <f t="shared" si="39"/>
        <v>1967</v>
      </c>
      <c r="I867" s="344">
        <v>33</v>
      </c>
    </row>
    <row r="868" spans="1:9">
      <c r="A868" s="127">
        <v>884</v>
      </c>
      <c r="B868" s="60"/>
      <c r="C868" s="66">
        <f t="shared" si="41"/>
        <v>76.84</v>
      </c>
      <c r="D868" s="125"/>
      <c r="E868" s="344">
        <v>12590</v>
      </c>
      <c r="F868" s="148">
        <f t="shared" si="40"/>
        <v>2692</v>
      </c>
      <c r="G868" s="348"/>
      <c r="H868" s="348">
        <f t="shared" si="39"/>
        <v>1966</v>
      </c>
      <c r="I868" s="344">
        <v>33</v>
      </c>
    </row>
    <row r="869" spans="1:9">
      <c r="A869" s="127">
        <v>885</v>
      </c>
      <c r="B869" s="60"/>
      <c r="C869" s="66">
        <f t="shared" si="41"/>
        <v>76.86</v>
      </c>
      <c r="D869" s="125"/>
      <c r="E869" s="344">
        <v>12590</v>
      </c>
      <c r="F869" s="148">
        <f t="shared" si="40"/>
        <v>2692</v>
      </c>
      <c r="G869" s="348"/>
      <c r="H869" s="348">
        <f t="shared" si="39"/>
        <v>1966</v>
      </c>
      <c r="I869" s="344">
        <v>33</v>
      </c>
    </row>
    <row r="870" spans="1:9">
      <c r="A870" s="127">
        <v>886</v>
      </c>
      <c r="B870" s="60"/>
      <c r="C870" s="66">
        <f t="shared" si="41"/>
        <v>76.88</v>
      </c>
      <c r="D870" s="125"/>
      <c r="E870" s="344">
        <v>12590</v>
      </c>
      <c r="F870" s="148">
        <f t="shared" si="40"/>
        <v>2691</v>
      </c>
      <c r="G870" s="348"/>
      <c r="H870" s="348">
        <f t="shared" si="39"/>
        <v>1965</v>
      </c>
      <c r="I870" s="344">
        <v>33</v>
      </c>
    </row>
    <row r="871" spans="1:9">
      <c r="A871" s="127">
        <v>887</v>
      </c>
      <c r="B871" s="60"/>
      <c r="C871" s="66">
        <f t="shared" si="41"/>
        <v>76.89</v>
      </c>
      <c r="D871" s="125"/>
      <c r="E871" s="344">
        <v>12590</v>
      </c>
      <c r="F871" s="148">
        <f t="shared" si="40"/>
        <v>2691</v>
      </c>
      <c r="G871" s="348"/>
      <c r="H871" s="348">
        <f t="shared" si="39"/>
        <v>1965</v>
      </c>
      <c r="I871" s="344">
        <v>33</v>
      </c>
    </row>
    <row r="872" spans="1:9">
      <c r="A872" s="127">
        <v>888</v>
      </c>
      <c r="B872" s="60"/>
      <c r="C872" s="66">
        <f t="shared" si="41"/>
        <v>76.91</v>
      </c>
      <c r="D872" s="125"/>
      <c r="E872" s="344">
        <v>12590</v>
      </c>
      <c r="F872" s="148">
        <f t="shared" si="40"/>
        <v>2690</v>
      </c>
      <c r="G872" s="348"/>
      <c r="H872" s="348">
        <f t="shared" si="39"/>
        <v>1964</v>
      </c>
      <c r="I872" s="344">
        <v>33</v>
      </c>
    </row>
    <row r="873" spans="1:9">
      <c r="A873" s="127">
        <v>889</v>
      </c>
      <c r="B873" s="60"/>
      <c r="C873" s="66">
        <f t="shared" si="41"/>
        <v>76.930000000000007</v>
      </c>
      <c r="D873" s="125"/>
      <c r="E873" s="344">
        <v>12590</v>
      </c>
      <c r="F873" s="148">
        <f t="shared" si="40"/>
        <v>2689</v>
      </c>
      <c r="G873" s="348"/>
      <c r="H873" s="348">
        <f t="shared" ref="H873:H936" si="42">ROUND(12*(1/C873*E873),0)</f>
        <v>1964</v>
      </c>
      <c r="I873" s="344">
        <v>33</v>
      </c>
    </row>
    <row r="874" spans="1:9">
      <c r="A874" s="127">
        <v>890</v>
      </c>
      <c r="B874" s="60"/>
      <c r="C874" s="66">
        <f t="shared" si="41"/>
        <v>76.95</v>
      </c>
      <c r="D874" s="125"/>
      <c r="E874" s="344">
        <v>12590</v>
      </c>
      <c r="F874" s="148">
        <f t="shared" si="40"/>
        <v>2688</v>
      </c>
      <c r="G874" s="348"/>
      <c r="H874" s="348">
        <f t="shared" si="42"/>
        <v>1963</v>
      </c>
      <c r="I874" s="344">
        <v>33</v>
      </c>
    </row>
    <row r="875" spans="1:9">
      <c r="A875" s="127">
        <v>891</v>
      </c>
      <c r="B875" s="60"/>
      <c r="C875" s="66">
        <f t="shared" si="41"/>
        <v>76.97</v>
      </c>
      <c r="D875" s="125"/>
      <c r="E875" s="344">
        <v>12590</v>
      </c>
      <c r="F875" s="148">
        <f t="shared" si="40"/>
        <v>2688</v>
      </c>
      <c r="G875" s="348"/>
      <c r="H875" s="348">
        <f t="shared" si="42"/>
        <v>1963</v>
      </c>
      <c r="I875" s="344">
        <v>33</v>
      </c>
    </row>
    <row r="876" spans="1:9">
      <c r="A876" s="127">
        <v>892</v>
      </c>
      <c r="B876" s="60"/>
      <c r="C876" s="66">
        <f t="shared" si="41"/>
        <v>76.989999999999995</v>
      </c>
      <c r="D876" s="125"/>
      <c r="E876" s="344">
        <v>12590</v>
      </c>
      <c r="F876" s="148">
        <f t="shared" si="40"/>
        <v>2687</v>
      </c>
      <c r="G876" s="348"/>
      <c r="H876" s="348">
        <f t="shared" si="42"/>
        <v>1962</v>
      </c>
      <c r="I876" s="344">
        <v>33</v>
      </c>
    </row>
    <row r="877" spans="1:9">
      <c r="A877" s="127">
        <v>893</v>
      </c>
      <c r="B877" s="60"/>
      <c r="C877" s="66">
        <f t="shared" si="41"/>
        <v>77.010000000000005</v>
      </c>
      <c r="D877" s="125"/>
      <c r="E877" s="344">
        <v>12590</v>
      </c>
      <c r="F877" s="148">
        <f t="shared" si="40"/>
        <v>2686</v>
      </c>
      <c r="G877" s="348"/>
      <c r="H877" s="348">
        <f t="shared" si="42"/>
        <v>1962</v>
      </c>
      <c r="I877" s="344">
        <v>33</v>
      </c>
    </row>
    <row r="878" spans="1:9">
      <c r="A878" s="127">
        <v>894</v>
      </c>
      <c r="B878" s="60"/>
      <c r="C878" s="66">
        <f t="shared" si="41"/>
        <v>77.03</v>
      </c>
      <c r="D878" s="125"/>
      <c r="E878" s="344">
        <v>12590</v>
      </c>
      <c r="F878" s="148">
        <f t="shared" si="40"/>
        <v>2686</v>
      </c>
      <c r="G878" s="348"/>
      <c r="H878" s="348">
        <f t="shared" si="42"/>
        <v>1961</v>
      </c>
      <c r="I878" s="344">
        <v>33</v>
      </c>
    </row>
    <row r="879" spans="1:9">
      <c r="A879" s="127">
        <v>895</v>
      </c>
      <c r="B879" s="60"/>
      <c r="C879" s="66">
        <f t="shared" si="41"/>
        <v>77.05</v>
      </c>
      <c r="D879" s="125"/>
      <c r="E879" s="344">
        <v>12590</v>
      </c>
      <c r="F879" s="148">
        <f t="shared" si="40"/>
        <v>2685</v>
      </c>
      <c r="G879" s="348"/>
      <c r="H879" s="348">
        <f t="shared" si="42"/>
        <v>1961</v>
      </c>
      <c r="I879" s="344">
        <v>33</v>
      </c>
    </row>
    <row r="880" spans="1:9">
      <c r="A880" s="127">
        <v>896</v>
      </c>
      <c r="B880" s="60"/>
      <c r="C880" s="66">
        <f t="shared" si="41"/>
        <v>77.06</v>
      </c>
      <c r="D880" s="125"/>
      <c r="E880" s="344">
        <v>12590</v>
      </c>
      <c r="F880" s="148">
        <f t="shared" si="40"/>
        <v>2685</v>
      </c>
      <c r="G880" s="348"/>
      <c r="H880" s="348">
        <f t="shared" si="42"/>
        <v>1961</v>
      </c>
      <c r="I880" s="344">
        <v>33</v>
      </c>
    </row>
    <row r="881" spans="1:9">
      <c r="A881" s="127">
        <v>897</v>
      </c>
      <c r="B881" s="60"/>
      <c r="C881" s="66">
        <f t="shared" si="41"/>
        <v>77.08</v>
      </c>
      <c r="D881" s="125"/>
      <c r="E881" s="344">
        <v>12590</v>
      </c>
      <c r="F881" s="148">
        <f t="shared" si="40"/>
        <v>2684</v>
      </c>
      <c r="G881" s="348"/>
      <c r="H881" s="348">
        <f t="shared" si="42"/>
        <v>1960</v>
      </c>
      <c r="I881" s="344">
        <v>33</v>
      </c>
    </row>
    <row r="882" spans="1:9">
      <c r="A882" s="127">
        <v>898</v>
      </c>
      <c r="B882" s="60"/>
      <c r="C882" s="66">
        <f t="shared" si="41"/>
        <v>77.099999999999994</v>
      </c>
      <c r="D882" s="125"/>
      <c r="E882" s="344">
        <v>12590</v>
      </c>
      <c r="F882" s="148">
        <f t="shared" si="40"/>
        <v>2683</v>
      </c>
      <c r="G882" s="348"/>
      <c r="H882" s="348">
        <f t="shared" si="42"/>
        <v>1960</v>
      </c>
      <c r="I882" s="344">
        <v>33</v>
      </c>
    </row>
    <row r="883" spans="1:9">
      <c r="A883" s="127">
        <v>899</v>
      </c>
      <c r="B883" s="60"/>
      <c r="C883" s="66">
        <f t="shared" si="41"/>
        <v>77.12</v>
      </c>
      <c r="D883" s="125"/>
      <c r="E883" s="344">
        <v>12590</v>
      </c>
      <c r="F883" s="148">
        <f t="shared" si="40"/>
        <v>2683</v>
      </c>
      <c r="G883" s="348"/>
      <c r="H883" s="348">
        <f t="shared" si="42"/>
        <v>1959</v>
      </c>
      <c r="I883" s="344">
        <v>33</v>
      </c>
    </row>
    <row r="884" spans="1:9">
      <c r="A884" s="127">
        <v>900</v>
      </c>
      <c r="B884" s="60"/>
      <c r="C884" s="66">
        <f t="shared" si="41"/>
        <v>77.14</v>
      </c>
      <c r="D884" s="125"/>
      <c r="E884" s="344">
        <v>12590</v>
      </c>
      <c r="F884" s="148">
        <f t="shared" si="40"/>
        <v>2682</v>
      </c>
      <c r="G884" s="348"/>
      <c r="H884" s="348">
        <f t="shared" si="42"/>
        <v>1959</v>
      </c>
      <c r="I884" s="344">
        <v>33</v>
      </c>
    </row>
    <row r="885" spans="1:9">
      <c r="A885" s="127">
        <v>901</v>
      </c>
      <c r="B885" s="60"/>
      <c r="C885" s="66">
        <f t="shared" si="41"/>
        <v>77.16</v>
      </c>
      <c r="D885" s="125"/>
      <c r="E885" s="344">
        <v>12590</v>
      </c>
      <c r="F885" s="148">
        <f t="shared" si="40"/>
        <v>2681</v>
      </c>
      <c r="G885" s="348"/>
      <c r="H885" s="348">
        <f t="shared" si="42"/>
        <v>1958</v>
      </c>
      <c r="I885" s="344">
        <v>33</v>
      </c>
    </row>
    <row r="886" spans="1:9">
      <c r="A886" s="127">
        <v>902</v>
      </c>
      <c r="B886" s="60"/>
      <c r="C886" s="66">
        <f t="shared" si="41"/>
        <v>77.180000000000007</v>
      </c>
      <c r="D886" s="125"/>
      <c r="E886" s="344">
        <v>12590</v>
      </c>
      <c r="F886" s="148">
        <f t="shared" si="40"/>
        <v>2681</v>
      </c>
      <c r="G886" s="348"/>
      <c r="H886" s="348">
        <f t="shared" si="42"/>
        <v>1958</v>
      </c>
      <c r="I886" s="344">
        <v>33</v>
      </c>
    </row>
    <row r="887" spans="1:9">
      <c r="A887" s="127">
        <v>903</v>
      </c>
      <c r="B887" s="60"/>
      <c r="C887" s="66">
        <f t="shared" si="41"/>
        <v>77.2</v>
      </c>
      <c r="D887" s="125"/>
      <c r="E887" s="344">
        <v>12590</v>
      </c>
      <c r="F887" s="148">
        <f t="shared" si="40"/>
        <v>2680</v>
      </c>
      <c r="G887" s="348"/>
      <c r="H887" s="348">
        <f t="shared" si="42"/>
        <v>1957</v>
      </c>
      <c r="I887" s="344">
        <v>33</v>
      </c>
    </row>
    <row r="888" spans="1:9">
      <c r="A888" s="127">
        <v>904</v>
      </c>
      <c r="B888" s="60"/>
      <c r="C888" s="66">
        <f t="shared" si="41"/>
        <v>77.209999999999994</v>
      </c>
      <c r="D888" s="125"/>
      <c r="E888" s="344">
        <v>12590</v>
      </c>
      <c r="F888" s="148">
        <f t="shared" si="40"/>
        <v>2679</v>
      </c>
      <c r="G888" s="348"/>
      <c r="H888" s="348">
        <f t="shared" si="42"/>
        <v>1957</v>
      </c>
      <c r="I888" s="344">
        <v>33</v>
      </c>
    </row>
    <row r="889" spans="1:9">
      <c r="A889" s="127">
        <v>905</v>
      </c>
      <c r="B889" s="60"/>
      <c r="C889" s="66">
        <f t="shared" si="41"/>
        <v>77.23</v>
      </c>
      <c r="D889" s="125"/>
      <c r="E889" s="344">
        <v>12590</v>
      </c>
      <c r="F889" s="148">
        <f t="shared" si="40"/>
        <v>2679</v>
      </c>
      <c r="G889" s="348"/>
      <c r="H889" s="348">
        <f t="shared" si="42"/>
        <v>1956</v>
      </c>
      <c r="I889" s="344">
        <v>33</v>
      </c>
    </row>
    <row r="890" spans="1:9">
      <c r="A890" s="127">
        <v>906</v>
      </c>
      <c r="B890" s="60"/>
      <c r="C890" s="66">
        <f t="shared" si="41"/>
        <v>77.25</v>
      </c>
      <c r="D890" s="125"/>
      <c r="E890" s="344">
        <v>12590</v>
      </c>
      <c r="F890" s="148">
        <f t="shared" si="40"/>
        <v>2678</v>
      </c>
      <c r="G890" s="348"/>
      <c r="H890" s="348">
        <f t="shared" si="42"/>
        <v>1956</v>
      </c>
      <c r="I890" s="344">
        <v>33</v>
      </c>
    </row>
    <row r="891" spans="1:9">
      <c r="A891" s="127">
        <v>907</v>
      </c>
      <c r="B891" s="60"/>
      <c r="C891" s="66">
        <f t="shared" si="41"/>
        <v>77.27</v>
      </c>
      <c r="D891" s="125"/>
      <c r="E891" s="344">
        <v>12590</v>
      </c>
      <c r="F891" s="148">
        <f t="shared" si="40"/>
        <v>2677</v>
      </c>
      <c r="G891" s="348"/>
      <c r="H891" s="348">
        <f t="shared" si="42"/>
        <v>1955</v>
      </c>
      <c r="I891" s="344">
        <v>33</v>
      </c>
    </row>
    <row r="892" spans="1:9">
      <c r="A892" s="127">
        <v>908</v>
      </c>
      <c r="B892" s="60"/>
      <c r="C892" s="66">
        <f t="shared" si="41"/>
        <v>77.290000000000006</v>
      </c>
      <c r="D892" s="125"/>
      <c r="E892" s="344">
        <v>12590</v>
      </c>
      <c r="F892" s="148">
        <f t="shared" si="40"/>
        <v>2677</v>
      </c>
      <c r="G892" s="348"/>
      <c r="H892" s="348">
        <f t="shared" si="42"/>
        <v>1955</v>
      </c>
      <c r="I892" s="344">
        <v>33</v>
      </c>
    </row>
    <row r="893" spans="1:9">
      <c r="A893" s="127">
        <v>909</v>
      </c>
      <c r="B893" s="60"/>
      <c r="C893" s="66">
        <f t="shared" si="41"/>
        <v>77.31</v>
      </c>
      <c r="D893" s="125"/>
      <c r="E893" s="344">
        <v>12590</v>
      </c>
      <c r="F893" s="148">
        <f t="shared" si="40"/>
        <v>2676</v>
      </c>
      <c r="G893" s="348"/>
      <c r="H893" s="348">
        <f t="shared" si="42"/>
        <v>1954</v>
      </c>
      <c r="I893" s="344">
        <v>33</v>
      </c>
    </row>
    <row r="894" spans="1:9">
      <c r="A894" s="127">
        <v>910</v>
      </c>
      <c r="B894" s="60"/>
      <c r="C894" s="66">
        <f t="shared" si="41"/>
        <v>77.33</v>
      </c>
      <c r="D894" s="125"/>
      <c r="E894" s="344">
        <v>12590</v>
      </c>
      <c r="F894" s="148">
        <f t="shared" si="40"/>
        <v>2675</v>
      </c>
      <c r="G894" s="348"/>
      <c r="H894" s="348">
        <f t="shared" si="42"/>
        <v>1954</v>
      </c>
      <c r="I894" s="344">
        <v>33</v>
      </c>
    </row>
    <row r="895" spans="1:9">
      <c r="A895" s="127">
        <v>911</v>
      </c>
      <c r="B895" s="60"/>
      <c r="C895" s="66">
        <f t="shared" si="41"/>
        <v>77.349999999999994</v>
      </c>
      <c r="D895" s="125"/>
      <c r="E895" s="344">
        <v>12590</v>
      </c>
      <c r="F895" s="148">
        <f t="shared" si="40"/>
        <v>2675</v>
      </c>
      <c r="G895" s="348"/>
      <c r="H895" s="348">
        <f t="shared" si="42"/>
        <v>1953</v>
      </c>
      <c r="I895" s="344">
        <v>33</v>
      </c>
    </row>
    <row r="896" spans="1:9">
      <c r="A896" s="127">
        <v>912</v>
      </c>
      <c r="B896" s="60"/>
      <c r="C896" s="66">
        <f t="shared" si="41"/>
        <v>77.36</v>
      </c>
      <c r="D896" s="125"/>
      <c r="E896" s="344">
        <v>12590</v>
      </c>
      <c r="F896" s="148">
        <f t="shared" si="40"/>
        <v>2674</v>
      </c>
      <c r="G896" s="348"/>
      <c r="H896" s="348">
        <f t="shared" si="42"/>
        <v>1953</v>
      </c>
      <c r="I896" s="344">
        <v>33</v>
      </c>
    </row>
    <row r="897" spans="1:9">
      <c r="A897" s="127">
        <v>913</v>
      </c>
      <c r="B897" s="60"/>
      <c r="C897" s="66">
        <f t="shared" si="41"/>
        <v>77.38</v>
      </c>
      <c r="D897" s="125"/>
      <c r="E897" s="344">
        <v>12590</v>
      </c>
      <c r="F897" s="148">
        <f t="shared" si="40"/>
        <v>2674</v>
      </c>
      <c r="G897" s="348"/>
      <c r="H897" s="348">
        <f t="shared" si="42"/>
        <v>1952</v>
      </c>
      <c r="I897" s="344">
        <v>33</v>
      </c>
    </row>
    <row r="898" spans="1:9">
      <c r="A898" s="127">
        <v>914</v>
      </c>
      <c r="B898" s="60"/>
      <c r="C898" s="66">
        <f t="shared" si="41"/>
        <v>77.400000000000006</v>
      </c>
      <c r="D898" s="125"/>
      <c r="E898" s="344">
        <v>12590</v>
      </c>
      <c r="F898" s="148">
        <f t="shared" si="40"/>
        <v>2673</v>
      </c>
      <c r="G898" s="348"/>
      <c r="H898" s="348">
        <f t="shared" si="42"/>
        <v>1952</v>
      </c>
      <c r="I898" s="344">
        <v>33</v>
      </c>
    </row>
    <row r="899" spans="1:9">
      <c r="A899" s="127">
        <v>915</v>
      </c>
      <c r="B899" s="60"/>
      <c r="C899" s="66">
        <f t="shared" si="41"/>
        <v>77.42</v>
      </c>
      <c r="D899" s="125"/>
      <c r="E899" s="344">
        <v>12590</v>
      </c>
      <c r="F899" s="148">
        <f t="shared" si="40"/>
        <v>2672</v>
      </c>
      <c r="G899" s="348"/>
      <c r="H899" s="348">
        <f t="shared" si="42"/>
        <v>1951</v>
      </c>
      <c r="I899" s="344">
        <v>33</v>
      </c>
    </row>
    <row r="900" spans="1:9">
      <c r="A900" s="127">
        <v>916</v>
      </c>
      <c r="B900" s="60"/>
      <c r="C900" s="66">
        <f t="shared" si="41"/>
        <v>77.44</v>
      </c>
      <c r="D900" s="125"/>
      <c r="E900" s="344">
        <v>12590</v>
      </c>
      <c r="F900" s="148">
        <f t="shared" si="40"/>
        <v>2672</v>
      </c>
      <c r="G900" s="348"/>
      <c r="H900" s="348">
        <f t="shared" si="42"/>
        <v>1951</v>
      </c>
      <c r="I900" s="344">
        <v>33</v>
      </c>
    </row>
    <row r="901" spans="1:9">
      <c r="A901" s="127">
        <v>917</v>
      </c>
      <c r="B901" s="60"/>
      <c r="C901" s="66">
        <f t="shared" si="41"/>
        <v>77.459999999999994</v>
      </c>
      <c r="D901" s="125"/>
      <c r="E901" s="344">
        <v>12590</v>
      </c>
      <c r="F901" s="148">
        <f t="shared" si="40"/>
        <v>2671</v>
      </c>
      <c r="G901" s="348"/>
      <c r="H901" s="348">
        <f t="shared" si="42"/>
        <v>1950</v>
      </c>
      <c r="I901" s="344">
        <v>33</v>
      </c>
    </row>
    <row r="902" spans="1:9">
      <c r="A902" s="127">
        <v>918</v>
      </c>
      <c r="B902" s="60"/>
      <c r="C902" s="66">
        <f t="shared" si="41"/>
        <v>77.48</v>
      </c>
      <c r="D902" s="125"/>
      <c r="E902" s="344">
        <v>12590</v>
      </c>
      <c r="F902" s="148">
        <f t="shared" si="40"/>
        <v>2670</v>
      </c>
      <c r="G902" s="348"/>
      <c r="H902" s="348">
        <f t="shared" si="42"/>
        <v>1950</v>
      </c>
      <c r="I902" s="344">
        <v>33</v>
      </c>
    </row>
    <row r="903" spans="1:9">
      <c r="A903" s="127">
        <v>919</v>
      </c>
      <c r="B903" s="60"/>
      <c r="C903" s="66">
        <f t="shared" si="41"/>
        <v>77.489999999999995</v>
      </c>
      <c r="D903" s="125"/>
      <c r="E903" s="344">
        <v>12590</v>
      </c>
      <c r="F903" s="148">
        <f t="shared" si="40"/>
        <v>2670</v>
      </c>
      <c r="G903" s="348"/>
      <c r="H903" s="348">
        <f t="shared" si="42"/>
        <v>1950</v>
      </c>
      <c r="I903" s="344">
        <v>33</v>
      </c>
    </row>
    <row r="904" spans="1:9">
      <c r="A904" s="127">
        <v>920</v>
      </c>
      <c r="B904" s="60"/>
      <c r="C904" s="66">
        <f t="shared" si="41"/>
        <v>77.510000000000005</v>
      </c>
      <c r="D904" s="125"/>
      <c r="E904" s="344">
        <v>12590</v>
      </c>
      <c r="F904" s="148">
        <f t="shared" si="40"/>
        <v>2669</v>
      </c>
      <c r="G904" s="348"/>
      <c r="H904" s="348">
        <f t="shared" si="42"/>
        <v>1949</v>
      </c>
      <c r="I904" s="344">
        <v>33</v>
      </c>
    </row>
    <row r="905" spans="1:9">
      <c r="A905" s="127">
        <v>921</v>
      </c>
      <c r="B905" s="60"/>
      <c r="C905" s="66">
        <f t="shared" si="41"/>
        <v>77.53</v>
      </c>
      <c r="D905" s="125"/>
      <c r="E905" s="344">
        <v>12590</v>
      </c>
      <c r="F905" s="148">
        <f t="shared" si="40"/>
        <v>2669</v>
      </c>
      <c r="G905" s="348"/>
      <c r="H905" s="348">
        <f t="shared" si="42"/>
        <v>1949</v>
      </c>
      <c r="I905" s="344">
        <v>33</v>
      </c>
    </row>
    <row r="906" spans="1:9">
      <c r="A906" s="127">
        <v>922</v>
      </c>
      <c r="B906" s="60"/>
      <c r="C906" s="66">
        <f t="shared" si="41"/>
        <v>77.55</v>
      </c>
      <c r="D906" s="125"/>
      <c r="E906" s="344">
        <v>12590</v>
      </c>
      <c r="F906" s="148">
        <f t="shared" si="40"/>
        <v>2668</v>
      </c>
      <c r="G906" s="348"/>
      <c r="H906" s="348">
        <f t="shared" si="42"/>
        <v>1948</v>
      </c>
      <c r="I906" s="344">
        <v>33</v>
      </c>
    </row>
    <row r="907" spans="1:9">
      <c r="A907" s="127">
        <v>923</v>
      </c>
      <c r="B907" s="60"/>
      <c r="C907" s="66">
        <f t="shared" si="41"/>
        <v>77.569999999999993</v>
      </c>
      <c r="D907" s="125"/>
      <c r="E907" s="344">
        <v>12590</v>
      </c>
      <c r="F907" s="148">
        <f t="shared" si="40"/>
        <v>2667</v>
      </c>
      <c r="G907" s="348"/>
      <c r="H907" s="348">
        <f t="shared" si="42"/>
        <v>1948</v>
      </c>
      <c r="I907" s="344">
        <v>33</v>
      </c>
    </row>
    <row r="908" spans="1:9">
      <c r="A908" s="127">
        <v>924</v>
      </c>
      <c r="B908" s="60"/>
      <c r="C908" s="66">
        <f t="shared" si="41"/>
        <v>77.59</v>
      </c>
      <c r="D908" s="125"/>
      <c r="E908" s="344">
        <v>12590</v>
      </c>
      <c r="F908" s="148">
        <f t="shared" si="40"/>
        <v>2667</v>
      </c>
      <c r="G908" s="348"/>
      <c r="H908" s="348">
        <f t="shared" si="42"/>
        <v>1947</v>
      </c>
      <c r="I908" s="344">
        <v>33</v>
      </c>
    </row>
    <row r="909" spans="1:9">
      <c r="A909" s="127">
        <v>925</v>
      </c>
      <c r="B909" s="60"/>
      <c r="C909" s="66">
        <f t="shared" si="41"/>
        <v>77.599999999999994</v>
      </c>
      <c r="D909" s="125"/>
      <c r="E909" s="344">
        <v>12590</v>
      </c>
      <c r="F909" s="148">
        <f t="shared" si="40"/>
        <v>2666</v>
      </c>
      <c r="G909" s="348"/>
      <c r="H909" s="348">
        <f t="shared" si="42"/>
        <v>1947</v>
      </c>
      <c r="I909" s="344">
        <v>33</v>
      </c>
    </row>
    <row r="910" spans="1:9">
      <c r="A910" s="127">
        <v>926</v>
      </c>
      <c r="B910" s="60"/>
      <c r="C910" s="66">
        <f t="shared" si="41"/>
        <v>77.62</v>
      </c>
      <c r="D910" s="125"/>
      <c r="E910" s="344">
        <v>12590</v>
      </c>
      <c r="F910" s="148">
        <f t="shared" ref="F910:F973" si="43">ROUND(12*1.3525*(1/C910*E910)+I910,0)</f>
        <v>2666</v>
      </c>
      <c r="G910" s="348"/>
      <c r="H910" s="348">
        <f t="shared" si="42"/>
        <v>1946</v>
      </c>
      <c r="I910" s="344">
        <v>33</v>
      </c>
    </row>
    <row r="911" spans="1:9">
      <c r="A911" s="127">
        <v>927</v>
      </c>
      <c r="B911" s="60"/>
      <c r="C911" s="66">
        <f t="shared" ref="C911:C974" si="44">ROUND(10.899*LN(A911)+A911/150-3,2)</f>
        <v>77.64</v>
      </c>
      <c r="D911" s="125"/>
      <c r="E911" s="344">
        <v>12590</v>
      </c>
      <c r="F911" s="148">
        <f t="shared" si="43"/>
        <v>2665</v>
      </c>
      <c r="G911" s="348"/>
      <c r="H911" s="348">
        <f t="shared" si="42"/>
        <v>1946</v>
      </c>
      <c r="I911" s="344">
        <v>33</v>
      </c>
    </row>
    <row r="912" spans="1:9">
      <c r="A912" s="127">
        <v>928</v>
      </c>
      <c r="B912" s="60"/>
      <c r="C912" s="66">
        <f t="shared" si="44"/>
        <v>77.66</v>
      </c>
      <c r="D912" s="125"/>
      <c r="E912" s="344">
        <v>12590</v>
      </c>
      <c r="F912" s="148">
        <f t="shared" si="43"/>
        <v>2664</v>
      </c>
      <c r="G912" s="348"/>
      <c r="H912" s="348">
        <f t="shared" si="42"/>
        <v>1945</v>
      </c>
      <c r="I912" s="344">
        <v>33</v>
      </c>
    </row>
    <row r="913" spans="1:9">
      <c r="A913" s="127">
        <v>929</v>
      </c>
      <c r="B913" s="60"/>
      <c r="C913" s="66">
        <f t="shared" si="44"/>
        <v>77.680000000000007</v>
      </c>
      <c r="D913" s="125"/>
      <c r="E913" s="344">
        <v>12590</v>
      </c>
      <c r="F913" s="148">
        <f t="shared" si="43"/>
        <v>2663</v>
      </c>
      <c r="G913" s="348"/>
      <c r="H913" s="348">
        <f t="shared" si="42"/>
        <v>1945</v>
      </c>
      <c r="I913" s="344">
        <v>33</v>
      </c>
    </row>
    <row r="914" spans="1:9">
      <c r="A914" s="127">
        <v>930</v>
      </c>
      <c r="B914" s="60"/>
      <c r="C914" s="66">
        <f t="shared" si="44"/>
        <v>77.7</v>
      </c>
      <c r="D914" s="125"/>
      <c r="E914" s="344">
        <v>12590</v>
      </c>
      <c r="F914" s="148">
        <f t="shared" si="43"/>
        <v>2663</v>
      </c>
      <c r="G914" s="348"/>
      <c r="H914" s="348">
        <f t="shared" si="42"/>
        <v>1944</v>
      </c>
      <c r="I914" s="344">
        <v>33</v>
      </c>
    </row>
    <row r="915" spans="1:9">
      <c r="A915" s="127">
        <v>931</v>
      </c>
      <c r="B915" s="60"/>
      <c r="C915" s="66">
        <f t="shared" si="44"/>
        <v>77.72</v>
      </c>
      <c r="D915" s="125"/>
      <c r="E915" s="344">
        <v>12590</v>
      </c>
      <c r="F915" s="148">
        <f t="shared" si="43"/>
        <v>2662</v>
      </c>
      <c r="G915" s="348"/>
      <c r="H915" s="348">
        <f t="shared" si="42"/>
        <v>1944</v>
      </c>
      <c r="I915" s="344">
        <v>33</v>
      </c>
    </row>
    <row r="916" spans="1:9">
      <c r="A916" s="127">
        <v>932</v>
      </c>
      <c r="B916" s="60"/>
      <c r="C916" s="66">
        <f t="shared" si="44"/>
        <v>77.73</v>
      </c>
      <c r="D916" s="125"/>
      <c r="E916" s="344">
        <v>12590</v>
      </c>
      <c r="F916" s="148">
        <f t="shared" si="43"/>
        <v>2662</v>
      </c>
      <c r="G916" s="348"/>
      <c r="H916" s="348">
        <f t="shared" si="42"/>
        <v>1944</v>
      </c>
      <c r="I916" s="344">
        <v>33</v>
      </c>
    </row>
    <row r="917" spans="1:9">
      <c r="A917" s="127">
        <v>933</v>
      </c>
      <c r="B917" s="60"/>
      <c r="C917" s="66">
        <f t="shared" si="44"/>
        <v>77.75</v>
      </c>
      <c r="D917" s="125"/>
      <c r="E917" s="344">
        <v>12590</v>
      </c>
      <c r="F917" s="148">
        <f t="shared" si="43"/>
        <v>2661</v>
      </c>
      <c r="G917" s="348"/>
      <c r="H917" s="348">
        <f t="shared" si="42"/>
        <v>1943</v>
      </c>
      <c r="I917" s="344">
        <v>33</v>
      </c>
    </row>
    <row r="918" spans="1:9">
      <c r="A918" s="127">
        <v>934</v>
      </c>
      <c r="B918" s="60"/>
      <c r="C918" s="66">
        <f t="shared" si="44"/>
        <v>77.77</v>
      </c>
      <c r="D918" s="125"/>
      <c r="E918" s="344">
        <v>12590</v>
      </c>
      <c r="F918" s="148">
        <f t="shared" si="43"/>
        <v>2660</v>
      </c>
      <c r="G918" s="348"/>
      <c r="H918" s="348">
        <f t="shared" si="42"/>
        <v>1943</v>
      </c>
      <c r="I918" s="344">
        <v>33</v>
      </c>
    </row>
    <row r="919" spans="1:9">
      <c r="A919" s="127">
        <v>935</v>
      </c>
      <c r="B919" s="60"/>
      <c r="C919" s="66">
        <f t="shared" si="44"/>
        <v>77.790000000000006</v>
      </c>
      <c r="D919" s="125"/>
      <c r="E919" s="344">
        <v>12590</v>
      </c>
      <c r="F919" s="148">
        <f t="shared" si="43"/>
        <v>2660</v>
      </c>
      <c r="G919" s="348"/>
      <c r="H919" s="348">
        <f t="shared" si="42"/>
        <v>1942</v>
      </c>
      <c r="I919" s="344">
        <v>33</v>
      </c>
    </row>
    <row r="920" spans="1:9">
      <c r="A920" s="127">
        <v>936</v>
      </c>
      <c r="B920" s="60"/>
      <c r="C920" s="66">
        <f t="shared" si="44"/>
        <v>77.81</v>
      </c>
      <c r="D920" s="125"/>
      <c r="E920" s="344">
        <v>12590</v>
      </c>
      <c r="F920" s="148">
        <f t="shared" si="43"/>
        <v>2659</v>
      </c>
      <c r="G920" s="348"/>
      <c r="H920" s="348">
        <f t="shared" si="42"/>
        <v>1942</v>
      </c>
      <c r="I920" s="344">
        <v>33</v>
      </c>
    </row>
    <row r="921" spans="1:9">
      <c r="A921" s="127">
        <v>937</v>
      </c>
      <c r="B921" s="60"/>
      <c r="C921" s="66">
        <f t="shared" si="44"/>
        <v>77.83</v>
      </c>
      <c r="D921" s="125"/>
      <c r="E921" s="344">
        <v>12590</v>
      </c>
      <c r="F921" s="148">
        <f t="shared" si="43"/>
        <v>2658</v>
      </c>
      <c r="G921" s="348"/>
      <c r="H921" s="348">
        <f t="shared" si="42"/>
        <v>1941</v>
      </c>
      <c r="I921" s="344">
        <v>33</v>
      </c>
    </row>
    <row r="922" spans="1:9">
      <c r="A922" s="127">
        <v>938</v>
      </c>
      <c r="B922" s="60"/>
      <c r="C922" s="66">
        <f t="shared" si="44"/>
        <v>77.84</v>
      </c>
      <c r="D922" s="125"/>
      <c r="E922" s="344">
        <v>12590</v>
      </c>
      <c r="F922" s="148">
        <f t="shared" si="43"/>
        <v>2658</v>
      </c>
      <c r="G922" s="348"/>
      <c r="H922" s="348">
        <f t="shared" si="42"/>
        <v>1941</v>
      </c>
      <c r="I922" s="344">
        <v>33</v>
      </c>
    </row>
    <row r="923" spans="1:9">
      <c r="A923" s="127">
        <v>939</v>
      </c>
      <c r="B923" s="60"/>
      <c r="C923" s="66">
        <f t="shared" si="44"/>
        <v>77.86</v>
      </c>
      <c r="D923" s="125"/>
      <c r="E923" s="344">
        <v>12590</v>
      </c>
      <c r="F923" s="148">
        <f t="shared" si="43"/>
        <v>2657</v>
      </c>
      <c r="G923" s="348"/>
      <c r="H923" s="348">
        <f t="shared" si="42"/>
        <v>1940</v>
      </c>
      <c r="I923" s="344">
        <v>33</v>
      </c>
    </row>
    <row r="924" spans="1:9">
      <c r="A924" s="127">
        <v>940</v>
      </c>
      <c r="B924" s="60"/>
      <c r="C924" s="66">
        <f t="shared" si="44"/>
        <v>77.88</v>
      </c>
      <c r="D924" s="125"/>
      <c r="E924" s="344">
        <v>12590</v>
      </c>
      <c r="F924" s="148">
        <f t="shared" si="43"/>
        <v>2657</v>
      </c>
      <c r="G924" s="348"/>
      <c r="H924" s="348">
        <f t="shared" si="42"/>
        <v>1940</v>
      </c>
      <c r="I924" s="344">
        <v>33</v>
      </c>
    </row>
    <row r="925" spans="1:9">
      <c r="A925" s="127">
        <v>941</v>
      </c>
      <c r="B925" s="60"/>
      <c r="C925" s="66">
        <f t="shared" si="44"/>
        <v>77.900000000000006</v>
      </c>
      <c r="D925" s="125"/>
      <c r="E925" s="344">
        <v>12590</v>
      </c>
      <c r="F925" s="148">
        <f t="shared" si="43"/>
        <v>2656</v>
      </c>
      <c r="G925" s="348"/>
      <c r="H925" s="348">
        <f t="shared" si="42"/>
        <v>1939</v>
      </c>
      <c r="I925" s="344">
        <v>33</v>
      </c>
    </row>
    <row r="926" spans="1:9">
      <c r="A926" s="127">
        <v>942</v>
      </c>
      <c r="B926" s="60"/>
      <c r="C926" s="66">
        <f t="shared" si="44"/>
        <v>77.92</v>
      </c>
      <c r="D926" s="125"/>
      <c r="E926" s="344">
        <v>12590</v>
      </c>
      <c r="F926" s="148">
        <f t="shared" si="43"/>
        <v>2655</v>
      </c>
      <c r="G926" s="348"/>
      <c r="H926" s="348">
        <f t="shared" si="42"/>
        <v>1939</v>
      </c>
      <c r="I926" s="344">
        <v>33</v>
      </c>
    </row>
    <row r="927" spans="1:9">
      <c r="A927" s="127">
        <v>943</v>
      </c>
      <c r="B927" s="60"/>
      <c r="C927" s="66">
        <f t="shared" si="44"/>
        <v>77.930000000000007</v>
      </c>
      <c r="D927" s="125"/>
      <c r="E927" s="344">
        <v>12590</v>
      </c>
      <c r="F927" s="148">
        <f t="shared" si="43"/>
        <v>2655</v>
      </c>
      <c r="G927" s="348"/>
      <c r="H927" s="348">
        <f t="shared" si="42"/>
        <v>1939</v>
      </c>
      <c r="I927" s="344">
        <v>33</v>
      </c>
    </row>
    <row r="928" spans="1:9">
      <c r="A928" s="127">
        <v>944</v>
      </c>
      <c r="B928" s="60"/>
      <c r="C928" s="66">
        <f t="shared" si="44"/>
        <v>77.95</v>
      </c>
      <c r="D928" s="125"/>
      <c r="E928" s="344">
        <v>12590</v>
      </c>
      <c r="F928" s="148">
        <f t="shared" si="43"/>
        <v>2654</v>
      </c>
      <c r="G928" s="348"/>
      <c r="H928" s="348">
        <f t="shared" si="42"/>
        <v>1938</v>
      </c>
      <c r="I928" s="344">
        <v>33</v>
      </c>
    </row>
    <row r="929" spans="1:9">
      <c r="A929" s="127">
        <v>945</v>
      </c>
      <c r="B929" s="60"/>
      <c r="C929" s="66">
        <f t="shared" si="44"/>
        <v>77.97</v>
      </c>
      <c r="D929" s="125"/>
      <c r="E929" s="344">
        <v>12590</v>
      </c>
      <c r="F929" s="148">
        <f t="shared" si="43"/>
        <v>2654</v>
      </c>
      <c r="G929" s="348"/>
      <c r="H929" s="348">
        <f t="shared" si="42"/>
        <v>1938</v>
      </c>
      <c r="I929" s="344">
        <v>33</v>
      </c>
    </row>
    <row r="930" spans="1:9">
      <c r="A930" s="127">
        <v>946</v>
      </c>
      <c r="B930" s="60"/>
      <c r="C930" s="66">
        <f t="shared" si="44"/>
        <v>77.989999999999995</v>
      </c>
      <c r="D930" s="125"/>
      <c r="E930" s="344">
        <v>12590</v>
      </c>
      <c r="F930" s="148">
        <f t="shared" si="43"/>
        <v>2653</v>
      </c>
      <c r="G930" s="348"/>
      <c r="H930" s="348">
        <f t="shared" si="42"/>
        <v>1937</v>
      </c>
      <c r="I930" s="344">
        <v>33</v>
      </c>
    </row>
    <row r="931" spans="1:9">
      <c r="A931" s="127">
        <v>947</v>
      </c>
      <c r="B931" s="60"/>
      <c r="C931" s="66">
        <f t="shared" si="44"/>
        <v>78.010000000000005</v>
      </c>
      <c r="D931" s="125"/>
      <c r="E931" s="344">
        <v>12590</v>
      </c>
      <c r="F931" s="148">
        <f t="shared" si="43"/>
        <v>2652</v>
      </c>
      <c r="G931" s="348"/>
      <c r="H931" s="348">
        <f t="shared" si="42"/>
        <v>1937</v>
      </c>
      <c r="I931" s="344">
        <v>33</v>
      </c>
    </row>
    <row r="932" spans="1:9">
      <c r="A932" s="127">
        <v>948</v>
      </c>
      <c r="B932" s="60"/>
      <c r="C932" s="66">
        <f t="shared" si="44"/>
        <v>78.03</v>
      </c>
      <c r="D932" s="125"/>
      <c r="E932" s="344">
        <v>12590</v>
      </c>
      <c r="F932" s="148">
        <f t="shared" si="43"/>
        <v>2652</v>
      </c>
      <c r="G932" s="348"/>
      <c r="H932" s="348">
        <f t="shared" si="42"/>
        <v>1936</v>
      </c>
      <c r="I932" s="344">
        <v>33</v>
      </c>
    </row>
    <row r="933" spans="1:9">
      <c r="A933" s="127">
        <v>949</v>
      </c>
      <c r="B933" s="60"/>
      <c r="C933" s="66">
        <f t="shared" si="44"/>
        <v>78.040000000000006</v>
      </c>
      <c r="D933" s="125"/>
      <c r="E933" s="344">
        <v>12590</v>
      </c>
      <c r="F933" s="148">
        <f t="shared" si="43"/>
        <v>2651</v>
      </c>
      <c r="G933" s="348"/>
      <c r="H933" s="348">
        <f t="shared" si="42"/>
        <v>1936</v>
      </c>
      <c r="I933" s="344">
        <v>33</v>
      </c>
    </row>
    <row r="934" spans="1:9">
      <c r="A934" s="127">
        <v>950</v>
      </c>
      <c r="B934" s="60"/>
      <c r="C934" s="66">
        <f t="shared" si="44"/>
        <v>78.06</v>
      </c>
      <c r="D934" s="125"/>
      <c r="E934" s="344">
        <v>12590</v>
      </c>
      <c r="F934" s="148">
        <f t="shared" si="43"/>
        <v>2651</v>
      </c>
      <c r="G934" s="348"/>
      <c r="H934" s="348">
        <f t="shared" si="42"/>
        <v>1935</v>
      </c>
      <c r="I934" s="344">
        <v>33</v>
      </c>
    </row>
    <row r="935" spans="1:9">
      <c r="A935" s="127">
        <v>951</v>
      </c>
      <c r="B935" s="60"/>
      <c r="C935" s="66">
        <f t="shared" si="44"/>
        <v>78.08</v>
      </c>
      <c r="D935" s="125"/>
      <c r="E935" s="344">
        <v>12590</v>
      </c>
      <c r="F935" s="148">
        <f t="shared" si="43"/>
        <v>2650</v>
      </c>
      <c r="G935" s="348"/>
      <c r="H935" s="348">
        <f t="shared" si="42"/>
        <v>1935</v>
      </c>
      <c r="I935" s="344">
        <v>33</v>
      </c>
    </row>
    <row r="936" spans="1:9">
      <c r="A936" s="127">
        <v>952</v>
      </c>
      <c r="B936" s="60"/>
      <c r="C936" s="66">
        <f t="shared" si="44"/>
        <v>78.099999999999994</v>
      </c>
      <c r="D936" s="125"/>
      <c r="E936" s="344">
        <v>12590</v>
      </c>
      <c r="F936" s="148">
        <f t="shared" si="43"/>
        <v>2649</v>
      </c>
      <c r="G936" s="348"/>
      <c r="H936" s="348">
        <f t="shared" si="42"/>
        <v>1934</v>
      </c>
      <c r="I936" s="344">
        <v>33</v>
      </c>
    </row>
    <row r="937" spans="1:9">
      <c r="A937" s="127">
        <v>953</v>
      </c>
      <c r="B937" s="60"/>
      <c r="C937" s="66">
        <f t="shared" si="44"/>
        <v>78.12</v>
      </c>
      <c r="D937" s="125"/>
      <c r="E937" s="344">
        <v>12590</v>
      </c>
      <c r="F937" s="148">
        <f t="shared" si="43"/>
        <v>2649</v>
      </c>
      <c r="G937" s="348"/>
      <c r="H937" s="348">
        <f t="shared" ref="H937:H983" si="45">ROUND(12*(1/C937*E937),0)</f>
        <v>1934</v>
      </c>
      <c r="I937" s="344">
        <v>33</v>
      </c>
    </row>
    <row r="938" spans="1:9">
      <c r="A938" s="127">
        <v>954</v>
      </c>
      <c r="B938" s="60"/>
      <c r="C938" s="66">
        <f t="shared" si="44"/>
        <v>78.13</v>
      </c>
      <c r="D938" s="125"/>
      <c r="E938" s="344">
        <v>12590</v>
      </c>
      <c r="F938" s="148">
        <f t="shared" si="43"/>
        <v>2648</v>
      </c>
      <c r="G938" s="348"/>
      <c r="H938" s="348">
        <f t="shared" si="45"/>
        <v>1934</v>
      </c>
      <c r="I938" s="344">
        <v>33</v>
      </c>
    </row>
    <row r="939" spans="1:9">
      <c r="A939" s="127">
        <v>955</v>
      </c>
      <c r="B939" s="60"/>
      <c r="C939" s="66">
        <f t="shared" si="44"/>
        <v>78.150000000000006</v>
      </c>
      <c r="D939" s="125"/>
      <c r="E939" s="344">
        <v>12590</v>
      </c>
      <c r="F939" s="148">
        <f t="shared" si="43"/>
        <v>2648</v>
      </c>
      <c r="G939" s="348"/>
      <c r="H939" s="348">
        <f t="shared" si="45"/>
        <v>1933</v>
      </c>
      <c r="I939" s="344">
        <v>33</v>
      </c>
    </row>
    <row r="940" spans="1:9">
      <c r="A940" s="127">
        <v>956</v>
      </c>
      <c r="B940" s="60"/>
      <c r="C940" s="66">
        <f t="shared" si="44"/>
        <v>78.17</v>
      </c>
      <c r="D940" s="125"/>
      <c r="E940" s="344">
        <v>12590</v>
      </c>
      <c r="F940" s="148">
        <f t="shared" si="43"/>
        <v>2647</v>
      </c>
      <c r="G940" s="348"/>
      <c r="H940" s="348">
        <f t="shared" si="45"/>
        <v>1933</v>
      </c>
      <c r="I940" s="344">
        <v>33</v>
      </c>
    </row>
    <row r="941" spans="1:9">
      <c r="A941" s="127">
        <v>957</v>
      </c>
      <c r="B941" s="60"/>
      <c r="C941" s="66">
        <f t="shared" si="44"/>
        <v>78.19</v>
      </c>
      <c r="D941" s="125"/>
      <c r="E941" s="344">
        <v>12590</v>
      </c>
      <c r="F941" s="148">
        <f t="shared" si="43"/>
        <v>2646</v>
      </c>
      <c r="G941" s="348"/>
      <c r="H941" s="348">
        <f t="shared" si="45"/>
        <v>1932</v>
      </c>
      <c r="I941" s="344">
        <v>33</v>
      </c>
    </row>
    <row r="942" spans="1:9">
      <c r="A942" s="127">
        <v>958</v>
      </c>
      <c r="B942" s="60"/>
      <c r="C942" s="66">
        <f t="shared" si="44"/>
        <v>78.209999999999994</v>
      </c>
      <c r="D942" s="125"/>
      <c r="E942" s="344">
        <v>12590</v>
      </c>
      <c r="F942" s="148">
        <f t="shared" si="43"/>
        <v>2646</v>
      </c>
      <c r="G942" s="348"/>
      <c r="H942" s="348">
        <f t="shared" si="45"/>
        <v>1932</v>
      </c>
      <c r="I942" s="344">
        <v>33</v>
      </c>
    </row>
    <row r="943" spans="1:9">
      <c r="A943" s="127">
        <v>959</v>
      </c>
      <c r="B943" s="60"/>
      <c r="C943" s="66">
        <f t="shared" si="44"/>
        <v>78.22</v>
      </c>
      <c r="D943" s="125"/>
      <c r="E943" s="344">
        <v>12590</v>
      </c>
      <c r="F943" s="148">
        <f t="shared" si="43"/>
        <v>2645</v>
      </c>
      <c r="G943" s="348"/>
      <c r="H943" s="348">
        <f t="shared" si="45"/>
        <v>1931</v>
      </c>
      <c r="I943" s="344">
        <v>33</v>
      </c>
    </row>
    <row r="944" spans="1:9">
      <c r="A944" s="127">
        <v>960</v>
      </c>
      <c r="B944" s="60"/>
      <c r="C944" s="66">
        <f t="shared" si="44"/>
        <v>78.239999999999995</v>
      </c>
      <c r="D944" s="125"/>
      <c r="E944" s="344">
        <v>12590</v>
      </c>
      <c r="F944" s="148">
        <f t="shared" si="43"/>
        <v>2645</v>
      </c>
      <c r="G944" s="348"/>
      <c r="H944" s="348">
        <f t="shared" si="45"/>
        <v>1931</v>
      </c>
      <c r="I944" s="344">
        <v>33</v>
      </c>
    </row>
    <row r="945" spans="1:9">
      <c r="A945" s="127">
        <v>961</v>
      </c>
      <c r="B945" s="60"/>
      <c r="C945" s="66">
        <f t="shared" si="44"/>
        <v>78.260000000000005</v>
      </c>
      <c r="D945" s="125"/>
      <c r="E945" s="344">
        <v>12590</v>
      </c>
      <c r="F945" s="148">
        <f t="shared" si="43"/>
        <v>2644</v>
      </c>
      <c r="G945" s="348"/>
      <c r="H945" s="348">
        <f t="shared" si="45"/>
        <v>1930</v>
      </c>
      <c r="I945" s="344">
        <v>33</v>
      </c>
    </row>
    <row r="946" spans="1:9">
      <c r="A946" s="127">
        <v>962</v>
      </c>
      <c r="B946" s="60"/>
      <c r="C946" s="66">
        <f t="shared" si="44"/>
        <v>78.28</v>
      </c>
      <c r="D946" s="125"/>
      <c r="E946" s="344">
        <v>12590</v>
      </c>
      <c r="F946" s="148">
        <f t="shared" si="43"/>
        <v>2643</v>
      </c>
      <c r="G946" s="348"/>
      <c r="H946" s="348">
        <f t="shared" si="45"/>
        <v>1930</v>
      </c>
      <c r="I946" s="344">
        <v>33</v>
      </c>
    </row>
    <row r="947" spans="1:9">
      <c r="A947" s="127">
        <v>963</v>
      </c>
      <c r="B947" s="60"/>
      <c r="C947" s="66">
        <f t="shared" si="44"/>
        <v>78.3</v>
      </c>
      <c r="D947" s="125"/>
      <c r="E947" s="344">
        <v>12590</v>
      </c>
      <c r="F947" s="148">
        <f t="shared" si="43"/>
        <v>2643</v>
      </c>
      <c r="G947" s="348"/>
      <c r="H947" s="348">
        <f t="shared" si="45"/>
        <v>1930</v>
      </c>
      <c r="I947" s="344">
        <v>33</v>
      </c>
    </row>
    <row r="948" spans="1:9">
      <c r="A948" s="127">
        <v>964</v>
      </c>
      <c r="B948" s="60"/>
      <c r="C948" s="66">
        <f t="shared" si="44"/>
        <v>78.31</v>
      </c>
      <c r="D948" s="125"/>
      <c r="E948" s="344">
        <v>12590</v>
      </c>
      <c r="F948" s="148">
        <f t="shared" si="43"/>
        <v>2642</v>
      </c>
      <c r="G948" s="348"/>
      <c r="H948" s="348">
        <f t="shared" si="45"/>
        <v>1929</v>
      </c>
      <c r="I948" s="344">
        <v>33</v>
      </c>
    </row>
    <row r="949" spans="1:9">
      <c r="A949" s="127">
        <v>965</v>
      </c>
      <c r="B949" s="60"/>
      <c r="C949" s="66">
        <f t="shared" si="44"/>
        <v>78.33</v>
      </c>
      <c r="D949" s="125"/>
      <c r="E949" s="344">
        <v>12590</v>
      </c>
      <c r="F949" s="148">
        <f t="shared" si="43"/>
        <v>2642</v>
      </c>
      <c r="G949" s="348"/>
      <c r="H949" s="348">
        <f t="shared" si="45"/>
        <v>1929</v>
      </c>
      <c r="I949" s="344">
        <v>33</v>
      </c>
    </row>
    <row r="950" spans="1:9">
      <c r="A950" s="127">
        <v>966</v>
      </c>
      <c r="B950" s="60"/>
      <c r="C950" s="66">
        <f t="shared" si="44"/>
        <v>78.349999999999994</v>
      </c>
      <c r="D950" s="125"/>
      <c r="E950" s="344">
        <v>12590</v>
      </c>
      <c r="F950" s="148">
        <f t="shared" si="43"/>
        <v>2641</v>
      </c>
      <c r="G950" s="348"/>
      <c r="H950" s="348">
        <f t="shared" si="45"/>
        <v>1928</v>
      </c>
      <c r="I950" s="344">
        <v>33</v>
      </c>
    </row>
    <row r="951" spans="1:9">
      <c r="A951" s="127">
        <v>967</v>
      </c>
      <c r="B951" s="60"/>
      <c r="C951" s="66">
        <f t="shared" si="44"/>
        <v>78.37</v>
      </c>
      <c r="D951" s="125"/>
      <c r="E951" s="344">
        <v>12590</v>
      </c>
      <c r="F951" s="148">
        <f t="shared" si="43"/>
        <v>2640</v>
      </c>
      <c r="G951" s="348"/>
      <c r="H951" s="348">
        <f t="shared" si="45"/>
        <v>1928</v>
      </c>
      <c r="I951" s="344">
        <v>33</v>
      </c>
    </row>
    <row r="952" spans="1:9">
      <c r="A952" s="127">
        <v>968</v>
      </c>
      <c r="B952" s="60"/>
      <c r="C952" s="66">
        <f t="shared" si="44"/>
        <v>78.39</v>
      </c>
      <c r="D952" s="125"/>
      <c r="E952" s="344">
        <v>12590</v>
      </c>
      <c r="F952" s="148">
        <f t="shared" si="43"/>
        <v>2640</v>
      </c>
      <c r="G952" s="348"/>
      <c r="H952" s="348">
        <f t="shared" si="45"/>
        <v>1927</v>
      </c>
      <c r="I952" s="344">
        <v>33</v>
      </c>
    </row>
    <row r="953" spans="1:9">
      <c r="A953" s="127">
        <v>969</v>
      </c>
      <c r="B953" s="60"/>
      <c r="C953" s="66">
        <f t="shared" si="44"/>
        <v>78.400000000000006</v>
      </c>
      <c r="D953" s="125"/>
      <c r="E953" s="344">
        <v>12590</v>
      </c>
      <c r="F953" s="148">
        <f t="shared" si="43"/>
        <v>2639</v>
      </c>
      <c r="G953" s="348"/>
      <c r="H953" s="348">
        <f t="shared" si="45"/>
        <v>1927</v>
      </c>
      <c r="I953" s="344">
        <v>33</v>
      </c>
    </row>
    <row r="954" spans="1:9">
      <c r="A954" s="127">
        <v>970</v>
      </c>
      <c r="B954" s="60"/>
      <c r="C954" s="66">
        <f t="shared" si="44"/>
        <v>78.42</v>
      </c>
      <c r="D954" s="125"/>
      <c r="E954" s="344">
        <v>12590</v>
      </c>
      <c r="F954" s="148">
        <f t="shared" si="43"/>
        <v>2639</v>
      </c>
      <c r="G954" s="348"/>
      <c r="H954" s="348">
        <f t="shared" si="45"/>
        <v>1927</v>
      </c>
      <c r="I954" s="344">
        <v>33</v>
      </c>
    </row>
    <row r="955" spans="1:9">
      <c r="A955" s="127">
        <v>971</v>
      </c>
      <c r="B955" s="60"/>
      <c r="C955" s="66">
        <f t="shared" si="44"/>
        <v>78.44</v>
      </c>
      <c r="D955" s="125"/>
      <c r="E955" s="344">
        <v>12590</v>
      </c>
      <c r="F955" s="148">
        <f t="shared" si="43"/>
        <v>2638</v>
      </c>
      <c r="G955" s="348"/>
      <c r="H955" s="348">
        <f t="shared" si="45"/>
        <v>1926</v>
      </c>
      <c r="I955" s="344">
        <v>33</v>
      </c>
    </row>
    <row r="956" spans="1:9">
      <c r="A956" s="127">
        <v>972</v>
      </c>
      <c r="B956" s="60"/>
      <c r="C956" s="66">
        <f t="shared" si="44"/>
        <v>78.459999999999994</v>
      </c>
      <c r="D956" s="125"/>
      <c r="E956" s="344">
        <v>12590</v>
      </c>
      <c r="F956" s="148">
        <f t="shared" si="43"/>
        <v>2637</v>
      </c>
      <c r="G956" s="348"/>
      <c r="H956" s="348">
        <f t="shared" si="45"/>
        <v>1926</v>
      </c>
      <c r="I956" s="344">
        <v>33</v>
      </c>
    </row>
    <row r="957" spans="1:9">
      <c r="A957" s="127">
        <v>973</v>
      </c>
      <c r="B957" s="60"/>
      <c r="C957" s="66">
        <f t="shared" si="44"/>
        <v>78.48</v>
      </c>
      <c r="D957" s="125"/>
      <c r="E957" s="344">
        <v>12590</v>
      </c>
      <c r="F957" s="148">
        <f t="shared" si="43"/>
        <v>2637</v>
      </c>
      <c r="G957" s="348"/>
      <c r="H957" s="348">
        <f t="shared" si="45"/>
        <v>1925</v>
      </c>
      <c r="I957" s="344">
        <v>33</v>
      </c>
    </row>
    <row r="958" spans="1:9">
      <c r="A958" s="127">
        <v>974</v>
      </c>
      <c r="B958" s="60"/>
      <c r="C958" s="66">
        <f t="shared" si="44"/>
        <v>78.489999999999995</v>
      </c>
      <c r="D958" s="125"/>
      <c r="E958" s="344">
        <v>12590</v>
      </c>
      <c r="F958" s="148">
        <f t="shared" si="43"/>
        <v>2636</v>
      </c>
      <c r="G958" s="348"/>
      <c r="H958" s="348">
        <f t="shared" si="45"/>
        <v>1925</v>
      </c>
      <c r="I958" s="344">
        <v>33</v>
      </c>
    </row>
    <row r="959" spans="1:9">
      <c r="A959" s="127">
        <v>975</v>
      </c>
      <c r="B959" s="60"/>
      <c r="C959" s="66">
        <f t="shared" si="44"/>
        <v>78.510000000000005</v>
      </c>
      <c r="D959" s="125"/>
      <c r="E959" s="344">
        <v>12590</v>
      </c>
      <c r="F959" s="148">
        <f t="shared" si="43"/>
        <v>2636</v>
      </c>
      <c r="G959" s="348"/>
      <c r="H959" s="348">
        <f t="shared" si="45"/>
        <v>1924</v>
      </c>
      <c r="I959" s="344">
        <v>33</v>
      </c>
    </row>
    <row r="960" spans="1:9">
      <c r="A960" s="127">
        <v>976</v>
      </c>
      <c r="B960" s="60"/>
      <c r="C960" s="66">
        <f t="shared" si="44"/>
        <v>78.53</v>
      </c>
      <c r="D960" s="125"/>
      <c r="E960" s="344">
        <v>12590</v>
      </c>
      <c r="F960" s="148">
        <f t="shared" si="43"/>
        <v>2635</v>
      </c>
      <c r="G960" s="348"/>
      <c r="H960" s="348">
        <f t="shared" si="45"/>
        <v>1924</v>
      </c>
      <c r="I960" s="344">
        <v>33</v>
      </c>
    </row>
    <row r="961" spans="1:9">
      <c r="A961" s="127">
        <v>977</v>
      </c>
      <c r="B961" s="60"/>
      <c r="C961" s="66">
        <f t="shared" si="44"/>
        <v>78.55</v>
      </c>
      <c r="D961" s="125"/>
      <c r="E961" s="344">
        <v>12590</v>
      </c>
      <c r="F961" s="148">
        <f t="shared" si="43"/>
        <v>2634</v>
      </c>
      <c r="G961" s="348"/>
      <c r="H961" s="348">
        <f t="shared" si="45"/>
        <v>1923</v>
      </c>
      <c r="I961" s="344">
        <v>33</v>
      </c>
    </row>
    <row r="962" spans="1:9">
      <c r="A962" s="127">
        <v>978</v>
      </c>
      <c r="B962" s="60"/>
      <c r="C962" s="66">
        <f t="shared" si="44"/>
        <v>78.569999999999993</v>
      </c>
      <c r="D962" s="125"/>
      <c r="E962" s="344">
        <v>12590</v>
      </c>
      <c r="F962" s="148">
        <f t="shared" si="43"/>
        <v>2634</v>
      </c>
      <c r="G962" s="348"/>
      <c r="H962" s="348">
        <f t="shared" si="45"/>
        <v>1923</v>
      </c>
      <c r="I962" s="344">
        <v>33</v>
      </c>
    </row>
    <row r="963" spans="1:9">
      <c r="A963" s="127">
        <v>979</v>
      </c>
      <c r="B963" s="60"/>
      <c r="C963" s="66">
        <f t="shared" si="44"/>
        <v>78.58</v>
      </c>
      <c r="D963" s="125"/>
      <c r="E963" s="344">
        <v>12590</v>
      </c>
      <c r="F963" s="148">
        <f t="shared" si="43"/>
        <v>2633</v>
      </c>
      <c r="G963" s="348"/>
      <c r="H963" s="348">
        <f t="shared" si="45"/>
        <v>1923</v>
      </c>
      <c r="I963" s="344">
        <v>33</v>
      </c>
    </row>
    <row r="964" spans="1:9">
      <c r="A964" s="127">
        <v>980</v>
      </c>
      <c r="B964" s="60"/>
      <c r="C964" s="66">
        <f t="shared" si="44"/>
        <v>78.599999999999994</v>
      </c>
      <c r="D964" s="125"/>
      <c r="E964" s="344">
        <v>12590</v>
      </c>
      <c r="F964" s="148">
        <f t="shared" si="43"/>
        <v>2633</v>
      </c>
      <c r="G964" s="348"/>
      <c r="H964" s="348">
        <f t="shared" si="45"/>
        <v>1922</v>
      </c>
      <c r="I964" s="344">
        <v>33</v>
      </c>
    </row>
    <row r="965" spans="1:9">
      <c r="A965" s="127">
        <v>981</v>
      </c>
      <c r="B965" s="60"/>
      <c r="C965" s="66">
        <f t="shared" si="44"/>
        <v>78.62</v>
      </c>
      <c r="D965" s="125"/>
      <c r="E965" s="344">
        <v>12590</v>
      </c>
      <c r="F965" s="148">
        <f t="shared" si="43"/>
        <v>2632</v>
      </c>
      <c r="G965" s="348"/>
      <c r="H965" s="348">
        <f t="shared" si="45"/>
        <v>1922</v>
      </c>
      <c r="I965" s="344">
        <v>33</v>
      </c>
    </row>
    <row r="966" spans="1:9">
      <c r="A966" s="127">
        <v>982</v>
      </c>
      <c r="B966" s="60"/>
      <c r="C966" s="66">
        <f t="shared" si="44"/>
        <v>78.64</v>
      </c>
      <c r="D966" s="125"/>
      <c r="E966" s="344">
        <v>12590</v>
      </c>
      <c r="F966" s="148">
        <f t="shared" si="43"/>
        <v>2631</v>
      </c>
      <c r="G966" s="348"/>
      <c r="H966" s="348">
        <f t="shared" si="45"/>
        <v>1921</v>
      </c>
      <c r="I966" s="344">
        <v>33</v>
      </c>
    </row>
    <row r="967" spans="1:9">
      <c r="A967" s="127">
        <v>983</v>
      </c>
      <c r="B967" s="60"/>
      <c r="C967" s="66">
        <f t="shared" si="44"/>
        <v>78.650000000000006</v>
      </c>
      <c r="D967" s="125"/>
      <c r="E967" s="344">
        <v>12590</v>
      </c>
      <c r="F967" s="148">
        <f t="shared" si="43"/>
        <v>2631</v>
      </c>
      <c r="G967" s="348"/>
      <c r="H967" s="348">
        <f t="shared" si="45"/>
        <v>1921</v>
      </c>
      <c r="I967" s="344">
        <v>33</v>
      </c>
    </row>
    <row r="968" spans="1:9">
      <c r="A968" s="127">
        <v>984</v>
      </c>
      <c r="B968" s="60"/>
      <c r="C968" s="66">
        <f t="shared" si="44"/>
        <v>78.67</v>
      </c>
      <c r="D968" s="125"/>
      <c r="E968" s="344">
        <v>12590</v>
      </c>
      <c r="F968" s="148">
        <f t="shared" si="43"/>
        <v>2630</v>
      </c>
      <c r="G968" s="348"/>
      <c r="H968" s="348">
        <f t="shared" si="45"/>
        <v>1920</v>
      </c>
      <c r="I968" s="344">
        <v>33</v>
      </c>
    </row>
    <row r="969" spans="1:9">
      <c r="A969" s="127">
        <v>985</v>
      </c>
      <c r="B969" s="60"/>
      <c r="C969" s="66">
        <f t="shared" si="44"/>
        <v>78.69</v>
      </c>
      <c r="D969" s="125"/>
      <c r="E969" s="344">
        <v>12590</v>
      </c>
      <c r="F969" s="148">
        <f t="shared" si="43"/>
        <v>2630</v>
      </c>
      <c r="G969" s="348"/>
      <c r="H969" s="348">
        <f t="shared" si="45"/>
        <v>1920</v>
      </c>
      <c r="I969" s="344">
        <v>33</v>
      </c>
    </row>
    <row r="970" spans="1:9">
      <c r="A970" s="127">
        <v>986</v>
      </c>
      <c r="B970" s="60"/>
      <c r="C970" s="66">
        <f t="shared" si="44"/>
        <v>78.709999999999994</v>
      </c>
      <c r="D970" s="125"/>
      <c r="E970" s="344">
        <v>12590</v>
      </c>
      <c r="F970" s="148">
        <f t="shared" si="43"/>
        <v>2629</v>
      </c>
      <c r="G970" s="348"/>
      <c r="H970" s="348">
        <f t="shared" si="45"/>
        <v>1919</v>
      </c>
      <c r="I970" s="344">
        <v>33</v>
      </c>
    </row>
    <row r="971" spans="1:9">
      <c r="A971" s="127">
        <v>987</v>
      </c>
      <c r="B971" s="60"/>
      <c r="C971" s="66">
        <f t="shared" si="44"/>
        <v>78.73</v>
      </c>
      <c r="D971" s="125"/>
      <c r="E971" s="344">
        <v>12590</v>
      </c>
      <c r="F971" s="148">
        <f t="shared" si="43"/>
        <v>2628</v>
      </c>
      <c r="G971" s="348"/>
      <c r="H971" s="348">
        <f t="shared" si="45"/>
        <v>1919</v>
      </c>
      <c r="I971" s="344">
        <v>33</v>
      </c>
    </row>
    <row r="972" spans="1:9">
      <c r="A972" s="127">
        <v>988</v>
      </c>
      <c r="B972" s="60"/>
      <c r="C972" s="66">
        <f t="shared" si="44"/>
        <v>78.739999999999995</v>
      </c>
      <c r="D972" s="125"/>
      <c r="E972" s="344">
        <v>12590</v>
      </c>
      <c r="F972" s="148">
        <f t="shared" si="43"/>
        <v>2628</v>
      </c>
      <c r="G972" s="348"/>
      <c r="H972" s="348">
        <f t="shared" si="45"/>
        <v>1919</v>
      </c>
      <c r="I972" s="344">
        <v>33</v>
      </c>
    </row>
    <row r="973" spans="1:9">
      <c r="A973" s="127">
        <v>989</v>
      </c>
      <c r="B973" s="60"/>
      <c r="C973" s="66">
        <f t="shared" si="44"/>
        <v>78.760000000000005</v>
      </c>
      <c r="D973" s="125"/>
      <c r="E973" s="344">
        <v>12590</v>
      </c>
      <c r="F973" s="148">
        <f t="shared" si="43"/>
        <v>2627</v>
      </c>
      <c r="G973" s="348"/>
      <c r="H973" s="348">
        <f t="shared" si="45"/>
        <v>1918</v>
      </c>
      <c r="I973" s="344">
        <v>33</v>
      </c>
    </row>
    <row r="974" spans="1:9">
      <c r="A974" s="127">
        <v>990</v>
      </c>
      <c r="B974" s="60"/>
      <c r="C974" s="66">
        <f t="shared" si="44"/>
        <v>78.78</v>
      </c>
      <c r="D974" s="125"/>
      <c r="E974" s="344">
        <v>12590</v>
      </c>
      <c r="F974" s="148">
        <f t="shared" ref="F974:F983" si="46">ROUND(12*1.3525*(1/C974*E974)+I974,0)</f>
        <v>2627</v>
      </c>
      <c r="G974" s="348"/>
      <c r="H974" s="348">
        <f t="shared" si="45"/>
        <v>1918</v>
      </c>
      <c r="I974" s="344">
        <v>33</v>
      </c>
    </row>
    <row r="975" spans="1:9">
      <c r="A975" s="127">
        <v>991</v>
      </c>
      <c r="B975" s="60"/>
      <c r="C975" s="66">
        <f t="shared" ref="C975:C983" si="47">ROUND(10.899*LN(A975)+A975/150-3,2)</f>
        <v>78.8</v>
      </c>
      <c r="D975" s="125"/>
      <c r="E975" s="344">
        <v>12590</v>
      </c>
      <c r="F975" s="148">
        <f t="shared" si="46"/>
        <v>2626</v>
      </c>
      <c r="G975" s="348"/>
      <c r="H975" s="348">
        <f t="shared" si="45"/>
        <v>1917</v>
      </c>
      <c r="I975" s="344">
        <v>33</v>
      </c>
    </row>
    <row r="976" spans="1:9">
      <c r="A976" s="127">
        <v>992</v>
      </c>
      <c r="B976" s="60"/>
      <c r="C976" s="66">
        <f t="shared" si="47"/>
        <v>78.81</v>
      </c>
      <c r="D976" s="125"/>
      <c r="E976" s="344">
        <v>12590</v>
      </c>
      <c r="F976" s="148">
        <f t="shared" si="46"/>
        <v>2626</v>
      </c>
      <c r="G976" s="348"/>
      <c r="H976" s="348">
        <f t="shared" si="45"/>
        <v>1917</v>
      </c>
      <c r="I976" s="344">
        <v>33</v>
      </c>
    </row>
    <row r="977" spans="1:9">
      <c r="A977" s="127">
        <v>993</v>
      </c>
      <c r="B977" s="60"/>
      <c r="C977" s="66">
        <f t="shared" si="47"/>
        <v>78.83</v>
      </c>
      <c r="D977" s="125"/>
      <c r="E977" s="344">
        <v>12590</v>
      </c>
      <c r="F977" s="148">
        <f t="shared" si="46"/>
        <v>2625</v>
      </c>
      <c r="G977" s="348"/>
      <c r="H977" s="348">
        <f t="shared" si="45"/>
        <v>1917</v>
      </c>
      <c r="I977" s="344">
        <v>33</v>
      </c>
    </row>
    <row r="978" spans="1:9">
      <c r="A978" s="127">
        <v>994</v>
      </c>
      <c r="B978" s="60"/>
      <c r="C978" s="66">
        <f t="shared" si="47"/>
        <v>78.849999999999994</v>
      </c>
      <c r="D978" s="125"/>
      <c r="E978" s="344">
        <v>12590</v>
      </c>
      <c r="F978" s="148">
        <f t="shared" si="46"/>
        <v>2624</v>
      </c>
      <c r="G978" s="348"/>
      <c r="H978" s="348">
        <f t="shared" si="45"/>
        <v>1916</v>
      </c>
      <c r="I978" s="344">
        <v>33</v>
      </c>
    </row>
    <row r="979" spans="1:9">
      <c r="A979" s="127">
        <v>995</v>
      </c>
      <c r="B979" s="60"/>
      <c r="C979" s="66">
        <f t="shared" si="47"/>
        <v>78.87</v>
      </c>
      <c r="D979" s="125"/>
      <c r="E979" s="344">
        <v>12590</v>
      </c>
      <c r="F979" s="148">
        <f t="shared" si="46"/>
        <v>2624</v>
      </c>
      <c r="G979" s="348"/>
      <c r="H979" s="348">
        <f t="shared" si="45"/>
        <v>1916</v>
      </c>
      <c r="I979" s="344">
        <v>33</v>
      </c>
    </row>
    <row r="980" spans="1:9">
      <c r="A980" s="127">
        <v>996</v>
      </c>
      <c r="B980" s="60"/>
      <c r="C980" s="66">
        <f t="shared" si="47"/>
        <v>78.88</v>
      </c>
      <c r="D980" s="125"/>
      <c r="E980" s="344">
        <v>12590</v>
      </c>
      <c r="F980" s="148">
        <f t="shared" si="46"/>
        <v>2623</v>
      </c>
      <c r="G980" s="348"/>
      <c r="H980" s="348">
        <f t="shared" si="45"/>
        <v>1915</v>
      </c>
      <c r="I980" s="344">
        <v>33</v>
      </c>
    </row>
    <row r="981" spans="1:9">
      <c r="A981" s="127">
        <v>997</v>
      </c>
      <c r="B981" s="60"/>
      <c r="C981" s="66">
        <f t="shared" si="47"/>
        <v>78.900000000000006</v>
      </c>
      <c r="D981" s="125"/>
      <c r="E981" s="344">
        <v>12590</v>
      </c>
      <c r="F981" s="148">
        <f t="shared" si="46"/>
        <v>2623</v>
      </c>
      <c r="G981" s="348"/>
      <c r="H981" s="348">
        <f t="shared" si="45"/>
        <v>1915</v>
      </c>
      <c r="I981" s="344">
        <v>33</v>
      </c>
    </row>
    <row r="982" spans="1:9">
      <c r="A982" s="127">
        <v>998</v>
      </c>
      <c r="B982" s="60"/>
      <c r="C982" s="66">
        <f t="shared" si="47"/>
        <v>78.92</v>
      </c>
      <c r="D982" s="125"/>
      <c r="E982" s="344">
        <v>12590</v>
      </c>
      <c r="F982" s="148">
        <f t="shared" si="46"/>
        <v>2622</v>
      </c>
      <c r="G982" s="348"/>
      <c r="H982" s="348">
        <f t="shared" si="45"/>
        <v>1914</v>
      </c>
      <c r="I982" s="344">
        <v>33</v>
      </c>
    </row>
    <row r="983" spans="1:9" ht="13.5" thickBot="1">
      <c r="A983" s="98">
        <v>999</v>
      </c>
      <c r="B983" s="67"/>
      <c r="C983" s="68">
        <f t="shared" si="47"/>
        <v>78.94</v>
      </c>
      <c r="D983" s="126"/>
      <c r="E983" s="151">
        <v>12590</v>
      </c>
      <c r="F983" s="341">
        <f t="shared" si="46"/>
        <v>2621</v>
      </c>
      <c r="G983" s="350"/>
      <c r="H983" s="350">
        <f t="shared" si="45"/>
        <v>1914</v>
      </c>
      <c r="I983" s="151">
        <v>33</v>
      </c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0" fitToHeight="25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>
    <pageSetUpPr fitToPage="1"/>
  </sheetPr>
  <dimension ref="A1:J428"/>
  <sheetViews>
    <sheetView workbookViewId="0">
      <pane ySplit="12" topLeftCell="A13" activePane="bottomLeft" state="frozenSplit"/>
      <selection pane="bottomLeft" activeCell="L15" sqref="L15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20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63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59</v>
      </c>
      <c r="B7" s="36"/>
      <c r="C7" s="62"/>
      <c r="D7" s="63"/>
      <c r="E7" s="62">
        <v>16</v>
      </c>
      <c r="J7" s="30"/>
    </row>
    <row r="8" spans="1:10" ht="15.75">
      <c r="A8" s="39" t="s">
        <v>60</v>
      </c>
      <c r="B8" s="36"/>
      <c r="C8" s="62"/>
      <c r="D8" s="63"/>
      <c r="E8" s="62" t="s">
        <v>837</v>
      </c>
      <c r="J8" s="30"/>
    </row>
    <row r="9" spans="1:10" ht="15.75">
      <c r="A9" s="39"/>
      <c r="B9" s="36"/>
      <c r="C9" s="62"/>
      <c r="D9" s="63"/>
      <c r="E9" s="62"/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31"/>
      <c r="B11" s="49" t="s">
        <v>198</v>
      </c>
      <c r="C11" s="50"/>
      <c r="D11" s="49" t="s">
        <v>199</v>
      </c>
      <c r="E11" s="50"/>
      <c r="F11" s="51" t="s">
        <v>200</v>
      </c>
      <c r="G11" s="299"/>
      <c r="H11" s="299" t="s">
        <v>201</v>
      </c>
      <c r="I11" s="50"/>
    </row>
    <row r="12" spans="1:10" ht="45.75" thickBot="1">
      <c r="A12" s="53" t="s">
        <v>31</v>
      </c>
      <c r="B12" s="54" t="s">
        <v>159</v>
      </c>
      <c r="C12" s="55" t="s">
        <v>160</v>
      </c>
      <c r="D12" s="56" t="s">
        <v>202</v>
      </c>
      <c r="E12" s="57" t="s">
        <v>203</v>
      </c>
      <c r="F12" s="353" t="s">
        <v>200</v>
      </c>
      <c r="G12" s="349" t="s">
        <v>266</v>
      </c>
      <c r="H12" s="349" t="s">
        <v>267</v>
      </c>
      <c r="I12" s="354" t="s">
        <v>205</v>
      </c>
    </row>
    <row r="13" spans="1:10">
      <c r="A13" s="127" t="s">
        <v>61</v>
      </c>
      <c r="B13" s="70"/>
      <c r="C13" s="66">
        <v>16</v>
      </c>
      <c r="D13" s="125"/>
      <c r="E13" s="343">
        <v>12590</v>
      </c>
      <c r="F13" s="342">
        <f>ROUND(12*1.3525*(1/C13*E13)+I13,0)</f>
        <v>12804</v>
      </c>
      <c r="G13" s="355"/>
      <c r="H13" s="355">
        <f t="shared" ref="H13:H76" si="0">ROUND(12*(1/C13*E13),0)</f>
        <v>9443</v>
      </c>
      <c r="I13" s="343">
        <v>33</v>
      </c>
    </row>
    <row r="14" spans="1:10">
      <c r="A14" s="127">
        <v>30</v>
      </c>
      <c r="B14" s="60"/>
      <c r="C14" s="66">
        <f>ROUND((10.899*LN(A14)+A14/200)*0.5-1.5,2)</f>
        <v>17.11</v>
      </c>
      <c r="D14" s="125"/>
      <c r="E14" s="344">
        <v>12590</v>
      </c>
      <c r="F14" s="148">
        <f t="shared" ref="F14:F77" si="1">ROUND(12*1.3525*(1/C14*E14)+I14,0)</f>
        <v>11975</v>
      </c>
      <c r="G14" s="348"/>
      <c r="H14" s="348">
        <f t="shared" si="0"/>
        <v>8830</v>
      </c>
      <c r="I14" s="344">
        <v>33</v>
      </c>
    </row>
    <row r="15" spans="1:10">
      <c r="A15" s="127">
        <v>31</v>
      </c>
      <c r="B15" s="60"/>
      <c r="C15" s="66">
        <f t="shared" ref="C15:C78" si="2">ROUND((10.899*LN(A15)+A15/200)*0.5-1.5,2)</f>
        <v>17.29</v>
      </c>
      <c r="D15" s="125"/>
      <c r="E15" s="344">
        <v>12590</v>
      </c>
      <c r="F15" s="148">
        <f t="shared" si="1"/>
        <v>11851</v>
      </c>
      <c r="G15" s="348"/>
      <c r="H15" s="348">
        <f t="shared" si="0"/>
        <v>8738</v>
      </c>
      <c r="I15" s="344">
        <v>33</v>
      </c>
    </row>
    <row r="16" spans="1:10">
      <c r="A16" s="127">
        <v>32</v>
      </c>
      <c r="B16" s="60"/>
      <c r="C16" s="66">
        <f t="shared" si="2"/>
        <v>17.47</v>
      </c>
      <c r="D16" s="125"/>
      <c r="E16" s="344">
        <v>12590</v>
      </c>
      <c r="F16" s="148">
        <f t="shared" si="1"/>
        <v>11729</v>
      </c>
      <c r="G16" s="348"/>
      <c r="H16" s="348">
        <f t="shared" si="0"/>
        <v>8648</v>
      </c>
      <c r="I16" s="344">
        <v>33</v>
      </c>
    </row>
    <row r="17" spans="1:9">
      <c r="A17" s="127">
        <v>33</v>
      </c>
      <c r="B17" s="60"/>
      <c r="C17" s="66">
        <f t="shared" si="2"/>
        <v>17.64</v>
      </c>
      <c r="D17" s="125"/>
      <c r="E17" s="344">
        <v>12590</v>
      </c>
      <c r="F17" s="148">
        <f t="shared" si="1"/>
        <v>11617</v>
      </c>
      <c r="G17" s="348"/>
      <c r="H17" s="348">
        <f t="shared" si="0"/>
        <v>8565</v>
      </c>
      <c r="I17" s="344">
        <v>33</v>
      </c>
    </row>
    <row r="18" spans="1:9">
      <c r="A18" s="127">
        <v>34</v>
      </c>
      <c r="B18" s="60"/>
      <c r="C18" s="66">
        <f t="shared" si="2"/>
        <v>17.8</v>
      </c>
      <c r="D18" s="125"/>
      <c r="E18" s="344">
        <v>12590</v>
      </c>
      <c r="F18" s="148">
        <f t="shared" si="1"/>
        <v>11513</v>
      </c>
      <c r="G18" s="348"/>
      <c r="H18" s="348">
        <f t="shared" si="0"/>
        <v>8488</v>
      </c>
      <c r="I18" s="344">
        <v>33</v>
      </c>
    </row>
    <row r="19" spans="1:9">
      <c r="A19" s="127">
        <v>35</v>
      </c>
      <c r="B19" s="60"/>
      <c r="C19" s="66">
        <f t="shared" si="2"/>
        <v>17.96</v>
      </c>
      <c r="D19" s="125"/>
      <c r="E19" s="344">
        <v>12590</v>
      </c>
      <c r="F19" s="148">
        <f t="shared" si="1"/>
        <v>11410</v>
      </c>
      <c r="G19" s="348"/>
      <c r="H19" s="348">
        <f t="shared" si="0"/>
        <v>8412</v>
      </c>
      <c r="I19" s="344">
        <v>33</v>
      </c>
    </row>
    <row r="20" spans="1:9">
      <c r="A20" s="127">
        <v>36</v>
      </c>
      <c r="B20" s="60"/>
      <c r="C20" s="66">
        <f t="shared" si="2"/>
        <v>18.12</v>
      </c>
      <c r="D20" s="125"/>
      <c r="E20" s="344">
        <v>12590</v>
      </c>
      <c r="F20" s="148">
        <f t="shared" si="1"/>
        <v>11310</v>
      </c>
      <c r="G20" s="348"/>
      <c r="H20" s="348">
        <f t="shared" si="0"/>
        <v>8338</v>
      </c>
      <c r="I20" s="344">
        <v>33</v>
      </c>
    </row>
    <row r="21" spans="1:9">
      <c r="A21" s="127">
        <v>37</v>
      </c>
      <c r="B21" s="60"/>
      <c r="C21" s="66">
        <f t="shared" si="2"/>
        <v>18.27</v>
      </c>
      <c r="D21" s="125"/>
      <c r="E21" s="344">
        <v>12590</v>
      </c>
      <c r="F21" s="148">
        <f t="shared" si="1"/>
        <v>11217</v>
      </c>
      <c r="G21" s="348"/>
      <c r="H21" s="348">
        <f t="shared" si="0"/>
        <v>8269</v>
      </c>
      <c r="I21" s="344">
        <v>33</v>
      </c>
    </row>
    <row r="22" spans="1:9">
      <c r="A22" s="127">
        <v>38</v>
      </c>
      <c r="B22" s="60"/>
      <c r="C22" s="66">
        <f t="shared" si="2"/>
        <v>18.420000000000002</v>
      </c>
      <c r="D22" s="125"/>
      <c r="E22" s="344">
        <v>12590</v>
      </c>
      <c r="F22" s="148">
        <f t="shared" si="1"/>
        <v>11126</v>
      </c>
      <c r="G22" s="348"/>
      <c r="H22" s="348">
        <f t="shared" si="0"/>
        <v>8202</v>
      </c>
      <c r="I22" s="344">
        <v>33</v>
      </c>
    </row>
    <row r="23" spans="1:9">
      <c r="A23" s="127">
        <v>39</v>
      </c>
      <c r="B23" s="60"/>
      <c r="C23" s="66">
        <f t="shared" si="2"/>
        <v>18.559999999999999</v>
      </c>
      <c r="D23" s="125"/>
      <c r="E23" s="344">
        <v>12590</v>
      </c>
      <c r="F23" s="148">
        <f t="shared" si="1"/>
        <v>11042</v>
      </c>
      <c r="G23" s="348"/>
      <c r="H23" s="348">
        <f t="shared" si="0"/>
        <v>8140</v>
      </c>
      <c r="I23" s="344">
        <v>33</v>
      </c>
    </row>
    <row r="24" spans="1:9">
      <c r="A24" s="127">
        <v>40</v>
      </c>
      <c r="B24" s="60"/>
      <c r="C24" s="66">
        <f t="shared" si="2"/>
        <v>18.7</v>
      </c>
      <c r="D24" s="125"/>
      <c r="E24" s="344">
        <v>12590</v>
      </c>
      <c r="F24" s="148">
        <f t="shared" si="1"/>
        <v>10960</v>
      </c>
      <c r="G24" s="348"/>
      <c r="H24" s="348">
        <f t="shared" si="0"/>
        <v>8079</v>
      </c>
      <c r="I24" s="344">
        <v>33</v>
      </c>
    </row>
    <row r="25" spans="1:9">
      <c r="A25" s="127">
        <v>41</v>
      </c>
      <c r="B25" s="60"/>
      <c r="C25" s="66">
        <f t="shared" si="2"/>
        <v>18.84</v>
      </c>
      <c r="D25" s="125"/>
      <c r="E25" s="344">
        <v>12590</v>
      </c>
      <c r="F25" s="148">
        <f t="shared" si="1"/>
        <v>10879</v>
      </c>
      <c r="G25" s="348"/>
      <c r="H25" s="348">
        <f t="shared" si="0"/>
        <v>8019</v>
      </c>
      <c r="I25" s="344">
        <v>33</v>
      </c>
    </row>
    <row r="26" spans="1:9">
      <c r="A26" s="127">
        <v>42</v>
      </c>
      <c r="B26" s="60"/>
      <c r="C26" s="66">
        <f t="shared" si="2"/>
        <v>18.97</v>
      </c>
      <c r="D26" s="125"/>
      <c r="E26" s="344">
        <v>12590</v>
      </c>
      <c r="F26" s="148">
        <f t="shared" si="1"/>
        <v>10805</v>
      </c>
      <c r="G26" s="348"/>
      <c r="H26" s="348">
        <f t="shared" si="0"/>
        <v>7964</v>
      </c>
      <c r="I26" s="344">
        <v>33</v>
      </c>
    </row>
    <row r="27" spans="1:9">
      <c r="A27" s="127">
        <v>43</v>
      </c>
      <c r="B27" s="60"/>
      <c r="C27" s="66">
        <f t="shared" si="2"/>
        <v>19.100000000000001</v>
      </c>
      <c r="D27" s="125"/>
      <c r="E27" s="344">
        <v>12590</v>
      </c>
      <c r="F27" s="148">
        <f t="shared" si="1"/>
        <v>10731</v>
      </c>
      <c r="G27" s="348"/>
      <c r="H27" s="348">
        <f t="shared" si="0"/>
        <v>7910</v>
      </c>
      <c r="I27" s="344">
        <v>33</v>
      </c>
    </row>
    <row r="28" spans="1:9">
      <c r="A28" s="127">
        <v>44</v>
      </c>
      <c r="B28" s="60"/>
      <c r="C28" s="66">
        <f t="shared" si="2"/>
        <v>19.23</v>
      </c>
      <c r="D28" s="125"/>
      <c r="E28" s="344">
        <v>12590</v>
      </c>
      <c r="F28" s="148">
        <f t="shared" si="1"/>
        <v>10659</v>
      </c>
      <c r="G28" s="348"/>
      <c r="H28" s="348">
        <f t="shared" si="0"/>
        <v>7856</v>
      </c>
      <c r="I28" s="344">
        <v>33</v>
      </c>
    </row>
    <row r="29" spans="1:9">
      <c r="A29" s="127">
        <v>45</v>
      </c>
      <c r="B29" s="60"/>
      <c r="C29" s="66">
        <f t="shared" si="2"/>
        <v>19.36</v>
      </c>
      <c r="D29" s="125"/>
      <c r="E29" s="344">
        <v>12590</v>
      </c>
      <c r="F29" s="148">
        <f t="shared" si="1"/>
        <v>10588</v>
      </c>
      <c r="G29" s="348"/>
      <c r="H29" s="348">
        <f t="shared" si="0"/>
        <v>7804</v>
      </c>
      <c r="I29" s="344">
        <v>33</v>
      </c>
    </row>
    <row r="30" spans="1:9">
      <c r="A30" s="127">
        <v>46</v>
      </c>
      <c r="B30" s="60"/>
      <c r="C30" s="66">
        <f t="shared" si="2"/>
        <v>19.48</v>
      </c>
      <c r="D30" s="125"/>
      <c r="E30" s="344">
        <v>12590</v>
      </c>
      <c r="F30" s="148">
        <f t="shared" si="1"/>
        <v>10523</v>
      </c>
      <c r="G30" s="348"/>
      <c r="H30" s="348">
        <f t="shared" si="0"/>
        <v>7756</v>
      </c>
      <c r="I30" s="344">
        <v>33</v>
      </c>
    </row>
    <row r="31" spans="1:9">
      <c r="A31" s="127">
        <v>47</v>
      </c>
      <c r="B31" s="60"/>
      <c r="C31" s="66">
        <f t="shared" si="2"/>
        <v>19.600000000000001</v>
      </c>
      <c r="D31" s="125"/>
      <c r="E31" s="344">
        <v>12590</v>
      </c>
      <c r="F31" s="148">
        <f t="shared" si="1"/>
        <v>10458</v>
      </c>
      <c r="G31" s="348"/>
      <c r="H31" s="348">
        <f t="shared" si="0"/>
        <v>7708</v>
      </c>
      <c r="I31" s="344">
        <v>33</v>
      </c>
    </row>
    <row r="32" spans="1:9">
      <c r="A32" s="127">
        <v>48</v>
      </c>
      <c r="B32" s="60"/>
      <c r="C32" s="66">
        <f t="shared" si="2"/>
        <v>19.72</v>
      </c>
      <c r="D32" s="125"/>
      <c r="E32" s="344">
        <v>12590</v>
      </c>
      <c r="F32" s="148">
        <f t="shared" si="1"/>
        <v>10395</v>
      </c>
      <c r="G32" s="348"/>
      <c r="H32" s="348">
        <f t="shared" si="0"/>
        <v>7661</v>
      </c>
      <c r="I32" s="344">
        <v>33</v>
      </c>
    </row>
    <row r="33" spans="1:9">
      <c r="A33" s="127">
        <v>49</v>
      </c>
      <c r="B33" s="60"/>
      <c r="C33" s="66">
        <f t="shared" si="2"/>
        <v>19.829999999999998</v>
      </c>
      <c r="D33" s="125"/>
      <c r="E33" s="344">
        <v>12590</v>
      </c>
      <c r="F33" s="148">
        <f t="shared" si="1"/>
        <v>10337</v>
      </c>
      <c r="G33" s="348"/>
      <c r="H33" s="348">
        <f t="shared" si="0"/>
        <v>7619</v>
      </c>
      <c r="I33" s="344">
        <v>33</v>
      </c>
    </row>
    <row r="34" spans="1:9">
      <c r="A34" s="127">
        <v>50</v>
      </c>
      <c r="B34" s="60"/>
      <c r="C34" s="66">
        <f t="shared" si="2"/>
        <v>19.940000000000001</v>
      </c>
      <c r="D34" s="125"/>
      <c r="E34" s="344">
        <v>12590</v>
      </c>
      <c r="F34" s="148">
        <f t="shared" si="1"/>
        <v>10281</v>
      </c>
      <c r="G34" s="348"/>
      <c r="H34" s="348">
        <f t="shared" si="0"/>
        <v>7577</v>
      </c>
      <c r="I34" s="344">
        <v>33</v>
      </c>
    </row>
    <row r="35" spans="1:9">
      <c r="A35" s="127">
        <v>51</v>
      </c>
      <c r="B35" s="60"/>
      <c r="C35" s="66">
        <f t="shared" si="2"/>
        <v>20.05</v>
      </c>
      <c r="D35" s="125"/>
      <c r="E35" s="344">
        <v>12590</v>
      </c>
      <c r="F35" s="148">
        <f t="shared" si="1"/>
        <v>10224</v>
      </c>
      <c r="G35" s="348"/>
      <c r="H35" s="348">
        <f t="shared" si="0"/>
        <v>7535</v>
      </c>
      <c r="I35" s="344">
        <v>33</v>
      </c>
    </row>
    <row r="36" spans="1:9">
      <c r="A36" s="127">
        <v>52</v>
      </c>
      <c r="B36" s="60"/>
      <c r="C36" s="66">
        <f t="shared" si="2"/>
        <v>20.16</v>
      </c>
      <c r="D36" s="125"/>
      <c r="E36" s="344">
        <v>12590</v>
      </c>
      <c r="F36" s="148">
        <f t="shared" si="1"/>
        <v>10169</v>
      </c>
      <c r="G36" s="348"/>
      <c r="H36" s="348">
        <f t="shared" si="0"/>
        <v>7494</v>
      </c>
      <c r="I36" s="344">
        <v>33</v>
      </c>
    </row>
    <row r="37" spans="1:9">
      <c r="A37" s="127">
        <v>53</v>
      </c>
      <c r="B37" s="60"/>
      <c r="C37" s="66">
        <f t="shared" si="2"/>
        <v>20.27</v>
      </c>
      <c r="D37" s="125"/>
      <c r="E37" s="344">
        <v>12590</v>
      </c>
      <c r="F37" s="148">
        <f t="shared" si="1"/>
        <v>10114</v>
      </c>
      <c r="G37" s="348"/>
      <c r="H37" s="348">
        <f t="shared" si="0"/>
        <v>7453</v>
      </c>
      <c r="I37" s="344">
        <v>33</v>
      </c>
    </row>
    <row r="38" spans="1:9">
      <c r="A38" s="127">
        <v>54</v>
      </c>
      <c r="B38" s="60"/>
      <c r="C38" s="66">
        <f t="shared" si="2"/>
        <v>20.37</v>
      </c>
      <c r="D38" s="125"/>
      <c r="E38" s="344">
        <v>12590</v>
      </c>
      <c r="F38" s="148">
        <f t="shared" si="1"/>
        <v>10064</v>
      </c>
      <c r="G38" s="348"/>
      <c r="H38" s="348">
        <f t="shared" si="0"/>
        <v>7417</v>
      </c>
      <c r="I38" s="344">
        <v>33</v>
      </c>
    </row>
    <row r="39" spans="1:9">
      <c r="A39" s="127">
        <v>55</v>
      </c>
      <c r="B39" s="60"/>
      <c r="C39" s="66">
        <f t="shared" si="2"/>
        <v>20.48</v>
      </c>
      <c r="D39" s="125"/>
      <c r="E39" s="344">
        <v>12590</v>
      </c>
      <c r="F39" s="148">
        <f t="shared" si="1"/>
        <v>10010</v>
      </c>
      <c r="G39" s="348"/>
      <c r="H39" s="348">
        <f t="shared" si="0"/>
        <v>7377</v>
      </c>
      <c r="I39" s="344">
        <v>33</v>
      </c>
    </row>
    <row r="40" spans="1:9">
      <c r="A40" s="127">
        <v>56</v>
      </c>
      <c r="B40" s="60"/>
      <c r="C40" s="66">
        <f t="shared" si="2"/>
        <v>20.58</v>
      </c>
      <c r="D40" s="125"/>
      <c r="E40" s="344">
        <v>12590</v>
      </c>
      <c r="F40" s="148">
        <f t="shared" si="1"/>
        <v>9962</v>
      </c>
      <c r="G40" s="348"/>
      <c r="H40" s="348">
        <f t="shared" si="0"/>
        <v>7341</v>
      </c>
      <c r="I40" s="344">
        <v>33</v>
      </c>
    </row>
    <row r="41" spans="1:9">
      <c r="A41" s="127">
        <v>57</v>
      </c>
      <c r="B41" s="60"/>
      <c r="C41" s="66">
        <f t="shared" si="2"/>
        <v>20.68</v>
      </c>
      <c r="D41" s="125"/>
      <c r="E41" s="344">
        <v>12590</v>
      </c>
      <c r="F41" s="148">
        <f t="shared" si="1"/>
        <v>9914</v>
      </c>
      <c r="G41" s="348"/>
      <c r="H41" s="348">
        <f t="shared" si="0"/>
        <v>7306</v>
      </c>
      <c r="I41" s="344">
        <v>33</v>
      </c>
    </row>
    <row r="42" spans="1:9">
      <c r="A42" s="127">
        <v>58</v>
      </c>
      <c r="B42" s="60"/>
      <c r="C42" s="66">
        <f t="shared" si="2"/>
        <v>20.77</v>
      </c>
      <c r="D42" s="125"/>
      <c r="E42" s="344">
        <v>12590</v>
      </c>
      <c r="F42" s="148">
        <f t="shared" si="1"/>
        <v>9871</v>
      </c>
      <c r="G42" s="348"/>
      <c r="H42" s="348">
        <f t="shared" si="0"/>
        <v>7274</v>
      </c>
      <c r="I42" s="344">
        <v>33</v>
      </c>
    </row>
    <row r="43" spans="1:9">
      <c r="A43" s="127">
        <v>59</v>
      </c>
      <c r="B43" s="60"/>
      <c r="C43" s="66">
        <f t="shared" si="2"/>
        <v>20.87</v>
      </c>
      <c r="D43" s="125"/>
      <c r="E43" s="344">
        <v>12590</v>
      </c>
      <c r="F43" s="148">
        <f t="shared" si="1"/>
        <v>9824</v>
      </c>
      <c r="G43" s="348"/>
      <c r="H43" s="348">
        <f t="shared" si="0"/>
        <v>7239</v>
      </c>
      <c r="I43" s="344">
        <v>33</v>
      </c>
    </row>
    <row r="44" spans="1:9">
      <c r="A44" s="127">
        <v>60</v>
      </c>
      <c r="B44" s="60"/>
      <c r="C44" s="66">
        <f t="shared" si="2"/>
        <v>20.96</v>
      </c>
      <c r="D44" s="125"/>
      <c r="E44" s="344">
        <v>12590</v>
      </c>
      <c r="F44" s="148">
        <f t="shared" si="1"/>
        <v>9782</v>
      </c>
      <c r="G44" s="348"/>
      <c r="H44" s="348">
        <f t="shared" si="0"/>
        <v>7208</v>
      </c>
      <c r="I44" s="344">
        <v>33</v>
      </c>
    </row>
    <row r="45" spans="1:9">
      <c r="A45" s="127">
        <v>61</v>
      </c>
      <c r="B45" s="60"/>
      <c r="C45" s="66">
        <f t="shared" si="2"/>
        <v>21.05</v>
      </c>
      <c r="D45" s="125"/>
      <c r="E45" s="344">
        <v>12590</v>
      </c>
      <c r="F45" s="148">
        <f t="shared" si="1"/>
        <v>9740</v>
      </c>
      <c r="G45" s="348"/>
      <c r="H45" s="348">
        <f t="shared" si="0"/>
        <v>7177</v>
      </c>
      <c r="I45" s="344">
        <v>33</v>
      </c>
    </row>
    <row r="46" spans="1:9">
      <c r="A46" s="127">
        <v>62</v>
      </c>
      <c r="B46" s="60"/>
      <c r="C46" s="66">
        <f t="shared" si="2"/>
        <v>21.15</v>
      </c>
      <c r="D46" s="125"/>
      <c r="E46" s="344">
        <v>12590</v>
      </c>
      <c r="F46" s="148">
        <f t="shared" si="1"/>
        <v>9694</v>
      </c>
      <c r="G46" s="348"/>
      <c r="H46" s="348">
        <f t="shared" si="0"/>
        <v>7143</v>
      </c>
      <c r="I46" s="344">
        <v>33</v>
      </c>
    </row>
    <row r="47" spans="1:9">
      <c r="A47" s="127">
        <v>63</v>
      </c>
      <c r="B47" s="60"/>
      <c r="C47" s="66">
        <f t="shared" si="2"/>
        <v>21.24</v>
      </c>
      <c r="D47" s="125"/>
      <c r="E47" s="344">
        <v>12590</v>
      </c>
      <c r="F47" s="148">
        <f t="shared" si="1"/>
        <v>9653</v>
      </c>
      <c r="G47" s="348"/>
      <c r="H47" s="348">
        <f t="shared" si="0"/>
        <v>7113</v>
      </c>
      <c r="I47" s="344">
        <v>33</v>
      </c>
    </row>
    <row r="48" spans="1:9">
      <c r="A48" s="127">
        <v>64</v>
      </c>
      <c r="B48" s="60"/>
      <c r="C48" s="66">
        <f t="shared" si="2"/>
        <v>21.32</v>
      </c>
      <c r="D48" s="125"/>
      <c r="E48" s="344">
        <v>12590</v>
      </c>
      <c r="F48" s="148">
        <f t="shared" si="1"/>
        <v>9617</v>
      </c>
      <c r="G48" s="348"/>
      <c r="H48" s="348">
        <f t="shared" si="0"/>
        <v>7086</v>
      </c>
      <c r="I48" s="344">
        <v>33</v>
      </c>
    </row>
    <row r="49" spans="1:9">
      <c r="A49" s="127">
        <v>65</v>
      </c>
      <c r="B49" s="60"/>
      <c r="C49" s="66">
        <f t="shared" si="2"/>
        <v>21.41</v>
      </c>
      <c r="D49" s="125"/>
      <c r="E49" s="344">
        <v>12590</v>
      </c>
      <c r="F49" s="148">
        <f t="shared" si="1"/>
        <v>9577</v>
      </c>
      <c r="G49" s="348"/>
      <c r="H49" s="348">
        <f t="shared" si="0"/>
        <v>7057</v>
      </c>
      <c r="I49" s="344">
        <v>33</v>
      </c>
    </row>
    <row r="50" spans="1:9">
      <c r="A50" s="127">
        <v>66</v>
      </c>
      <c r="B50" s="60"/>
      <c r="C50" s="66">
        <f t="shared" si="2"/>
        <v>21.5</v>
      </c>
      <c r="D50" s="125"/>
      <c r="E50" s="344">
        <v>12590</v>
      </c>
      <c r="F50" s="148">
        <f t="shared" si="1"/>
        <v>9537</v>
      </c>
      <c r="G50" s="348"/>
      <c r="H50" s="348">
        <f t="shared" si="0"/>
        <v>7027</v>
      </c>
      <c r="I50" s="344">
        <v>33</v>
      </c>
    </row>
    <row r="51" spans="1:9">
      <c r="A51" s="127">
        <v>67</v>
      </c>
      <c r="B51" s="60"/>
      <c r="C51" s="66">
        <f t="shared" si="2"/>
        <v>21.58</v>
      </c>
      <c r="D51" s="125"/>
      <c r="E51" s="344">
        <v>12590</v>
      </c>
      <c r="F51" s="148">
        <f t="shared" si="1"/>
        <v>9502</v>
      </c>
      <c r="G51" s="348"/>
      <c r="H51" s="348">
        <f t="shared" si="0"/>
        <v>7001</v>
      </c>
      <c r="I51" s="344">
        <v>33</v>
      </c>
    </row>
    <row r="52" spans="1:9">
      <c r="A52" s="127">
        <v>68</v>
      </c>
      <c r="B52" s="60"/>
      <c r="C52" s="66">
        <f t="shared" si="2"/>
        <v>21.66</v>
      </c>
      <c r="D52" s="125"/>
      <c r="E52" s="344">
        <v>12590</v>
      </c>
      <c r="F52" s="148">
        <f t="shared" si="1"/>
        <v>9467</v>
      </c>
      <c r="G52" s="348"/>
      <c r="H52" s="348">
        <f t="shared" si="0"/>
        <v>6975</v>
      </c>
      <c r="I52" s="344">
        <v>33</v>
      </c>
    </row>
    <row r="53" spans="1:9">
      <c r="A53" s="127">
        <v>69</v>
      </c>
      <c r="B53" s="60"/>
      <c r="C53" s="66">
        <f t="shared" si="2"/>
        <v>21.75</v>
      </c>
      <c r="D53" s="125"/>
      <c r="E53" s="344">
        <v>12590</v>
      </c>
      <c r="F53" s="148">
        <f t="shared" si="1"/>
        <v>9428</v>
      </c>
      <c r="G53" s="348"/>
      <c r="H53" s="348">
        <f t="shared" si="0"/>
        <v>6946</v>
      </c>
      <c r="I53" s="344">
        <v>33</v>
      </c>
    </row>
    <row r="54" spans="1:9">
      <c r="A54" s="127">
        <v>70</v>
      </c>
      <c r="B54" s="60"/>
      <c r="C54" s="66">
        <f t="shared" si="2"/>
        <v>21.83</v>
      </c>
      <c r="D54" s="125"/>
      <c r="E54" s="344">
        <v>12590</v>
      </c>
      <c r="F54" s="148">
        <f t="shared" si="1"/>
        <v>9393</v>
      </c>
      <c r="G54" s="348"/>
      <c r="H54" s="348">
        <f t="shared" si="0"/>
        <v>6921</v>
      </c>
      <c r="I54" s="344">
        <v>33</v>
      </c>
    </row>
    <row r="55" spans="1:9">
      <c r="A55" s="127">
        <v>71</v>
      </c>
      <c r="B55" s="60"/>
      <c r="C55" s="66">
        <f t="shared" si="2"/>
        <v>21.91</v>
      </c>
      <c r="D55" s="125"/>
      <c r="E55" s="344">
        <v>12590</v>
      </c>
      <c r="F55" s="148">
        <f t="shared" si="1"/>
        <v>9359</v>
      </c>
      <c r="G55" s="348"/>
      <c r="H55" s="348">
        <f t="shared" si="0"/>
        <v>6895</v>
      </c>
      <c r="I55" s="344">
        <v>33</v>
      </c>
    </row>
    <row r="56" spans="1:9">
      <c r="A56" s="127">
        <v>72</v>
      </c>
      <c r="B56" s="60"/>
      <c r="C56" s="66">
        <f t="shared" si="2"/>
        <v>21.99</v>
      </c>
      <c r="D56" s="125"/>
      <c r="E56" s="344">
        <v>12590</v>
      </c>
      <c r="F56" s="148">
        <f t="shared" si="1"/>
        <v>9325</v>
      </c>
      <c r="G56" s="348"/>
      <c r="H56" s="348">
        <f t="shared" si="0"/>
        <v>6870</v>
      </c>
      <c r="I56" s="344">
        <v>33</v>
      </c>
    </row>
    <row r="57" spans="1:9">
      <c r="A57" s="127">
        <v>73</v>
      </c>
      <c r="B57" s="60"/>
      <c r="C57" s="66">
        <f t="shared" si="2"/>
        <v>22.06</v>
      </c>
      <c r="D57" s="125"/>
      <c r="E57" s="344">
        <v>12590</v>
      </c>
      <c r="F57" s="148">
        <f t="shared" si="1"/>
        <v>9296</v>
      </c>
      <c r="G57" s="348"/>
      <c r="H57" s="348">
        <f t="shared" si="0"/>
        <v>6849</v>
      </c>
      <c r="I57" s="344">
        <v>33</v>
      </c>
    </row>
    <row r="58" spans="1:9">
      <c r="A58" s="127">
        <v>74</v>
      </c>
      <c r="B58" s="60"/>
      <c r="C58" s="66">
        <f t="shared" si="2"/>
        <v>22.14</v>
      </c>
      <c r="D58" s="125"/>
      <c r="E58" s="344">
        <v>12590</v>
      </c>
      <c r="F58" s="148">
        <f t="shared" si="1"/>
        <v>9262</v>
      </c>
      <c r="G58" s="348"/>
      <c r="H58" s="348">
        <f t="shared" si="0"/>
        <v>6824</v>
      </c>
      <c r="I58" s="344">
        <v>33</v>
      </c>
    </row>
    <row r="59" spans="1:9">
      <c r="A59" s="127">
        <v>75</v>
      </c>
      <c r="B59" s="60"/>
      <c r="C59" s="66">
        <f t="shared" si="2"/>
        <v>22.22</v>
      </c>
      <c r="D59" s="125"/>
      <c r="E59" s="344">
        <v>12590</v>
      </c>
      <c r="F59" s="148">
        <f t="shared" si="1"/>
        <v>9229</v>
      </c>
      <c r="G59" s="348"/>
      <c r="H59" s="348">
        <f t="shared" si="0"/>
        <v>6799</v>
      </c>
      <c r="I59" s="344">
        <v>33</v>
      </c>
    </row>
    <row r="60" spans="1:9">
      <c r="A60" s="127">
        <v>76</v>
      </c>
      <c r="B60" s="60"/>
      <c r="C60" s="66">
        <f t="shared" si="2"/>
        <v>22.29</v>
      </c>
      <c r="D60" s="125"/>
      <c r="E60" s="344">
        <v>12590</v>
      </c>
      <c r="F60" s="148">
        <f t="shared" si="1"/>
        <v>9200</v>
      </c>
      <c r="G60" s="348"/>
      <c r="H60" s="348">
        <f t="shared" si="0"/>
        <v>6778</v>
      </c>
      <c r="I60" s="344">
        <v>33</v>
      </c>
    </row>
    <row r="61" spans="1:9">
      <c r="A61" s="127">
        <v>77</v>
      </c>
      <c r="B61" s="60"/>
      <c r="C61" s="66">
        <f t="shared" si="2"/>
        <v>22.36</v>
      </c>
      <c r="D61" s="125"/>
      <c r="E61" s="344">
        <v>12590</v>
      </c>
      <c r="F61" s="148">
        <f t="shared" si="1"/>
        <v>9171</v>
      </c>
      <c r="G61" s="348"/>
      <c r="H61" s="348">
        <f t="shared" si="0"/>
        <v>6757</v>
      </c>
      <c r="I61" s="344">
        <v>33</v>
      </c>
    </row>
    <row r="62" spans="1:9">
      <c r="A62" s="127">
        <v>78</v>
      </c>
      <c r="B62" s="60"/>
      <c r="C62" s="66">
        <f t="shared" si="2"/>
        <v>22.44</v>
      </c>
      <c r="D62" s="125"/>
      <c r="E62" s="344">
        <v>12590</v>
      </c>
      <c r="F62" s="148">
        <f t="shared" si="1"/>
        <v>9139</v>
      </c>
      <c r="G62" s="348"/>
      <c r="H62" s="348">
        <f t="shared" si="0"/>
        <v>6733</v>
      </c>
      <c r="I62" s="344">
        <v>33</v>
      </c>
    </row>
    <row r="63" spans="1:9">
      <c r="A63" s="127">
        <v>79</v>
      </c>
      <c r="B63" s="60"/>
      <c r="C63" s="66">
        <f t="shared" si="2"/>
        <v>22.51</v>
      </c>
      <c r="D63" s="125"/>
      <c r="E63" s="344">
        <v>12590</v>
      </c>
      <c r="F63" s="148">
        <f t="shared" si="1"/>
        <v>9111</v>
      </c>
      <c r="G63" s="348"/>
      <c r="H63" s="348">
        <f t="shared" si="0"/>
        <v>6712</v>
      </c>
      <c r="I63" s="344">
        <v>33</v>
      </c>
    </row>
    <row r="64" spans="1:9">
      <c r="A64" s="127">
        <v>80</v>
      </c>
      <c r="B64" s="60"/>
      <c r="C64" s="66">
        <f t="shared" si="2"/>
        <v>22.58</v>
      </c>
      <c r="D64" s="125"/>
      <c r="E64" s="344">
        <v>12590</v>
      </c>
      <c r="F64" s="148">
        <f t="shared" si="1"/>
        <v>9082</v>
      </c>
      <c r="G64" s="348"/>
      <c r="H64" s="348">
        <f t="shared" si="0"/>
        <v>6691</v>
      </c>
      <c r="I64" s="344">
        <v>33</v>
      </c>
    </row>
    <row r="65" spans="1:9">
      <c r="A65" s="127">
        <v>81</v>
      </c>
      <c r="B65" s="60"/>
      <c r="C65" s="66">
        <f t="shared" si="2"/>
        <v>22.65</v>
      </c>
      <c r="D65" s="125"/>
      <c r="E65" s="344">
        <v>12590</v>
      </c>
      <c r="F65" s="148">
        <f t="shared" si="1"/>
        <v>9054</v>
      </c>
      <c r="G65" s="348"/>
      <c r="H65" s="348">
        <f t="shared" si="0"/>
        <v>6670</v>
      </c>
      <c r="I65" s="344">
        <v>33</v>
      </c>
    </row>
    <row r="66" spans="1:9">
      <c r="A66" s="127">
        <v>82</v>
      </c>
      <c r="B66" s="60"/>
      <c r="C66" s="66">
        <f t="shared" si="2"/>
        <v>22.72</v>
      </c>
      <c r="D66" s="125"/>
      <c r="E66" s="344">
        <v>12590</v>
      </c>
      <c r="F66" s="148">
        <f t="shared" si="1"/>
        <v>9027</v>
      </c>
      <c r="G66" s="348"/>
      <c r="H66" s="348">
        <f t="shared" si="0"/>
        <v>6650</v>
      </c>
      <c r="I66" s="344">
        <v>33</v>
      </c>
    </row>
    <row r="67" spans="1:9">
      <c r="A67" s="127">
        <v>83</v>
      </c>
      <c r="B67" s="60"/>
      <c r="C67" s="66">
        <f t="shared" si="2"/>
        <v>22.79</v>
      </c>
      <c r="D67" s="125"/>
      <c r="E67" s="344">
        <v>12590</v>
      </c>
      <c r="F67" s="148">
        <f t="shared" si="1"/>
        <v>8999</v>
      </c>
      <c r="G67" s="348"/>
      <c r="H67" s="348">
        <f t="shared" si="0"/>
        <v>6629</v>
      </c>
      <c r="I67" s="344">
        <v>33</v>
      </c>
    </row>
    <row r="68" spans="1:9">
      <c r="A68" s="127">
        <v>84</v>
      </c>
      <c r="B68" s="60"/>
      <c r="C68" s="66">
        <f t="shared" si="2"/>
        <v>22.86</v>
      </c>
      <c r="D68" s="125"/>
      <c r="E68" s="344">
        <v>12590</v>
      </c>
      <c r="F68" s="148">
        <f t="shared" si="1"/>
        <v>8972</v>
      </c>
      <c r="G68" s="348"/>
      <c r="H68" s="348">
        <f t="shared" si="0"/>
        <v>6609</v>
      </c>
      <c r="I68" s="344">
        <v>33</v>
      </c>
    </row>
    <row r="69" spans="1:9">
      <c r="A69" s="127">
        <v>85</v>
      </c>
      <c r="B69" s="60"/>
      <c r="C69" s="66">
        <f t="shared" si="2"/>
        <v>22.92</v>
      </c>
      <c r="D69" s="125"/>
      <c r="E69" s="344">
        <v>12590</v>
      </c>
      <c r="F69" s="148">
        <f t="shared" si="1"/>
        <v>8948</v>
      </c>
      <c r="G69" s="348"/>
      <c r="H69" s="348">
        <f t="shared" si="0"/>
        <v>6592</v>
      </c>
      <c r="I69" s="344">
        <v>33</v>
      </c>
    </row>
    <row r="70" spans="1:9">
      <c r="A70" s="127">
        <v>86</v>
      </c>
      <c r="B70" s="60"/>
      <c r="C70" s="66">
        <f t="shared" si="2"/>
        <v>22.99</v>
      </c>
      <c r="D70" s="125"/>
      <c r="E70" s="344">
        <v>12590</v>
      </c>
      <c r="F70" s="148">
        <f t="shared" si="1"/>
        <v>8921</v>
      </c>
      <c r="G70" s="348"/>
      <c r="H70" s="348">
        <f t="shared" si="0"/>
        <v>6572</v>
      </c>
      <c r="I70" s="344">
        <v>33</v>
      </c>
    </row>
    <row r="71" spans="1:9">
      <c r="A71" s="127">
        <v>87</v>
      </c>
      <c r="B71" s="60"/>
      <c r="C71" s="66">
        <f t="shared" si="2"/>
        <v>23.05</v>
      </c>
      <c r="D71" s="125"/>
      <c r="E71" s="344">
        <v>12590</v>
      </c>
      <c r="F71" s="148">
        <f t="shared" si="1"/>
        <v>8898</v>
      </c>
      <c r="G71" s="348"/>
      <c r="H71" s="348">
        <f t="shared" si="0"/>
        <v>6554</v>
      </c>
      <c r="I71" s="344">
        <v>33</v>
      </c>
    </row>
    <row r="72" spans="1:9">
      <c r="A72" s="127">
        <v>88</v>
      </c>
      <c r="B72" s="60"/>
      <c r="C72" s="66">
        <f t="shared" si="2"/>
        <v>23.12</v>
      </c>
      <c r="D72" s="125"/>
      <c r="E72" s="344">
        <v>12590</v>
      </c>
      <c r="F72" s="148">
        <f t="shared" si="1"/>
        <v>8871</v>
      </c>
      <c r="G72" s="348"/>
      <c r="H72" s="348">
        <f t="shared" si="0"/>
        <v>6535</v>
      </c>
      <c r="I72" s="344">
        <v>33</v>
      </c>
    </row>
    <row r="73" spans="1:9">
      <c r="A73" s="127">
        <v>89</v>
      </c>
      <c r="B73" s="60"/>
      <c r="C73" s="66">
        <f t="shared" si="2"/>
        <v>23.18</v>
      </c>
      <c r="D73" s="125"/>
      <c r="E73" s="344">
        <v>12590</v>
      </c>
      <c r="F73" s="148">
        <f t="shared" si="1"/>
        <v>8848</v>
      </c>
      <c r="G73" s="348"/>
      <c r="H73" s="348">
        <f t="shared" si="0"/>
        <v>6518</v>
      </c>
      <c r="I73" s="344">
        <v>33</v>
      </c>
    </row>
    <row r="74" spans="1:9">
      <c r="A74" s="127">
        <v>90</v>
      </c>
      <c r="B74" s="60"/>
      <c r="C74" s="66">
        <f t="shared" si="2"/>
        <v>23.25</v>
      </c>
      <c r="D74" s="125"/>
      <c r="E74" s="344">
        <v>12590</v>
      </c>
      <c r="F74" s="148">
        <f t="shared" si="1"/>
        <v>8822</v>
      </c>
      <c r="G74" s="348"/>
      <c r="H74" s="348">
        <f t="shared" si="0"/>
        <v>6498</v>
      </c>
      <c r="I74" s="344">
        <v>33</v>
      </c>
    </row>
    <row r="75" spans="1:9">
      <c r="A75" s="127">
        <v>91</v>
      </c>
      <c r="B75" s="60"/>
      <c r="C75" s="66">
        <f t="shared" si="2"/>
        <v>23.31</v>
      </c>
      <c r="D75" s="125"/>
      <c r="E75" s="344">
        <v>12590</v>
      </c>
      <c r="F75" s="148">
        <f t="shared" si="1"/>
        <v>8799</v>
      </c>
      <c r="G75" s="348"/>
      <c r="H75" s="348">
        <f t="shared" si="0"/>
        <v>6481</v>
      </c>
      <c r="I75" s="344">
        <v>33</v>
      </c>
    </row>
    <row r="76" spans="1:9">
      <c r="A76" s="127">
        <v>92</v>
      </c>
      <c r="B76" s="60"/>
      <c r="C76" s="66">
        <f t="shared" si="2"/>
        <v>23.37</v>
      </c>
      <c r="D76" s="125"/>
      <c r="E76" s="344">
        <v>12590</v>
      </c>
      <c r="F76" s="148">
        <f t="shared" si="1"/>
        <v>8777</v>
      </c>
      <c r="G76" s="348"/>
      <c r="H76" s="348">
        <f t="shared" si="0"/>
        <v>6465</v>
      </c>
      <c r="I76" s="344">
        <v>33</v>
      </c>
    </row>
    <row r="77" spans="1:9">
      <c r="A77" s="127">
        <v>93</v>
      </c>
      <c r="B77" s="60"/>
      <c r="C77" s="66">
        <f t="shared" si="2"/>
        <v>23.43</v>
      </c>
      <c r="D77" s="125"/>
      <c r="E77" s="344">
        <v>12590</v>
      </c>
      <c r="F77" s="148">
        <f t="shared" si="1"/>
        <v>8754</v>
      </c>
      <c r="G77" s="348"/>
      <c r="H77" s="348">
        <f t="shared" ref="H77:H140" si="3">ROUND(12*(1/C77*E77),0)</f>
        <v>6448</v>
      </c>
      <c r="I77" s="344">
        <v>33</v>
      </c>
    </row>
    <row r="78" spans="1:9">
      <c r="A78" s="127">
        <v>94</v>
      </c>
      <c r="B78" s="60"/>
      <c r="C78" s="66">
        <f t="shared" si="2"/>
        <v>23.49</v>
      </c>
      <c r="D78" s="125"/>
      <c r="E78" s="344">
        <v>12590</v>
      </c>
      <c r="F78" s="148">
        <f t="shared" ref="F78:F141" si="4">ROUND(12*1.3525*(1/C78*E78)+I78,0)</f>
        <v>8732</v>
      </c>
      <c r="G78" s="348"/>
      <c r="H78" s="348">
        <f t="shared" si="3"/>
        <v>6432</v>
      </c>
      <c r="I78" s="344">
        <v>33</v>
      </c>
    </row>
    <row r="79" spans="1:9">
      <c r="A79" s="127">
        <v>95</v>
      </c>
      <c r="B79" s="60"/>
      <c r="C79" s="66">
        <f t="shared" ref="C79:C142" si="5">ROUND((10.899*LN(A79)+A79/200)*0.5-1.5,2)</f>
        <v>23.55</v>
      </c>
      <c r="D79" s="125"/>
      <c r="E79" s="344">
        <v>12590</v>
      </c>
      <c r="F79" s="148">
        <f t="shared" si="4"/>
        <v>8710</v>
      </c>
      <c r="G79" s="348"/>
      <c r="H79" s="348">
        <f t="shared" si="3"/>
        <v>6415</v>
      </c>
      <c r="I79" s="344">
        <v>33</v>
      </c>
    </row>
    <row r="80" spans="1:9">
      <c r="A80" s="127">
        <v>96</v>
      </c>
      <c r="B80" s="60"/>
      <c r="C80" s="66">
        <f t="shared" si="5"/>
        <v>23.61</v>
      </c>
      <c r="D80" s="125"/>
      <c r="E80" s="344">
        <v>12590</v>
      </c>
      <c r="F80" s="148">
        <f t="shared" si="4"/>
        <v>8688</v>
      </c>
      <c r="G80" s="348"/>
      <c r="H80" s="348">
        <f t="shared" si="3"/>
        <v>6399</v>
      </c>
      <c r="I80" s="344">
        <v>33</v>
      </c>
    </row>
    <row r="81" spans="1:9">
      <c r="A81" s="127">
        <v>97</v>
      </c>
      <c r="B81" s="60"/>
      <c r="C81" s="66">
        <f t="shared" si="5"/>
        <v>23.67</v>
      </c>
      <c r="D81" s="125"/>
      <c r="E81" s="344">
        <v>12590</v>
      </c>
      <c r="F81" s="148">
        <f t="shared" si="4"/>
        <v>8666</v>
      </c>
      <c r="G81" s="348"/>
      <c r="H81" s="348">
        <f t="shared" si="3"/>
        <v>6383</v>
      </c>
      <c r="I81" s="344">
        <v>33</v>
      </c>
    </row>
    <row r="82" spans="1:9">
      <c r="A82" s="127">
        <v>98</v>
      </c>
      <c r="B82" s="60"/>
      <c r="C82" s="66">
        <f t="shared" si="5"/>
        <v>23.73</v>
      </c>
      <c r="D82" s="125"/>
      <c r="E82" s="344">
        <v>12590</v>
      </c>
      <c r="F82" s="148">
        <f t="shared" si="4"/>
        <v>8644</v>
      </c>
      <c r="G82" s="348"/>
      <c r="H82" s="348">
        <f t="shared" si="3"/>
        <v>6367</v>
      </c>
      <c r="I82" s="344">
        <v>33</v>
      </c>
    </row>
    <row r="83" spans="1:9">
      <c r="A83" s="127">
        <v>99</v>
      </c>
      <c r="B83" s="60"/>
      <c r="C83" s="66">
        <f t="shared" si="5"/>
        <v>23.79</v>
      </c>
      <c r="D83" s="125"/>
      <c r="E83" s="344">
        <v>12590</v>
      </c>
      <c r="F83" s="148">
        <f t="shared" si="4"/>
        <v>8622</v>
      </c>
      <c r="G83" s="348"/>
      <c r="H83" s="348">
        <f t="shared" si="3"/>
        <v>6351</v>
      </c>
      <c r="I83" s="344">
        <v>33</v>
      </c>
    </row>
    <row r="84" spans="1:9">
      <c r="A84" s="127">
        <v>100</v>
      </c>
      <c r="B84" s="60"/>
      <c r="C84" s="66">
        <f t="shared" si="5"/>
        <v>23.85</v>
      </c>
      <c r="D84" s="125"/>
      <c r="E84" s="344">
        <v>12590</v>
      </c>
      <c r="F84" s="148">
        <f t="shared" si="4"/>
        <v>8601</v>
      </c>
      <c r="G84" s="348"/>
      <c r="H84" s="348">
        <f t="shared" si="3"/>
        <v>6335</v>
      </c>
      <c r="I84" s="344">
        <v>33</v>
      </c>
    </row>
    <row r="85" spans="1:9">
      <c r="A85" s="127">
        <v>101</v>
      </c>
      <c r="B85" s="60"/>
      <c r="C85" s="66">
        <f t="shared" si="5"/>
        <v>23.9</v>
      </c>
      <c r="D85" s="125"/>
      <c r="E85" s="344">
        <v>12590</v>
      </c>
      <c r="F85" s="148">
        <f t="shared" si="4"/>
        <v>8583</v>
      </c>
      <c r="G85" s="348"/>
      <c r="H85" s="348">
        <f t="shared" si="3"/>
        <v>6321</v>
      </c>
      <c r="I85" s="344">
        <v>33</v>
      </c>
    </row>
    <row r="86" spans="1:9">
      <c r="A86" s="127">
        <v>102</v>
      </c>
      <c r="B86" s="60"/>
      <c r="C86" s="66">
        <f t="shared" si="5"/>
        <v>23.96</v>
      </c>
      <c r="D86" s="125"/>
      <c r="E86" s="344">
        <v>12590</v>
      </c>
      <c r="F86" s="148">
        <f t="shared" si="4"/>
        <v>8561</v>
      </c>
      <c r="G86" s="348"/>
      <c r="H86" s="348">
        <f t="shared" si="3"/>
        <v>6306</v>
      </c>
      <c r="I86" s="344">
        <v>33</v>
      </c>
    </row>
    <row r="87" spans="1:9">
      <c r="A87" s="127">
        <v>103</v>
      </c>
      <c r="B87" s="60"/>
      <c r="C87" s="66">
        <f t="shared" si="5"/>
        <v>24.01</v>
      </c>
      <c r="D87" s="125"/>
      <c r="E87" s="344">
        <v>12590</v>
      </c>
      <c r="F87" s="148">
        <f t="shared" si="4"/>
        <v>8543</v>
      </c>
      <c r="G87" s="348"/>
      <c r="H87" s="348">
        <f t="shared" si="3"/>
        <v>6292</v>
      </c>
      <c r="I87" s="344">
        <v>33</v>
      </c>
    </row>
    <row r="88" spans="1:9">
      <c r="A88" s="127">
        <v>104</v>
      </c>
      <c r="B88" s="60"/>
      <c r="C88" s="66">
        <f t="shared" si="5"/>
        <v>24.07</v>
      </c>
      <c r="D88" s="125"/>
      <c r="E88" s="344">
        <v>12590</v>
      </c>
      <c r="F88" s="148">
        <f t="shared" si="4"/>
        <v>8522</v>
      </c>
      <c r="G88" s="348"/>
      <c r="H88" s="348">
        <f t="shared" si="3"/>
        <v>6277</v>
      </c>
      <c r="I88" s="344">
        <v>33</v>
      </c>
    </row>
    <row r="89" spans="1:9">
      <c r="A89" s="127">
        <v>105</v>
      </c>
      <c r="B89" s="60"/>
      <c r="C89" s="66">
        <f t="shared" si="5"/>
        <v>24.12</v>
      </c>
      <c r="D89" s="125"/>
      <c r="E89" s="344">
        <v>12590</v>
      </c>
      <c r="F89" s="148">
        <f t="shared" si="4"/>
        <v>8505</v>
      </c>
      <c r="G89" s="348"/>
      <c r="H89" s="348">
        <f t="shared" si="3"/>
        <v>6264</v>
      </c>
      <c r="I89" s="344">
        <v>33</v>
      </c>
    </row>
    <row r="90" spans="1:9">
      <c r="A90" s="127">
        <v>106</v>
      </c>
      <c r="B90" s="60"/>
      <c r="C90" s="66">
        <f t="shared" si="5"/>
        <v>24.18</v>
      </c>
      <c r="D90" s="125"/>
      <c r="E90" s="344">
        <v>12590</v>
      </c>
      <c r="F90" s="148">
        <f t="shared" si="4"/>
        <v>8484</v>
      </c>
      <c r="G90" s="348"/>
      <c r="H90" s="348">
        <f t="shared" si="3"/>
        <v>6248</v>
      </c>
      <c r="I90" s="344">
        <v>33</v>
      </c>
    </row>
    <row r="91" spans="1:9">
      <c r="A91" s="127">
        <v>107</v>
      </c>
      <c r="B91" s="60"/>
      <c r="C91" s="66">
        <f t="shared" si="5"/>
        <v>24.23</v>
      </c>
      <c r="D91" s="125"/>
      <c r="E91" s="344">
        <v>12590</v>
      </c>
      <c r="F91" s="148">
        <f t="shared" si="4"/>
        <v>8466</v>
      </c>
      <c r="G91" s="348"/>
      <c r="H91" s="348">
        <f t="shared" si="3"/>
        <v>6235</v>
      </c>
      <c r="I91" s="344">
        <v>33</v>
      </c>
    </row>
    <row r="92" spans="1:9">
      <c r="A92" s="127">
        <v>108</v>
      </c>
      <c r="B92" s="60"/>
      <c r="C92" s="66">
        <f t="shared" si="5"/>
        <v>24.29</v>
      </c>
      <c r="D92" s="125"/>
      <c r="E92" s="344">
        <v>12590</v>
      </c>
      <c r="F92" s="148">
        <f t="shared" si="4"/>
        <v>8445</v>
      </c>
      <c r="G92" s="348"/>
      <c r="H92" s="348">
        <f t="shared" si="3"/>
        <v>6220</v>
      </c>
      <c r="I92" s="344">
        <v>33</v>
      </c>
    </row>
    <row r="93" spans="1:9">
      <c r="A93" s="127">
        <v>109</v>
      </c>
      <c r="B93" s="60"/>
      <c r="C93" s="66">
        <f t="shared" si="5"/>
        <v>24.34</v>
      </c>
      <c r="D93" s="125"/>
      <c r="E93" s="344">
        <v>12590</v>
      </c>
      <c r="F93" s="148">
        <f t="shared" si="4"/>
        <v>8428</v>
      </c>
      <c r="G93" s="348"/>
      <c r="H93" s="348">
        <f t="shared" si="3"/>
        <v>6207</v>
      </c>
      <c r="I93" s="344">
        <v>33</v>
      </c>
    </row>
    <row r="94" spans="1:9">
      <c r="A94" s="127">
        <v>110</v>
      </c>
      <c r="B94" s="60"/>
      <c r="C94" s="66">
        <f t="shared" si="5"/>
        <v>24.39</v>
      </c>
      <c r="D94" s="125"/>
      <c r="E94" s="344">
        <v>12590</v>
      </c>
      <c r="F94" s="148">
        <f t="shared" si="4"/>
        <v>8411</v>
      </c>
      <c r="G94" s="348"/>
      <c r="H94" s="348">
        <f t="shared" si="3"/>
        <v>6194</v>
      </c>
      <c r="I94" s="344">
        <v>33</v>
      </c>
    </row>
    <row r="95" spans="1:9">
      <c r="A95" s="127">
        <v>111</v>
      </c>
      <c r="B95" s="60"/>
      <c r="C95" s="66">
        <f t="shared" si="5"/>
        <v>24.44</v>
      </c>
      <c r="D95" s="125"/>
      <c r="E95" s="344">
        <v>12590</v>
      </c>
      <c r="F95" s="148">
        <f t="shared" si="4"/>
        <v>8394</v>
      </c>
      <c r="G95" s="348"/>
      <c r="H95" s="348">
        <f t="shared" si="3"/>
        <v>6182</v>
      </c>
      <c r="I95" s="344">
        <v>33</v>
      </c>
    </row>
    <row r="96" spans="1:9">
      <c r="A96" s="127">
        <v>112</v>
      </c>
      <c r="B96" s="60"/>
      <c r="C96" s="66">
        <f t="shared" si="5"/>
        <v>24.49</v>
      </c>
      <c r="D96" s="125"/>
      <c r="E96" s="344">
        <v>12590</v>
      </c>
      <c r="F96" s="148">
        <f t="shared" si="4"/>
        <v>8377</v>
      </c>
      <c r="G96" s="348"/>
      <c r="H96" s="348">
        <f t="shared" si="3"/>
        <v>6169</v>
      </c>
      <c r="I96" s="344">
        <v>33</v>
      </c>
    </row>
    <row r="97" spans="1:9">
      <c r="A97" s="127">
        <v>113</v>
      </c>
      <c r="B97" s="60"/>
      <c r="C97" s="66">
        <f t="shared" si="5"/>
        <v>24.54</v>
      </c>
      <c r="D97" s="125"/>
      <c r="E97" s="344">
        <v>12590</v>
      </c>
      <c r="F97" s="148">
        <f t="shared" si="4"/>
        <v>8360</v>
      </c>
      <c r="G97" s="348"/>
      <c r="H97" s="348">
        <f t="shared" si="3"/>
        <v>6156</v>
      </c>
      <c r="I97" s="344">
        <v>33</v>
      </c>
    </row>
    <row r="98" spans="1:9">
      <c r="A98" s="127">
        <v>114</v>
      </c>
      <c r="B98" s="60"/>
      <c r="C98" s="66">
        <f t="shared" si="5"/>
        <v>24.59</v>
      </c>
      <c r="D98" s="125"/>
      <c r="E98" s="344">
        <v>12590</v>
      </c>
      <c r="F98" s="148">
        <f t="shared" si="4"/>
        <v>8343</v>
      </c>
      <c r="G98" s="348"/>
      <c r="H98" s="348">
        <f t="shared" si="3"/>
        <v>6144</v>
      </c>
      <c r="I98" s="344">
        <v>33</v>
      </c>
    </row>
    <row r="99" spans="1:9">
      <c r="A99" s="127">
        <v>115</v>
      </c>
      <c r="B99" s="60"/>
      <c r="C99" s="66">
        <f t="shared" si="5"/>
        <v>24.65</v>
      </c>
      <c r="D99" s="125"/>
      <c r="E99" s="344">
        <v>12590</v>
      </c>
      <c r="F99" s="148">
        <f t="shared" si="4"/>
        <v>8322</v>
      </c>
      <c r="G99" s="348"/>
      <c r="H99" s="348">
        <f t="shared" si="3"/>
        <v>6129</v>
      </c>
      <c r="I99" s="344">
        <v>33</v>
      </c>
    </row>
    <row r="100" spans="1:9">
      <c r="A100" s="127">
        <v>116</v>
      </c>
      <c r="B100" s="60"/>
      <c r="C100" s="66">
        <f t="shared" si="5"/>
        <v>24.69</v>
      </c>
      <c r="D100" s="125"/>
      <c r="E100" s="344">
        <v>12590</v>
      </c>
      <c r="F100" s="148">
        <f t="shared" si="4"/>
        <v>8309</v>
      </c>
      <c r="G100" s="348"/>
      <c r="H100" s="348">
        <f t="shared" si="3"/>
        <v>6119</v>
      </c>
      <c r="I100" s="344">
        <v>33</v>
      </c>
    </row>
    <row r="101" spans="1:9">
      <c r="A101" s="127">
        <v>117</v>
      </c>
      <c r="B101" s="60"/>
      <c r="C101" s="66">
        <f t="shared" si="5"/>
        <v>24.74</v>
      </c>
      <c r="D101" s="125"/>
      <c r="E101" s="344">
        <v>12590</v>
      </c>
      <c r="F101" s="148">
        <f t="shared" si="4"/>
        <v>8292</v>
      </c>
      <c r="G101" s="348"/>
      <c r="H101" s="348">
        <f t="shared" si="3"/>
        <v>6107</v>
      </c>
      <c r="I101" s="344">
        <v>33</v>
      </c>
    </row>
    <row r="102" spans="1:9">
      <c r="A102" s="127">
        <v>118</v>
      </c>
      <c r="B102" s="60"/>
      <c r="C102" s="66">
        <f t="shared" si="5"/>
        <v>24.79</v>
      </c>
      <c r="D102" s="125"/>
      <c r="E102" s="344">
        <v>12590</v>
      </c>
      <c r="F102" s="148">
        <f t="shared" si="4"/>
        <v>8276</v>
      </c>
      <c r="G102" s="348"/>
      <c r="H102" s="348">
        <f t="shared" si="3"/>
        <v>6094</v>
      </c>
      <c r="I102" s="344">
        <v>33</v>
      </c>
    </row>
    <row r="103" spans="1:9">
      <c r="A103" s="127">
        <v>119</v>
      </c>
      <c r="B103" s="60"/>
      <c r="C103" s="66">
        <f t="shared" si="5"/>
        <v>24.84</v>
      </c>
      <c r="D103" s="125"/>
      <c r="E103" s="344">
        <v>12590</v>
      </c>
      <c r="F103" s="148">
        <f t="shared" si="4"/>
        <v>8259</v>
      </c>
      <c r="G103" s="348"/>
      <c r="H103" s="348">
        <f t="shared" si="3"/>
        <v>6082</v>
      </c>
      <c r="I103" s="344">
        <v>33</v>
      </c>
    </row>
    <row r="104" spans="1:9">
      <c r="A104" s="127">
        <v>120</v>
      </c>
      <c r="B104" s="60"/>
      <c r="C104" s="66">
        <f t="shared" si="5"/>
        <v>24.89</v>
      </c>
      <c r="D104" s="125"/>
      <c r="E104" s="344">
        <v>12590</v>
      </c>
      <c r="F104" s="148">
        <f t="shared" si="4"/>
        <v>8243</v>
      </c>
      <c r="G104" s="348"/>
      <c r="H104" s="348">
        <f t="shared" si="3"/>
        <v>6070</v>
      </c>
      <c r="I104" s="344">
        <v>33</v>
      </c>
    </row>
    <row r="105" spans="1:9">
      <c r="A105" s="127">
        <v>121</v>
      </c>
      <c r="B105" s="60"/>
      <c r="C105" s="66">
        <f t="shared" si="5"/>
        <v>24.94</v>
      </c>
      <c r="D105" s="125"/>
      <c r="E105" s="344">
        <v>12590</v>
      </c>
      <c r="F105" s="148">
        <f t="shared" si="4"/>
        <v>8226</v>
      </c>
      <c r="G105" s="348"/>
      <c r="H105" s="348">
        <f t="shared" si="3"/>
        <v>6058</v>
      </c>
      <c r="I105" s="344">
        <v>33</v>
      </c>
    </row>
    <row r="106" spans="1:9">
      <c r="A106" s="127">
        <v>122</v>
      </c>
      <c r="B106" s="60"/>
      <c r="C106" s="66">
        <f t="shared" si="5"/>
        <v>24.98</v>
      </c>
      <c r="D106" s="125"/>
      <c r="E106" s="344">
        <v>12590</v>
      </c>
      <c r="F106" s="148">
        <f t="shared" si="4"/>
        <v>8213</v>
      </c>
      <c r="G106" s="348"/>
      <c r="H106" s="348">
        <f t="shared" si="3"/>
        <v>6048</v>
      </c>
      <c r="I106" s="344">
        <v>33</v>
      </c>
    </row>
    <row r="107" spans="1:9">
      <c r="A107" s="127">
        <v>123</v>
      </c>
      <c r="B107" s="60"/>
      <c r="C107" s="66">
        <f t="shared" si="5"/>
        <v>25.03</v>
      </c>
      <c r="D107" s="125"/>
      <c r="E107" s="344">
        <v>12590</v>
      </c>
      <c r="F107" s="148">
        <f t="shared" si="4"/>
        <v>8197</v>
      </c>
      <c r="G107" s="348"/>
      <c r="H107" s="348">
        <f t="shared" si="3"/>
        <v>6036</v>
      </c>
      <c r="I107" s="344">
        <v>33</v>
      </c>
    </row>
    <row r="108" spans="1:9">
      <c r="A108" s="127">
        <v>124</v>
      </c>
      <c r="B108" s="60"/>
      <c r="C108" s="66">
        <f t="shared" si="5"/>
        <v>25.08</v>
      </c>
      <c r="D108" s="125"/>
      <c r="E108" s="344">
        <v>12590</v>
      </c>
      <c r="F108" s="148">
        <f t="shared" si="4"/>
        <v>8180</v>
      </c>
      <c r="G108" s="348"/>
      <c r="H108" s="348">
        <f t="shared" si="3"/>
        <v>6024</v>
      </c>
      <c r="I108" s="344">
        <v>33</v>
      </c>
    </row>
    <row r="109" spans="1:9">
      <c r="A109" s="127">
        <v>125</v>
      </c>
      <c r="B109" s="60"/>
      <c r="C109" s="66">
        <f t="shared" si="5"/>
        <v>25.12</v>
      </c>
      <c r="D109" s="125"/>
      <c r="E109" s="344">
        <v>12590</v>
      </c>
      <c r="F109" s="148">
        <f t="shared" si="4"/>
        <v>8167</v>
      </c>
      <c r="G109" s="348"/>
      <c r="H109" s="348">
        <f t="shared" si="3"/>
        <v>6014</v>
      </c>
      <c r="I109" s="344">
        <v>33</v>
      </c>
    </row>
    <row r="110" spans="1:9">
      <c r="A110" s="127">
        <v>126</v>
      </c>
      <c r="B110" s="60"/>
      <c r="C110" s="66">
        <f t="shared" si="5"/>
        <v>25.17</v>
      </c>
      <c r="D110" s="125"/>
      <c r="E110" s="344">
        <v>12590</v>
      </c>
      <c r="F110" s="148">
        <f t="shared" si="4"/>
        <v>8151</v>
      </c>
      <c r="G110" s="348"/>
      <c r="H110" s="348">
        <f t="shared" si="3"/>
        <v>6002</v>
      </c>
      <c r="I110" s="344">
        <v>33</v>
      </c>
    </row>
    <row r="111" spans="1:9">
      <c r="A111" s="127">
        <v>127</v>
      </c>
      <c r="B111" s="60"/>
      <c r="C111" s="66">
        <f t="shared" si="5"/>
        <v>25.22</v>
      </c>
      <c r="D111" s="125"/>
      <c r="E111" s="344">
        <v>12590</v>
      </c>
      <c r="F111" s="148">
        <f t="shared" si="4"/>
        <v>8135</v>
      </c>
      <c r="G111" s="348"/>
      <c r="H111" s="348">
        <f t="shared" si="3"/>
        <v>5990</v>
      </c>
      <c r="I111" s="344">
        <v>33</v>
      </c>
    </row>
    <row r="112" spans="1:9">
      <c r="A112" s="127">
        <v>128</v>
      </c>
      <c r="B112" s="60"/>
      <c r="C112" s="66">
        <f t="shared" si="5"/>
        <v>25.26</v>
      </c>
      <c r="D112" s="125"/>
      <c r="E112" s="344">
        <v>12590</v>
      </c>
      <c r="F112" s="148">
        <f t="shared" si="4"/>
        <v>8122</v>
      </c>
      <c r="G112" s="348"/>
      <c r="H112" s="348">
        <f t="shared" si="3"/>
        <v>5981</v>
      </c>
      <c r="I112" s="344">
        <v>33</v>
      </c>
    </row>
    <row r="113" spans="1:9">
      <c r="A113" s="127">
        <v>129</v>
      </c>
      <c r="B113" s="60"/>
      <c r="C113" s="66">
        <f t="shared" si="5"/>
        <v>25.31</v>
      </c>
      <c r="D113" s="125"/>
      <c r="E113" s="344">
        <v>12590</v>
      </c>
      <c r="F113" s="148">
        <f t="shared" si="4"/>
        <v>8106</v>
      </c>
      <c r="G113" s="348"/>
      <c r="H113" s="348">
        <f t="shared" si="3"/>
        <v>5969</v>
      </c>
      <c r="I113" s="344">
        <v>33</v>
      </c>
    </row>
    <row r="114" spans="1:9">
      <c r="A114" s="127">
        <v>130</v>
      </c>
      <c r="B114" s="60"/>
      <c r="C114" s="66">
        <f t="shared" si="5"/>
        <v>25.35</v>
      </c>
      <c r="D114" s="125"/>
      <c r="E114" s="344">
        <v>12590</v>
      </c>
      <c r="F114" s="148">
        <f t="shared" si="4"/>
        <v>8094</v>
      </c>
      <c r="G114" s="348"/>
      <c r="H114" s="348">
        <f t="shared" si="3"/>
        <v>5960</v>
      </c>
      <c r="I114" s="344">
        <v>33</v>
      </c>
    </row>
    <row r="115" spans="1:9">
      <c r="A115" s="127">
        <v>131</v>
      </c>
      <c r="B115" s="60"/>
      <c r="C115" s="66">
        <f t="shared" si="5"/>
        <v>25.39</v>
      </c>
      <c r="D115" s="125"/>
      <c r="E115" s="344">
        <v>12590</v>
      </c>
      <c r="F115" s="148">
        <f t="shared" si="4"/>
        <v>8081</v>
      </c>
      <c r="G115" s="348"/>
      <c r="H115" s="348">
        <f t="shared" si="3"/>
        <v>5950</v>
      </c>
      <c r="I115" s="344">
        <v>33</v>
      </c>
    </row>
    <row r="116" spans="1:9">
      <c r="A116" s="127">
        <v>132</v>
      </c>
      <c r="B116" s="60"/>
      <c r="C116" s="66">
        <f t="shared" si="5"/>
        <v>25.44</v>
      </c>
      <c r="D116" s="125"/>
      <c r="E116" s="344">
        <v>12590</v>
      </c>
      <c r="F116" s="148">
        <f t="shared" si="4"/>
        <v>8065</v>
      </c>
      <c r="G116" s="348"/>
      <c r="H116" s="348">
        <f t="shared" si="3"/>
        <v>5939</v>
      </c>
      <c r="I116" s="344">
        <v>33</v>
      </c>
    </row>
    <row r="117" spans="1:9">
      <c r="A117" s="127">
        <v>133</v>
      </c>
      <c r="B117" s="60"/>
      <c r="C117" s="66">
        <f t="shared" si="5"/>
        <v>25.48</v>
      </c>
      <c r="D117" s="125"/>
      <c r="E117" s="344">
        <v>12590</v>
      </c>
      <c r="F117" s="148">
        <f t="shared" si="4"/>
        <v>8052</v>
      </c>
      <c r="G117" s="348"/>
      <c r="H117" s="348">
        <f t="shared" si="3"/>
        <v>5929</v>
      </c>
      <c r="I117" s="344">
        <v>33</v>
      </c>
    </row>
    <row r="118" spans="1:9">
      <c r="A118" s="127">
        <v>134</v>
      </c>
      <c r="B118" s="60"/>
      <c r="C118" s="66">
        <f t="shared" si="5"/>
        <v>25.53</v>
      </c>
      <c r="D118" s="125"/>
      <c r="E118" s="344">
        <v>12590</v>
      </c>
      <c r="F118" s="148">
        <f t="shared" si="4"/>
        <v>8037</v>
      </c>
      <c r="G118" s="348"/>
      <c r="H118" s="348">
        <f t="shared" si="3"/>
        <v>5918</v>
      </c>
      <c r="I118" s="344">
        <v>33</v>
      </c>
    </row>
    <row r="119" spans="1:9">
      <c r="A119" s="127">
        <v>135</v>
      </c>
      <c r="B119" s="60"/>
      <c r="C119" s="66">
        <f t="shared" si="5"/>
        <v>25.57</v>
      </c>
      <c r="D119" s="125"/>
      <c r="E119" s="344">
        <v>12590</v>
      </c>
      <c r="F119" s="148">
        <f t="shared" si="4"/>
        <v>8024</v>
      </c>
      <c r="G119" s="348"/>
      <c r="H119" s="348">
        <f t="shared" si="3"/>
        <v>5908</v>
      </c>
      <c r="I119" s="344">
        <v>33</v>
      </c>
    </row>
    <row r="120" spans="1:9">
      <c r="A120" s="127">
        <v>136</v>
      </c>
      <c r="B120" s="60"/>
      <c r="C120" s="66">
        <f t="shared" si="5"/>
        <v>25.61</v>
      </c>
      <c r="D120" s="125"/>
      <c r="E120" s="344">
        <v>12590</v>
      </c>
      <c r="F120" s="148">
        <f t="shared" si="4"/>
        <v>8012</v>
      </c>
      <c r="G120" s="348"/>
      <c r="H120" s="348">
        <f t="shared" si="3"/>
        <v>5899</v>
      </c>
      <c r="I120" s="344">
        <v>33</v>
      </c>
    </row>
    <row r="121" spans="1:9">
      <c r="A121" s="127">
        <v>137</v>
      </c>
      <c r="B121" s="60"/>
      <c r="C121" s="66">
        <f t="shared" si="5"/>
        <v>25.65</v>
      </c>
      <c r="D121" s="125"/>
      <c r="E121" s="344">
        <v>12590</v>
      </c>
      <c r="F121" s="148">
        <f t="shared" si="4"/>
        <v>7999</v>
      </c>
      <c r="G121" s="348"/>
      <c r="H121" s="348">
        <f t="shared" si="3"/>
        <v>5890</v>
      </c>
      <c r="I121" s="344">
        <v>33</v>
      </c>
    </row>
    <row r="122" spans="1:9">
      <c r="A122" s="127">
        <v>138</v>
      </c>
      <c r="B122" s="60"/>
      <c r="C122" s="66">
        <f t="shared" si="5"/>
        <v>25.7</v>
      </c>
      <c r="D122" s="125"/>
      <c r="E122" s="344">
        <v>12590</v>
      </c>
      <c r="F122" s="148">
        <f t="shared" si="4"/>
        <v>7984</v>
      </c>
      <c r="G122" s="348"/>
      <c r="H122" s="348">
        <f t="shared" si="3"/>
        <v>5879</v>
      </c>
      <c r="I122" s="344">
        <v>33</v>
      </c>
    </row>
    <row r="123" spans="1:9">
      <c r="A123" s="127">
        <v>139</v>
      </c>
      <c r="B123" s="60"/>
      <c r="C123" s="66">
        <f t="shared" si="5"/>
        <v>25.74</v>
      </c>
      <c r="D123" s="125"/>
      <c r="E123" s="344">
        <v>12590</v>
      </c>
      <c r="F123" s="148">
        <f t="shared" si="4"/>
        <v>7971</v>
      </c>
      <c r="G123" s="348"/>
      <c r="H123" s="348">
        <f t="shared" si="3"/>
        <v>5869</v>
      </c>
      <c r="I123" s="344">
        <v>33</v>
      </c>
    </row>
    <row r="124" spans="1:9">
      <c r="A124" s="127">
        <v>140</v>
      </c>
      <c r="B124" s="60"/>
      <c r="C124" s="66">
        <f t="shared" si="5"/>
        <v>25.78</v>
      </c>
      <c r="D124" s="125"/>
      <c r="E124" s="344">
        <v>12590</v>
      </c>
      <c r="F124" s="148">
        <f t="shared" si="4"/>
        <v>7959</v>
      </c>
      <c r="G124" s="348"/>
      <c r="H124" s="348">
        <f t="shared" si="3"/>
        <v>5860</v>
      </c>
      <c r="I124" s="344">
        <v>33</v>
      </c>
    </row>
    <row r="125" spans="1:9">
      <c r="A125" s="127">
        <v>141</v>
      </c>
      <c r="B125" s="60"/>
      <c r="C125" s="66">
        <f t="shared" si="5"/>
        <v>25.82</v>
      </c>
      <c r="D125" s="125"/>
      <c r="E125" s="344">
        <v>12590</v>
      </c>
      <c r="F125" s="148">
        <f t="shared" si="4"/>
        <v>7947</v>
      </c>
      <c r="G125" s="348"/>
      <c r="H125" s="348">
        <f t="shared" si="3"/>
        <v>5851</v>
      </c>
      <c r="I125" s="344">
        <v>33</v>
      </c>
    </row>
    <row r="126" spans="1:9">
      <c r="A126" s="127">
        <v>142</v>
      </c>
      <c r="B126" s="60"/>
      <c r="C126" s="66">
        <f t="shared" si="5"/>
        <v>25.86</v>
      </c>
      <c r="D126" s="125"/>
      <c r="E126" s="344">
        <v>12590</v>
      </c>
      <c r="F126" s="148">
        <f t="shared" si="4"/>
        <v>7935</v>
      </c>
      <c r="G126" s="348"/>
      <c r="H126" s="348">
        <f t="shared" si="3"/>
        <v>5842</v>
      </c>
      <c r="I126" s="344">
        <v>33</v>
      </c>
    </row>
    <row r="127" spans="1:9">
      <c r="A127" s="127">
        <v>143</v>
      </c>
      <c r="B127" s="60"/>
      <c r="C127" s="66">
        <f t="shared" si="5"/>
        <v>25.9</v>
      </c>
      <c r="D127" s="125"/>
      <c r="E127" s="344">
        <v>12590</v>
      </c>
      <c r="F127" s="148">
        <f t="shared" si="4"/>
        <v>7922</v>
      </c>
      <c r="G127" s="348"/>
      <c r="H127" s="348">
        <f t="shared" si="3"/>
        <v>5833</v>
      </c>
      <c r="I127" s="344">
        <v>33</v>
      </c>
    </row>
    <row r="128" spans="1:9">
      <c r="A128" s="127">
        <v>144</v>
      </c>
      <c r="B128" s="60"/>
      <c r="C128" s="66">
        <f t="shared" si="5"/>
        <v>25.94</v>
      </c>
      <c r="D128" s="125"/>
      <c r="E128" s="344">
        <v>12590</v>
      </c>
      <c r="F128" s="148">
        <f t="shared" si="4"/>
        <v>7910</v>
      </c>
      <c r="G128" s="348"/>
      <c r="H128" s="348">
        <f t="shared" si="3"/>
        <v>5824</v>
      </c>
      <c r="I128" s="344">
        <v>33</v>
      </c>
    </row>
    <row r="129" spans="1:9">
      <c r="A129" s="127">
        <v>145</v>
      </c>
      <c r="B129" s="60"/>
      <c r="C129" s="66">
        <f t="shared" si="5"/>
        <v>25.98</v>
      </c>
      <c r="D129" s="125"/>
      <c r="E129" s="344">
        <v>12590</v>
      </c>
      <c r="F129" s="148">
        <f t="shared" si="4"/>
        <v>7898</v>
      </c>
      <c r="G129" s="348"/>
      <c r="H129" s="348">
        <f t="shared" si="3"/>
        <v>5815</v>
      </c>
      <c r="I129" s="344">
        <v>33</v>
      </c>
    </row>
    <row r="130" spans="1:9">
      <c r="A130" s="127">
        <v>146</v>
      </c>
      <c r="B130" s="60"/>
      <c r="C130" s="66">
        <f t="shared" si="5"/>
        <v>26.02</v>
      </c>
      <c r="D130" s="125"/>
      <c r="E130" s="344">
        <v>12590</v>
      </c>
      <c r="F130" s="148">
        <f t="shared" si="4"/>
        <v>7886</v>
      </c>
      <c r="G130" s="348"/>
      <c r="H130" s="348">
        <f t="shared" si="3"/>
        <v>5806</v>
      </c>
      <c r="I130" s="344">
        <v>33</v>
      </c>
    </row>
    <row r="131" spans="1:9">
      <c r="A131" s="127">
        <v>147</v>
      </c>
      <c r="B131" s="60"/>
      <c r="C131" s="66">
        <f t="shared" si="5"/>
        <v>26.06</v>
      </c>
      <c r="D131" s="125"/>
      <c r="E131" s="344">
        <v>12590</v>
      </c>
      <c r="F131" s="148">
        <f t="shared" si="4"/>
        <v>7874</v>
      </c>
      <c r="G131" s="348"/>
      <c r="H131" s="348">
        <f t="shared" si="3"/>
        <v>5797</v>
      </c>
      <c r="I131" s="344">
        <v>33</v>
      </c>
    </row>
    <row r="132" spans="1:9">
      <c r="A132" s="127">
        <v>148</v>
      </c>
      <c r="B132" s="60"/>
      <c r="C132" s="66">
        <f t="shared" si="5"/>
        <v>26.1</v>
      </c>
      <c r="D132" s="125"/>
      <c r="E132" s="344">
        <v>12590</v>
      </c>
      <c r="F132" s="148">
        <f t="shared" si="4"/>
        <v>7862</v>
      </c>
      <c r="G132" s="348"/>
      <c r="H132" s="348">
        <f t="shared" si="3"/>
        <v>5789</v>
      </c>
      <c r="I132" s="344">
        <v>33</v>
      </c>
    </row>
    <row r="133" spans="1:9">
      <c r="A133" s="127">
        <v>149</v>
      </c>
      <c r="B133" s="60"/>
      <c r="C133" s="66">
        <f t="shared" si="5"/>
        <v>26.14</v>
      </c>
      <c r="D133" s="125"/>
      <c r="E133" s="344">
        <v>12590</v>
      </c>
      <c r="F133" s="148">
        <f t="shared" si="4"/>
        <v>7850</v>
      </c>
      <c r="G133" s="348"/>
      <c r="H133" s="348">
        <f t="shared" si="3"/>
        <v>5780</v>
      </c>
      <c r="I133" s="344">
        <v>33</v>
      </c>
    </row>
    <row r="134" spans="1:9">
      <c r="A134" s="127">
        <v>150</v>
      </c>
      <c r="B134" s="60"/>
      <c r="C134" s="66">
        <f t="shared" si="5"/>
        <v>26.18</v>
      </c>
      <c r="D134" s="125"/>
      <c r="E134" s="344">
        <v>12590</v>
      </c>
      <c r="F134" s="148">
        <f t="shared" si="4"/>
        <v>7838</v>
      </c>
      <c r="G134" s="348"/>
      <c r="H134" s="348">
        <f t="shared" si="3"/>
        <v>5771</v>
      </c>
      <c r="I134" s="344">
        <v>33</v>
      </c>
    </row>
    <row r="135" spans="1:9">
      <c r="A135" s="127">
        <v>151</v>
      </c>
      <c r="B135" s="60"/>
      <c r="C135" s="66">
        <f t="shared" si="5"/>
        <v>26.22</v>
      </c>
      <c r="D135" s="125"/>
      <c r="E135" s="344">
        <v>12590</v>
      </c>
      <c r="F135" s="148">
        <f t="shared" si="4"/>
        <v>7826</v>
      </c>
      <c r="G135" s="348"/>
      <c r="H135" s="348">
        <f t="shared" si="3"/>
        <v>5762</v>
      </c>
      <c r="I135" s="344">
        <v>33</v>
      </c>
    </row>
    <row r="136" spans="1:9">
      <c r="A136" s="127">
        <v>152</v>
      </c>
      <c r="B136" s="60"/>
      <c r="C136" s="66">
        <f t="shared" si="5"/>
        <v>26.26</v>
      </c>
      <c r="D136" s="125"/>
      <c r="E136" s="344">
        <v>12590</v>
      </c>
      <c r="F136" s="148">
        <f t="shared" si="4"/>
        <v>7814</v>
      </c>
      <c r="G136" s="348"/>
      <c r="H136" s="348">
        <f t="shared" si="3"/>
        <v>5753</v>
      </c>
      <c r="I136" s="344">
        <v>33</v>
      </c>
    </row>
    <row r="137" spans="1:9">
      <c r="A137" s="127">
        <v>153</v>
      </c>
      <c r="B137" s="60"/>
      <c r="C137" s="66">
        <f t="shared" si="5"/>
        <v>26.3</v>
      </c>
      <c r="D137" s="125"/>
      <c r="E137" s="344">
        <v>12590</v>
      </c>
      <c r="F137" s="148">
        <f t="shared" si="4"/>
        <v>7802</v>
      </c>
      <c r="G137" s="348"/>
      <c r="H137" s="348">
        <f t="shared" si="3"/>
        <v>5744</v>
      </c>
      <c r="I137" s="344">
        <v>33</v>
      </c>
    </row>
    <row r="138" spans="1:9">
      <c r="A138" s="127">
        <v>154</v>
      </c>
      <c r="B138" s="60"/>
      <c r="C138" s="66">
        <f t="shared" si="5"/>
        <v>26.33</v>
      </c>
      <c r="D138" s="125"/>
      <c r="E138" s="344">
        <v>12590</v>
      </c>
      <c r="F138" s="148">
        <f t="shared" si="4"/>
        <v>7794</v>
      </c>
      <c r="G138" s="348"/>
      <c r="H138" s="348">
        <f t="shared" si="3"/>
        <v>5738</v>
      </c>
      <c r="I138" s="344">
        <v>33</v>
      </c>
    </row>
    <row r="139" spans="1:9">
      <c r="A139" s="127">
        <v>155</v>
      </c>
      <c r="B139" s="60"/>
      <c r="C139" s="66">
        <f t="shared" si="5"/>
        <v>26.37</v>
      </c>
      <c r="D139" s="125"/>
      <c r="E139" s="344">
        <v>12590</v>
      </c>
      <c r="F139" s="148">
        <f t="shared" si="4"/>
        <v>7782</v>
      </c>
      <c r="G139" s="348"/>
      <c r="H139" s="348">
        <f t="shared" si="3"/>
        <v>5729</v>
      </c>
      <c r="I139" s="344">
        <v>33</v>
      </c>
    </row>
    <row r="140" spans="1:9">
      <c r="A140" s="127">
        <v>156</v>
      </c>
      <c r="B140" s="60"/>
      <c r="C140" s="66">
        <f t="shared" si="5"/>
        <v>26.41</v>
      </c>
      <c r="D140" s="125"/>
      <c r="E140" s="344">
        <v>12590</v>
      </c>
      <c r="F140" s="148">
        <f t="shared" si="4"/>
        <v>7770</v>
      </c>
      <c r="G140" s="348"/>
      <c r="H140" s="348">
        <f t="shared" si="3"/>
        <v>5721</v>
      </c>
      <c r="I140" s="344">
        <v>33</v>
      </c>
    </row>
    <row r="141" spans="1:9">
      <c r="A141" s="127">
        <v>157</v>
      </c>
      <c r="B141" s="60"/>
      <c r="C141" s="66">
        <f t="shared" si="5"/>
        <v>26.45</v>
      </c>
      <c r="D141" s="125"/>
      <c r="E141" s="344">
        <v>12590</v>
      </c>
      <c r="F141" s="148">
        <f t="shared" si="4"/>
        <v>7758</v>
      </c>
      <c r="G141" s="348"/>
      <c r="H141" s="348">
        <f t="shared" ref="H141:H204" si="6">ROUND(12*(1/C141*E141),0)</f>
        <v>5712</v>
      </c>
      <c r="I141" s="344">
        <v>33</v>
      </c>
    </row>
    <row r="142" spans="1:9">
      <c r="A142" s="127">
        <v>158</v>
      </c>
      <c r="B142" s="60"/>
      <c r="C142" s="66">
        <f t="shared" si="5"/>
        <v>26.48</v>
      </c>
      <c r="D142" s="125"/>
      <c r="E142" s="344">
        <v>12590</v>
      </c>
      <c r="F142" s="148">
        <f t="shared" ref="F142:F205" si="7">ROUND(12*1.3525*(1/C142*E142)+I142,0)</f>
        <v>7750</v>
      </c>
      <c r="G142" s="348"/>
      <c r="H142" s="348">
        <f t="shared" si="6"/>
        <v>5705</v>
      </c>
      <c r="I142" s="344">
        <v>33</v>
      </c>
    </row>
    <row r="143" spans="1:9">
      <c r="A143" s="127">
        <v>159</v>
      </c>
      <c r="B143" s="60"/>
      <c r="C143" s="66">
        <f t="shared" ref="C143:C206" si="8">ROUND((10.899*LN(A143)+A143/200)*0.5-1.5,2)</f>
        <v>26.52</v>
      </c>
      <c r="D143" s="125"/>
      <c r="E143" s="344">
        <v>12590</v>
      </c>
      <c r="F143" s="148">
        <f t="shared" si="7"/>
        <v>7738</v>
      </c>
      <c r="G143" s="348"/>
      <c r="H143" s="348">
        <f t="shared" si="6"/>
        <v>5697</v>
      </c>
      <c r="I143" s="344">
        <v>33</v>
      </c>
    </row>
    <row r="144" spans="1:9">
      <c r="A144" s="127">
        <v>160</v>
      </c>
      <c r="B144" s="60"/>
      <c r="C144" s="66">
        <f t="shared" si="8"/>
        <v>26.56</v>
      </c>
      <c r="D144" s="125"/>
      <c r="E144" s="344">
        <v>12590</v>
      </c>
      <c r="F144" s="148">
        <f t="shared" si="7"/>
        <v>7726</v>
      </c>
      <c r="G144" s="348"/>
      <c r="H144" s="348">
        <f t="shared" si="6"/>
        <v>5688</v>
      </c>
      <c r="I144" s="344">
        <v>33</v>
      </c>
    </row>
    <row r="145" spans="1:9">
      <c r="A145" s="127">
        <v>161</v>
      </c>
      <c r="B145" s="60"/>
      <c r="C145" s="66">
        <f t="shared" si="8"/>
        <v>26.59</v>
      </c>
      <c r="D145" s="125"/>
      <c r="E145" s="344">
        <v>12590</v>
      </c>
      <c r="F145" s="148">
        <f t="shared" si="7"/>
        <v>7718</v>
      </c>
      <c r="G145" s="348"/>
      <c r="H145" s="348">
        <f t="shared" si="6"/>
        <v>5682</v>
      </c>
      <c r="I145" s="344">
        <v>33</v>
      </c>
    </row>
    <row r="146" spans="1:9">
      <c r="A146" s="127">
        <v>162</v>
      </c>
      <c r="B146" s="60"/>
      <c r="C146" s="66">
        <f t="shared" si="8"/>
        <v>26.63</v>
      </c>
      <c r="D146" s="125"/>
      <c r="E146" s="344">
        <v>12590</v>
      </c>
      <c r="F146" s="148">
        <f t="shared" si="7"/>
        <v>7706</v>
      </c>
      <c r="G146" s="348"/>
      <c r="H146" s="348">
        <f t="shared" si="6"/>
        <v>5673</v>
      </c>
      <c r="I146" s="344">
        <v>33</v>
      </c>
    </row>
    <row r="147" spans="1:9">
      <c r="A147" s="127">
        <v>163</v>
      </c>
      <c r="B147" s="60"/>
      <c r="C147" s="66">
        <f t="shared" si="8"/>
        <v>26.67</v>
      </c>
      <c r="D147" s="125"/>
      <c r="E147" s="344">
        <v>12590</v>
      </c>
      <c r="F147" s="148">
        <f t="shared" si="7"/>
        <v>7695</v>
      </c>
      <c r="G147" s="348"/>
      <c r="H147" s="348">
        <f t="shared" si="6"/>
        <v>5665</v>
      </c>
      <c r="I147" s="344">
        <v>33</v>
      </c>
    </row>
    <row r="148" spans="1:9">
      <c r="A148" s="127">
        <v>164</v>
      </c>
      <c r="B148" s="60"/>
      <c r="C148" s="66">
        <f t="shared" si="8"/>
        <v>26.7</v>
      </c>
      <c r="D148" s="125"/>
      <c r="E148" s="344">
        <v>12590</v>
      </c>
      <c r="F148" s="148">
        <f t="shared" si="7"/>
        <v>7686</v>
      </c>
      <c r="G148" s="348"/>
      <c r="H148" s="348">
        <f t="shared" si="6"/>
        <v>5658</v>
      </c>
      <c r="I148" s="344">
        <v>33</v>
      </c>
    </row>
    <row r="149" spans="1:9">
      <c r="A149" s="127">
        <v>165</v>
      </c>
      <c r="B149" s="60"/>
      <c r="C149" s="66">
        <f t="shared" si="8"/>
        <v>26.74</v>
      </c>
      <c r="D149" s="125"/>
      <c r="E149" s="344">
        <v>12590</v>
      </c>
      <c r="F149" s="148">
        <f t="shared" si="7"/>
        <v>7675</v>
      </c>
      <c r="G149" s="348"/>
      <c r="H149" s="348">
        <f t="shared" si="6"/>
        <v>5650</v>
      </c>
      <c r="I149" s="344">
        <v>33</v>
      </c>
    </row>
    <row r="150" spans="1:9">
      <c r="A150" s="127">
        <v>166</v>
      </c>
      <c r="B150" s="60"/>
      <c r="C150" s="66">
        <f t="shared" si="8"/>
        <v>26.77</v>
      </c>
      <c r="D150" s="125"/>
      <c r="E150" s="344">
        <v>12590</v>
      </c>
      <c r="F150" s="148">
        <f t="shared" si="7"/>
        <v>7666</v>
      </c>
      <c r="G150" s="348"/>
      <c r="H150" s="348">
        <f t="shared" si="6"/>
        <v>5644</v>
      </c>
      <c r="I150" s="344">
        <v>33</v>
      </c>
    </row>
    <row r="151" spans="1:9">
      <c r="A151" s="127">
        <v>167</v>
      </c>
      <c r="B151" s="60"/>
      <c r="C151" s="66">
        <f t="shared" si="8"/>
        <v>26.81</v>
      </c>
      <c r="D151" s="125"/>
      <c r="E151" s="344">
        <v>12590</v>
      </c>
      <c r="F151" s="148">
        <f t="shared" si="7"/>
        <v>7655</v>
      </c>
      <c r="G151" s="348"/>
      <c r="H151" s="348">
        <f t="shared" si="6"/>
        <v>5635</v>
      </c>
      <c r="I151" s="344">
        <v>33</v>
      </c>
    </row>
    <row r="152" spans="1:9">
      <c r="A152" s="127">
        <v>168</v>
      </c>
      <c r="B152" s="60"/>
      <c r="C152" s="66">
        <f t="shared" si="8"/>
        <v>26.84</v>
      </c>
      <c r="D152" s="125"/>
      <c r="E152" s="344">
        <v>12590</v>
      </c>
      <c r="F152" s="148">
        <f t="shared" si="7"/>
        <v>7646</v>
      </c>
      <c r="G152" s="348"/>
      <c r="H152" s="348">
        <f t="shared" si="6"/>
        <v>5629</v>
      </c>
      <c r="I152" s="344">
        <v>33</v>
      </c>
    </row>
    <row r="153" spans="1:9">
      <c r="A153" s="127">
        <v>169</v>
      </c>
      <c r="B153" s="60"/>
      <c r="C153" s="66">
        <f t="shared" si="8"/>
        <v>26.88</v>
      </c>
      <c r="D153" s="125"/>
      <c r="E153" s="344">
        <v>12590</v>
      </c>
      <c r="F153" s="148">
        <f t="shared" si="7"/>
        <v>7635</v>
      </c>
      <c r="G153" s="348"/>
      <c r="H153" s="348">
        <f t="shared" si="6"/>
        <v>5621</v>
      </c>
      <c r="I153" s="344">
        <v>33</v>
      </c>
    </row>
    <row r="154" spans="1:9">
      <c r="A154" s="127">
        <v>170</v>
      </c>
      <c r="B154" s="60"/>
      <c r="C154" s="66">
        <f t="shared" si="8"/>
        <v>26.91</v>
      </c>
      <c r="D154" s="125"/>
      <c r="E154" s="344">
        <v>12590</v>
      </c>
      <c r="F154" s="148">
        <f t="shared" si="7"/>
        <v>7626</v>
      </c>
      <c r="G154" s="348"/>
      <c r="H154" s="348">
        <f t="shared" si="6"/>
        <v>5614</v>
      </c>
      <c r="I154" s="344">
        <v>33</v>
      </c>
    </row>
    <row r="155" spans="1:9">
      <c r="A155" s="127">
        <v>171</v>
      </c>
      <c r="B155" s="60"/>
      <c r="C155" s="66">
        <f t="shared" si="8"/>
        <v>26.95</v>
      </c>
      <c r="D155" s="125"/>
      <c r="E155" s="344">
        <v>12590</v>
      </c>
      <c r="F155" s="148">
        <f t="shared" si="7"/>
        <v>7615</v>
      </c>
      <c r="G155" s="348"/>
      <c r="H155" s="348">
        <f t="shared" si="6"/>
        <v>5606</v>
      </c>
      <c r="I155" s="344">
        <v>33</v>
      </c>
    </row>
    <row r="156" spans="1:9">
      <c r="A156" s="127">
        <v>172</v>
      </c>
      <c r="B156" s="60"/>
      <c r="C156" s="66">
        <f t="shared" si="8"/>
        <v>26.98</v>
      </c>
      <c r="D156" s="125"/>
      <c r="E156" s="344">
        <v>12590</v>
      </c>
      <c r="F156" s="148">
        <f t="shared" si="7"/>
        <v>7607</v>
      </c>
      <c r="G156" s="348"/>
      <c r="H156" s="348">
        <f t="shared" si="6"/>
        <v>5600</v>
      </c>
      <c r="I156" s="344">
        <v>33</v>
      </c>
    </row>
    <row r="157" spans="1:9">
      <c r="A157" s="127">
        <v>173</v>
      </c>
      <c r="B157" s="60"/>
      <c r="C157" s="66">
        <f t="shared" si="8"/>
        <v>27.02</v>
      </c>
      <c r="D157" s="125"/>
      <c r="E157" s="344">
        <v>12590</v>
      </c>
      <c r="F157" s="148">
        <f t="shared" si="7"/>
        <v>7595</v>
      </c>
      <c r="G157" s="348"/>
      <c r="H157" s="348">
        <f t="shared" si="6"/>
        <v>5591</v>
      </c>
      <c r="I157" s="344">
        <v>33</v>
      </c>
    </row>
    <row r="158" spans="1:9">
      <c r="A158" s="127">
        <v>174</v>
      </c>
      <c r="B158" s="60"/>
      <c r="C158" s="66">
        <f t="shared" si="8"/>
        <v>27.05</v>
      </c>
      <c r="D158" s="125"/>
      <c r="E158" s="344">
        <v>12590</v>
      </c>
      <c r="F158" s="148">
        <f t="shared" si="7"/>
        <v>7587</v>
      </c>
      <c r="G158" s="348"/>
      <c r="H158" s="348">
        <f t="shared" si="6"/>
        <v>5585</v>
      </c>
      <c r="I158" s="344">
        <v>33</v>
      </c>
    </row>
    <row r="159" spans="1:9">
      <c r="A159" s="127">
        <v>175</v>
      </c>
      <c r="B159" s="60"/>
      <c r="C159" s="66">
        <f t="shared" si="8"/>
        <v>27.08</v>
      </c>
      <c r="D159" s="125"/>
      <c r="E159" s="344">
        <v>12590</v>
      </c>
      <c r="F159" s="148">
        <f t="shared" si="7"/>
        <v>7579</v>
      </c>
      <c r="G159" s="348"/>
      <c r="H159" s="348">
        <f t="shared" si="6"/>
        <v>5579</v>
      </c>
      <c r="I159" s="344">
        <v>33</v>
      </c>
    </row>
    <row r="160" spans="1:9">
      <c r="A160" s="127">
        <v>176</v>
      </c>
      <c r="B160" s="60"/>
      <c r="C160" s="66">
        <f t="shared" si="8"/>
        <v>27.12</v>
      </c>
      <c r="D160" s="125"/>
      <c r="E160" s="344">
        <v>12590</v>
      </c>
      <c r="F160" s="148">
        <f t="shared" si="7"/>
        <v>7568</v>
      </c>
      <c r="G160" s="348"/>
      <c r="H160" s="348">
        <f t="shared" si="6"/>
        <v>5571</v>
      </c>
      <c r="I160" s="344">
        <v>33</v>
      </c>
    </row>
    <row r="161" spans="1:9">
      <c r="A161" s="127">
        <v>177</v>
      </c>
      <c r="B161" s="60"/>
      <c r="C161" s="66">
        <f t="shared" si="8"/>
        <v>27.15</v>
      </c>
      <c r="D161" s="125"/>
      <c r="E161" s="344">
        <v>12590</v>
      </c>
      <c r="F161" s="148">
        <f t="shared" si="7"/>
        <v>7559</v>
      </c>
      <c r="G161" s="348"/>
      <c r="H161" s="348">
        <f t="shared" si="6"/>
        <v>5565</v>
      </c>
      <c r="I161" s="344">
        <v>33</v>
      </c>
    </row>
    <row r="162" spans="1:9">
      <c r="A162" s="127">
        <v>178</v>
      </c>
      <c r="B162" s="60"/>
      <c r="C162" s="66">
        <f t="shared" si="8"/>
        <v>27.18</v>
      </c>
      <c r="D162" s="125"/>
      <c r="E162" s="344">
        <v>12590</v>
      </c>
      <c r="F162" s="148">
        <f t="shared" si="7"/>
        <v>7551</v>
      </c>
      <c r="G162" s="348"/>
      <c r="H162" s="348">
        <f t="shared" si="6"/>
        <v>5558</v>
      </c>
      <c r="I162" s="344">
        <v>33</v>
      </c>
    </row>
    <row r="163" spans="1:9">
      <c r="A163" s="127">
        <v>179</v>
      </c>
      <c r="B163" s="60"/>
      <c r="C163" s="66">
        <f t="shared" si="8"/>
        <v>27.22</v>
      </c>
      <c r="D163" s="125"/>
      <c r="E163" s="344">
        <v>12590</v>
      </c>
      <c r="F163" s="148">
        <f t="shared" si="7"/>
        <v>7540</v>
      </c>
      <c r="G163" s="348"/>
      <c r="H163" s="348">
        <f t="shared" si="6"/>
        <v>5550</v>
      </c>
      <c r="I163" s="344">
        <v>33</v>
      </c>
    </row>
    <row r="164" spans="1:9">
      <c r="A164" s="127">
        <v>180</v>
      </c>
      <c r="B164" s="60"/>
      <c r="C164" s="66">
        <f t="shared" si="8"/>
        <v>27.25</v>
      </c>
      <c r="D164" s="125"/>
      <c r="E164" s="344">
        <v>12590</v>
      </c>
      <c r="F164" s="148">
        <f t="shared" si="7"/>
        <v>7532</v>
      </c>
      <c r="G164" s="348"/>
      <c r="H164" s="348">
        <f t="shared" si="6"/>
        <v>5544</v>
      </c>
      <c r="I164" s="344">
        <v>33</v>
      </c>
    </row>
    <row r="165" spans="1:9">
      <c r="A165" s="127">
        <v>181</v>
      </c>
      <c r="B165" s="60"/>
      <c r="C165" s="66">
        <f t="shared" si="8"/>
        <v>27.28</v>
      </c>
      <c r="D165" s="125"/>
      <c r="E165" s="344">
        <v>12590</v>
      </c>
      <c r="F165" s="148">
        <f t="shared" si="7"/>
        <v>7523</v>
      </c>
      <c r="G165" s="348"/>
      <c r="H165" s="348">
        <f t="shared" si="6"/>
        <v>5538</v>
      </c>
      <c r="I165" s="344">
        <v>33</v>
      </c>
    </row>
    <row r="166" spans="1:9">
      <c r="A166" s="127">
        <v>182</v>
      </c>
      <c r="B166" s="60"/>
      <c r="C166" s="66">
        <f t="shared" si="8"/>
        <v>27.31</v>
      </c>
      <c r="D166" s="125"/>
      <c r="E166" s="344">
        <v>12590</v>
      </c>
      <c r="F166" s="148">
        <f t="shared" si="7"/>
        <v>7515</v>
      </c>
      <c r="G166" s="348"/>
      <c r="H166" s="348">
        <f t="shared" si="6"/>
        <v>5532</v>
      </c>
      <c r="I166" s="344">
        <v>33</v>
      </c>
    </row>
    <row r="167" spans="1:9">
      <c r="A167" s="127">
        <v>183</v>
      </c>
      <c r="B167" s="60"/>
      <c r="C167" s="66">
        <f t="shared" si="8"/>
        <v>27.35</v>
      </c>
      <c r="D167" s="125"/>
      <c r="E167" s="344">
        <v>12590</v>
      </c>
      <c r="F167" s="148">
        <f t="shared" si="7"/>
        <v>7504</v>
      </c>
      <c r="G167" s="348"/>
      <c r="H167" s="348">
        <f t="shared" si="6"/>
        <v>5524</v>
      </c>
      <c r="I167" s="344">
        <v>33</v>
      </c>
    </row>
    <row r="168" spans="1:9">
      <c r="A168" s="127">
        <v>184</v>
      </c>
      <c r="B168" s="60"/>
      <c r="C168" s="66">
        <f t="shared" si="8"/>
        <v>27.38</v>
      </c>
      <c r="D168" s="125"/>
      <c r="E168" s="344">
        <v>12590</v>
      </c>
      <c r="F168" s="148">
        <f t="shared" si="7"/>
        <v>7496</v>
      </c>
      <c r="G168" s="348"/>
      <c r="H168" s="348">
        <f t="shared" si="6"/>
        <v>5518</v>
      </c>
      <c r="I168" s="344">
        <v>33</v>
      </c>
    </row>
    <row r="169" spans="1:9">
      <c r="A169" s="127">
        <v>185</v>
      </c>
      <c r="B169" s="60"/>
      <c r="C169" s="66">
        <f t="shared" si="8"/>
        <v>27.41</v>
      </c>
      <c r="D169" s="125"/>
      <c r="E169" s="344">
        <v>12590</v>
      </c>
      <c r="F169" s="148">
        <f t="shared" si="7"/>
        <v>7488</v>
      </c>
      <c r="G169" s="348"/>
      <c r="H169" s="348">
        <f t="shared" si="6"/>
        <v>5512</v>
      </c>
      <c r="I169" s="344">
        <v>33</v>
      </c>
    </row>
    <row r="170" spans="1:9">
      <c r="A170" s="127">
        <v>186</v>
      </c>
      <c r="B170" s="60"/>
      <c r="C170" s="66">
        <f t="shared" si="8"/>
        <v>27.44</v>
      </c>
      <c r="D170" s="125"/>
      <c r="E170" s="344">
        <v>12590</v>
      </c>
      <c r="F170" s="148">
        <f t="shared" si="7"/>
        <v>7480</v>
      </c>
      <c r="G170" s="348"/>
      <c r="H170" s="348">
        <f t="shared" si="6"/>
        <v>5506</v>
      </c>
      <c r="I170" s="344">
        <v>33</v>
      </c>
    </row>
    <row r="171" spans="1:9">
      <c r="A171" s="127">
        <v>187</v>
      </c>
      <c r="B171" s="60"/>
      <c r="C171" s="66">
        <f t="shared" si="8"/>
        <v>27.47</v>
      </c>
      <c r="D171" s="125"/>
      <c r="E171" s="344">
        <v>12590</v>
      </c>
      <c r="F171" s="148">
        <f t="shared" si="7"/>
        <v>7472</v>
      </c>
      <c r="G171" s="348"/>
      <c r="H171" s="348">
        <f t="shared" si="6"/>
        <v>5500</v>
      </c>
      <c r="I171" s="344">
        <v>33</v>
      </c>
    </row>
    <row r="172" spans="1:9">
      <c r="A172" s="127">
        <v>188</v>
      </c>
      <c r="B172" s="60"/>
      <c r="C172" s="66">
        <f t="shared" si="8"/>
        <v>27.51</v>
      </c>
      <c r="D172" s="125"/>
      <c r="E172" s="344">
        <v>12590</v>
      </c>
      <c r="F172" s="148">
        <f t="shared" si="7"/>
        <v>7461</v>
      </c>
      <c r="G172" s="348"/>
      <c r="H172" s="348">
        <f t="shared" si="6"/>
        <v>5492</v>
      </c>
      <c r="I172" s="344">
        <v>33</v>
      </c>
    </row>
    <row r="173" spans="1:9">
      <c r="A173" s="127">
        <v>189</v>
      </c>
      <c r="B173" s="60"/>
      <c r="C173" s="66">
        <f t="shared" si="8"/>
        <v>27.54</v>
      </c>
      <c r="D173" s="125"/>
      <c r="E173" s="344">
        <v>12590</v>
      </c>
      <c r="F173" s="148">
        <f t="shared" si="7"/>
        <v>7453</v>
      </c>
      <c r="G173" s="348"/>
      <c r="H173" s="348">
        <f t="shared" si="6"/>
        <v>5486</v>
      </c>
      <c r="I173" s="344">
        <v>33</v>
      </c>
    </row>
    <row r="174" spans="1:9">
      <c r="A174" s="127">
        <v>190</v>
      </c>
      <c r="B174" s="60"/>
      <c r="C174" s="66">
        <f t="shared" si="8"/>
        <v>27.57</v>
      </c>
      <c r="D174" s="125"/>
      <c r="E174" s="344">
        <v>12590</v>
      </c>
      <c r="F174" s="148">
        <f t="shared" si="7"/>
        <v>7445</v>
      </c>
      <c r="G174" s="348"/>
      <c r="H174" s="348">
        <f t="shared" si="6"/>
        <v>5480</v>
      </c>
      <c r="I174" s="344">
        <v>33</v>
      </c>
    </row>
    <row r="175" spans="1:9">
      <c r="A175" s="127">
        <v>191</v>
      </c>
      <c r="B175" s="60"/>
      <c r="C175" s="66">
        <f t="shared" si="8"/>
        <v>27.6</v>
      </c>
      <c r="D175" s="125"/>
      <c r="E175" s="344">
        <v>12590</v>
      </c>
      <c r="F175" s="148">
        <f t="shared" si="7"/>
        <v>7436</v>
      </c>
      <c r="G175" s="348"/>
      <c r="H175" s="348">
        <f t="shared" si="6"/>
        <v>5474</v>
      </c>
      <c r="I175" s="344">
        <v>33</v>
      </c>
    </row>
    <row r="176" spans="1:9">
      <c r="A176" s="127">
        <v>192</v>
      </c>
      <c r="B176" s="60"/>
      <c r="C176" s="66">
        <f t="shared" si="8"/>
        <v>27.63</v>
      </c>
      <c r="D176" s="125"/>
      <c r="E176" s="344">
        <v>12590</v>
      </c>
      <c r="F176" s="148">
        <f t="shared" si="7"/>
        <v>7428</v>
      </c>
      <c r="G176" s="348"/>
      <c r="H176" s="348">
        <f t="shared" si="6"/>
        <v>5468</v>
      </c>
      <c r="I176" s="344">
        <v>33</v>
      </c>
    </row>
    <row r="177" spans="1:9">
      <c r="A177" s="127">
        <v>193</v>
      </c>
      <c r="B177" s="60"/>
      <c r="C177" s="66">
        <f t="shared" si="8"/>
        <v>27.66</v>
      </c>
      <c r="D177" s="125"/>
      <c r="E177" s="344">
        <v>12590</v>
      </c>
      <c r="F177" s="148">
        <f t="shared" si="7"/>
        <v>7420</v>
      </c>
      <c r="G177" s="348"/>
      <c r="H177" s="348">
        <f t="shared" si="6"/>
        <v>5462</v>
      </c>
      <c r="I177" s="344">
        <v>33</v>
      </c>
    </row>
    <row r="178" spans="1:9">
      <c r="A178" s="127">
        <v>194</v>
      </c>
      <c r="B178" s="60"/>
      <c r="C178" s="66">
        <f t="shared" si="8"/>
        <v>27.69</v>
      </c>
      <c r="D178" s="125"/>
      <c r="E178" s="344">
        <v>12590</v>
      </c>
      <c r="F178" s="148">
        <f t="shared" si="7"/>
        <v>7412</v>
      </c>
      <c r="G178" s="348"/>
      <c r="H178" s="348">
        <f t="shared" si="6"/>
        <v>5456</v>
      </c>
      <c r="I178" s="344">
        <v>33</v>
      </c>
    </row>
    <row r="179" spans="1:9">
      <c r="A179" s="127">
        <v>195</v>
      </c>
      <c r="B179" s="60"/>
      <c r="C179" s="66">
        <f t="shared" si="8"/>
        <v>27.72</v>
      </c>
      <c r="D179" s="125"/>
      <c r="E179" s="344">
        <v>12590</v>
      </c>
      <c r="F179" s="148">
        <f t="shared" si="7"/>
        <v>7404</v>
      </c>
      <c r="G179" s="348"/>
      <c r="H179" s="348">
        <f t="shared" si="6"/>
        <v>5450</v>
      </c>
      <c r="I179" s="344">
        <v>33</v>
      </c>
    </row>
    <row r="180" spans="1:9">
      <c r="A180" s="127">
        <v>196</v>
      </c>
      <c r="B180" s="60"/>
      <c r="C180" s="66">
        <f t="shared" si="8"/>
        <v>27.75</v>
      </c>
      <c r="D180" s="125"/>
      <c r="E180" s="344">
        <v>12590</v>
      </c>
      <c r="F180" s="148">
        <f t="shared" si="7"/>
        <v>7396</v>
      </c>
      <c r="G180" s="348"/>
      <c r="H180" s="348">
        <f t="shared" si="6"/>
        <v>5444</v>
      </c>
      <c r="I180" s="344">
        <v>33</v>
      </c>
    </row>
    <row r="181" spans="1:9">
      <c r="A181" s="127">
        <v>197</v>
      </c>
      <c r="B181" s="60"/>
      <c r="C181" s="66">
        <f t="shared" si="8"/>
        <v>27.78</v>
      </c>
      <c r="D181" s="125"/>
      <c r="E181" s="344">
        <v>12590</v>
      </c>
      <c r="F181" s="148">
        <f t="shared" si="7"/>
        <v>7388</v>
      </c>
      <c r="G181" s="348"/>
      <c r="H181" s="348">
        <f t="shared" si="6"/>
        <v>5438</v>
      </c>
      <c r="I181" s="344">
        <v>33</v>
      </c>
    </row>
    <row r="182" spans="1:9">
      <c r="A182" s="127">
        <v>198</v>
      </c>
      <c r="B182" s="60"/>
      <c r="C182" s="66">
        <f t="shared" si="8"/>
        <v>27.81</v>
      </c>
      <c r="D182" s="125"/>
      <c r="E182" s="344">
        <v>12590</v>
      </c>
      <c r="F182" s="148">
        <f t="shared" si="7"/>
        <v>7381</v>
      </c>
      <c r="G182" s="348"/>
      <c r="H182" s="348">
        <f t="shared" si="6"/>
        <v>5433</v>
      </c>
      <c r="I182" s="344">
        <v>33</v>
      </c>
    </row>
    <row r="183" spans="1:9">
      <c r="A183" s="127">
        <v>199</v>
      </c>
      <c r="B183" s="60"/>
      <c r="C183" s="66">
        <f t="shared" si="8"/>
        <v>27.84</v>
      </c>
      <c r="D183" s="125"/>
      <c r="E183" s="344">
        <v>12590</v>
      </c>
      <c r="F183" s="148">
        <f t="shared" si="7"/>
        <v>7373</v>
      </c>
      <c r="G183" s="348"/>
      <c r="H183" s="348">
        <f t="shared" si="6"/>
        <v>5427</v>
      </c>
      <c r="I183" s="344">
        <v>33</v>
      </c>
    </row>
    <row r="184" spans="1:9">
      <c r="A184" s="127">
        <v>200</v>
      </c>
      <c r="B184" s="60"/>
      <c r="C184" s="66">
        <f t="shared" si="8"/>
        <v>27.87</v>
      </c>
      <c r="D184" s="125"/>
      <c r="E184" s="344">
        <v>12590</v>
      </c>
      <c r="F184" s="148">
        <f t="shared" si="7"/>
        <v>7365</v>
      </c>
      <c r="G184" s="348"/>
      <c r="H184" s="348">
        <f t="shared" si="6"/>
        <v>5421</v>
      </c>
      <c r="I184" s="344">
        <v>33</v>
      </c>
    </row>
    <row r="185" spans="1:9">
      <c r="A185" s="127">
        <v>201</v>
      </c>
      <c r="B185" s="60"/>
      <c r="C185" s="66">
        <f t="shared" si="8"/>
        <v>27.9</v>
      </c>
      <c r="D185" s="125"/>
      <c r="E185" s="344">
        <v>12590</v>
      </c>
      <c r="F185" s="148">
        <f t="shared" si="7"/>
        <v>7357</v>
      </c>
      <c r="G185" s="348"/>
      <c r="H185" s="348">
        <f t="shared" si="6"/>
        <v>5415</v>
      </c>
      <c r="I185" s="344">
        <v>33</v>
      </c>
    </row>
    <row r="186" spans="1:9">
      <c r="A186" s="127">
        <v>202</v>
      </c>
      <c r="B186" s="60"/>
      <c r="C186" s="66">
        <f t="shared" si="8"/>
        <v>27.93</v>
      </c>
      <c r="D186" s="125"/>
      <c r="E186" s="344">
        <v>12590</v>
      </c>
      <c r="F186" s="148">
        <f t="shared" si="7"/>
        <v>7349</v>
      </c>
      <c r="G186" s="348"/>
      <c r="H186" s="348">
        <f t="shared" si="6"/>
        <v>5409</v>
      </c>
      <c r="I186" s="344">
        <v>33</v>
      </c>
    </row>
    <row r="187" spans="1:9">
      <c r="A187" s="127">
        <v>203</v>
      </c>
      <c r="B187" s="60"/>
      <c r="C187" s="66">
        <f t="shared" si="8"/>
        <v>27.96</v>
      </c>
      <c r="D187" s="125"/>
      <c r="E187" s="344">
        <v>12590</v>
      </c>
      <c r="F187" s="148">
        <f t="shared" si="7"/>
        <v>7341</v>
      </c>
      <c r="G187" s="348"/>
      <c r="H187" s="348">
        <f t="shared" si="6"/>
        <v>5403</v>
      </c>
      <c r="I187" s="344">
        <v>33</v>
      </c>
    </row>
    <row r="188" spans="1:9">
      <c r="A188" s="127">
        <v>204</v>
      </c>
      <c r="B188" s="60"/>
      <c r="C188" s="66">
        <f t="shared" si="8"/>
        <v>27.99</v>
      </c>
      <c r="D188" s="125"/>
      <c r="E188" s="344">
        <v>12590</v>
      </c>
      <c r="F188" s="148">
        <f t="shared" si="7"/>
        <v>7333</v>
      </c>
      <c r="G188" s="348"/>
      <c r="H188" s="348">
        <f t="shared" si="6"/>
        <v>5398</v>
      </c>
      <c r="I188" s="344">
        <v>33</v>
      </c>
    </row>
    <row r="189" spans="1:9">
      <c r="A189" s="127">
        <v>205</v>
      </c>
      <c r="B189" s="60"/>
      <c r="C189" s="66">
        <f t="shared" si="8"/>
        <v>28.02</v>
      </c>
      <c r="D189" s="125"/>
      <c r="E189" s="344">
        <v>12590</v>
      </c>
      <c r="F189" s="148">
        <f t="shared" si="7"/>
        <v>7325</v>
      </c>
      <c r="G189" s="348"/>
      <c r="H189" s="348">
        <f t="shared" si="6"/>
        <v>5392</v>
      </c>
      <c r="I189" s="344">
        <v>33</v>
      </c>
    </row>
    <row r="190" spans="1:9">
      <c r="A190" s="127">
        <v>206</v>
      </c>
      <c r="B190" s="60"/>
      <c r="C190" s="66">
        <f t="shared" si="8"/>
        <v>28.05</v>
      </c>
      <c r="D190" s="125"/>
      <c r="E190" s="344">
        <v>12590</v>
      </c>
      <c r="F190" s="148">
        <f t="shared" si="7"/>
        <v>7318</v>
      </c>
      <c r="G190" s="348"/>
      <c r="H190" s="348">
        <f t="shared" si="6"/>
        <v>5386</v>
      </c>
      <c r="I190" s="344">
        <v>33</v>
      </c>
    </row>
    <row r="191" spans="1:9">
      <c r="A191" s="127">
        <v>207</v>
      </c>
      <c r="B191" s="60"/>
      <c r="C191" s="66">
        <f t="shared" si="8"/>
        <v>28.08</v>
      </c>
      <c r="D191" s="125"/>
      <c r="E191" s="344">
        <v>12590</v>
      </c>
      <c r="F191" s="148">
        <f t="shared" si="7"/>
        <v>7310</v>
      </c>
      <c r="G191" s="348"/>
      <c r="H191" s="348">
        <f t="shared" si="6"/>
        <v>5380</v>
      </c>
      <c r="I191" s="344">
        <v>33</v>
      </c>
    </row>
    <row r="192" spans="1:9">
      <c r="A192" s="127">
        <v>208</v>
      </c>
      <c r="B192" s="60"/>
      <c r="C192" s="66">
        <f t="shared" si="8"/>
        <v>28.11</v>
      </c>
      <c r="D192" s="125"/>
      <c r="E192" s="344">
        <v>12590</v>
      </c>
      <c r="F192" s="148">
        <f t="shared" si="7"/>
        <v>7302</v>
      </c>
      <c r="G192" s="348"/>
      <c r="H192" s="348">
        <f t="shared" si="6"/>
        <v>5375</v>
      </c>
      <c r="I192" s="344">
        <v>33</v>
      </c>
    </row>
    <row r="193" spans="1:9">
      <c r="A193" s="127">
        <v>209</v>
      </c>
      <c r="B193" s="60"/>
      <c r="C193" s="66">
        <f t="shared" si="8"/>
        <v>28.14</v>
      </c>
      <c r="D193" s="125"/>
      <c r="E193" s="344">
        <v>12590</v>
      </c>
      <c r="F193" s="148">
        <f t="shared" si="7"/>
        <v>7294</v>
      </c>
      <c r="G193" s="348"/>
      <c r="H193" s="348">
        <f t="shared" si="6"/>
        <v>5369</v>
      </c>
      <c r="I193" s="344">
        <v>33</v>
      </c>
    </row>
    <row r="194" spans="1:9">
      <c r="A194" s="127">
        <v>210</v>
      </c>
      <c r="B194" s="60"/>
      <c r="C194" s="66">
        <f t="shared" si="8"/>
        <v>28.16</v>
      </c>
      <c r="D194" s="125"/>
      <c r="E194" s="344">
        <v>12590</v>
      </c>
      <c r="F194" s="148">
        <f t="shared" si="7"/>
        <v>7289</v>
      </c>
      <c r="G194" s="348"/>
      <c r="H194" s="348">
        <f t="shared" si="6"/>
        <v>5365</v>
      </c>
      <c r="I194" s="344">
        <v>33</v>
      </c>
    </row>
    <row r="195" spans="1:9">
      <c r="A195" s="127">
        <v>211</v>
      </c>
      <c r="B195" s="60"/>
      <c r="C195" s="66">
        <f t="shared" si="8"/>
        <v>28.19</v>
      </c>
      <c r="D195" s="125"/>
      <c r="E195" s="344">
        <v>12590</v>
      </c>
      <c r="F195" s="148">
        <f t="shared" si="7"/>
        <v>7282</v>
      </c>
      <c r="G195" s="348"/>
      <c r="H195" s="348">
        <f t="shared" si="6"/>
        <v>5359</v>
      </c>
      <c r="I195" s="344">
        <v>33</v>
      </c>
    </row>
    <row r="196" spans="1:9">
      <c r="A196" s="127">
        <v>212</v>
      </c>
      <c r="B196" s="60"/>
      <c r="C196" s="66">
        <f t="shared" si="8"/>
        <v>28.22</v>
      </c>
      <c r="D196" s="125"/>
      <c r="E196" s="344">
        <v>12590</v>
      </c>
      <c r="F196" s="148">
        <f t="shared" si="7"/>
        <v>7274</v>
      </c>
      <c r="G196" s="348"/>
      <c r="H196" s="348">
        <f t="shared" si="6"/>
        <v>5354</v>
      </c>
      <c r="I196" s="344">
        <v>33</v>
      </c>
    </row>
    <row r="197" spans="1:9">
      <c r="A197" s="127">
        <v>213</v>
      </c>
      <c r="B197" s="60"/>
      <c r="C197" s="66">
        <f t="shared" si="8"/>
        <v>28.25</v>
      </c>
      <c r="D197" s="125"/>
      <c r="E197" s="344">
        <v>12590</v>
      </c>
      <c r="F197" s="148">
        <f t="shared" si="7"/>
        <v>7266</v>
      </c>
      <c r="G197" s="348"/>
      <c r="H197" s="348">
        <f t="shared" si="6"/>
        <v>5348</v>
      </c>
      <c r="I197" s="344">
        <v>33</v>
      </c>
    </row>
    <row r="198" spans="1:9">
      <c r="A198" s="127">
        <v>214</v>
      </c>
      <c r="B198" s="60"/>
      <c r="C198" s="66">
        <f t="shared" si="8"/>
        <v>28.28</v>
      </c>
      <c r="D198" s="125"/>
      <c r="E198" s="344">
        <v>12590</v>
      </c>
      <c r="F198" s="148">
        <f t="shared" si="7"/>
        <v>7258</v>
      </c>
      <c r="G198" s="348"/>
      <c r="H198" s="348">
        <f t="shared" si="6"/>
        <v>5342</v>
      </c>
      <c r="I198" s="344">
        <v>33</v>
      </c>
    </row>
    <row r="199" spans="1:9">
      <c r="A199" s="127">
        <v>215</v>
      </c>
      <c r="B199" s="60"/>
      <c r="C199" s="66">
        <f t="shared" si="8"/>
        <v>28.3</v>
      </c>
      <c r="D199" s="125"/>
      <c r="E199" s="344">
        <v>12590</v>
      </c>
      <c r="F199" s="148">
        <f t="shared" si="7"/>
        <v>7253</v>
      </c>
      <c r="G199" s="348"/>
      <c r="H199" s="348">
        <f t="shared" si="6"/>
        <v>5339</v>
      </c>
      <c r="I199" s="344">
        <v>33</v>
      </c>
    </row>
    <row r="200" spans="1:9">
      <c r="A200" s="127">
        <v>216</v>
      </c>
      <c r="B200" s="60"/>
      <c r="C200" s="66">
        <f t="shared" si="8"/>
        <v>28.33</v>
      </c>
      <c r="D200" s="125"/>
      <c r="E200" s="344">
        <v>12590</v>
      </c>
      <c r="F200" s="148">
        <f t="shared" si="7"/>
        <v>7246</v>
      </c>
      <c r="G200" s="348"/>
      <c r="H200" s="348">
        <f t="shared" si="6"/>
        <v>5333</v>
      </c>
      <c r="I200" s="344">
        <v>33</v>
      </c>
    </row>
    <row r="201" spans="1:9">
      <c r="A201" s="127">
        <v>217</v>
      </c>
      <c r="B201" s="60"/>
      <c r="C201" s="66">
        <f t="shared" si="8"/>
        <v>28.36</v>
      </c>
      <c r="D201" s="125"/>
      <c r="E201" s="344">
        <v>12590</v>
      </c>
      <c r="F201" s="148">
        <f t="shared" si="7"/>
        <v>7238</v>
      </c>
      <c r="G201" s="348"/>
      <c r="H201" s="348">
        <f t="shared" si="6"/>
        <v>5327</v>
      </c>
      <c r="I201" s="344">
        <v>33</v>
      </c>
    </row>
    <row r="202" spans="1:9">
      <c r="A202" s="127">
        <v>218</v>
      </c>
      <c r="B202" s="60"/>
      <c r="C202" s="66">
        <f t="shared" si="8"/>
        <v>28.39</v>
      </c>
      <c r="D202" s="125"/>
      <c r="E202" s="344">
        <v>12590</v>
      </c>
      <c r="F202" s="148">
        <f t="shared" si="7"/>
        <v>7230</v>
      </c>
      <c r="G202" s="348"/>
      <c r="H202" s="348">
        <f t="shared" si="6"/>
        <v>5322</v>
      </c>
      <c r="I202" s="344">
        <v>33</v>
      </c>
    </row>
    <row r="203" spans="1:9">
      <c r="A203" s="127">
        <v>219</v>
      </c>
      <c r="B203" s="60"/>
      <c r="C203" s="66">
        <f t="shared" si="8"/>
        <v>28.42</v>
      </c>
      <c r="D203" s="125"/>
      <c r="E203" s="344">
        <v>12590</v>
      </c>
      <c r="F203" s="148">
        <f t="shared" si="7"/>
        <v>7223</v>
      </c>
      <c r="G203" s="348"/>
      <c r="H203" s="348">
        <f t="shared" si="6"/>
        <v>5316</v>
      </c>
      <c r="I203" s="344">
        <v>33</v>
      </c>
    </row>
    <row r="204" spans="1:9">
      <c r="A204" s="127">
        <v>220</v>
      </c>
      <c r="B204" s="60"/>
      <c r="C204" s="66">
        <f t="shared" si="8"/>
        <v>28.44</v>
      </c>
      <c r="D204" s="125"/>
      <c r="E204" s="344">
        <v>12590</v>
      </c>
      <c r="F204" s="148">
        <f t="shared" si="7"/>
        <v>7218</v>
      </c>
      <c r="G204" s="348"/>
      <c r="H204" s="348">
        <f t="shared" si="6"/>
        <v>5312</v>
      </c>
      <c r="I204" s="344">
        <v>33</v>
      </c>
    </row>
    <row r="205" spans="1:9">
      <c r="A205" s="127">
        <v>221</v>
      </c>
      <c r="B205" s="60"/>
      <c r="C205" s="66">
        <f t="shared" si="8"/>
        <v>28.47</v>
      </c>
      <c r="D205" s="125"/>
      <c r="E205" s="344">
        <v>12590</v>
      </c>
      <c r="F205" s="148">
        <f t="shared" si="7"/>
        <v>7210</v>
      </c>
      <c r="G205" s="348"/>
      <c r="H205" s="348">
        <f t="shared" ref="H205:H268" si="9">ROUND(12*(1/C205*E205),0)</f>
        <v>5307</v>
      </c>
      <c r="I205" s="344">
        <v>33</v>
      </c>
    </row>
    <row r="206" spans="1:9">
      <c r="A206" s="127">
        <v>222</v>
      </c>
      <c r="B206" s="60"/>
      <c r="C206" s="66">
        <f t="shared" si="8"/>
        <v>28.5</v>
      </c>
      <c r="D206" s="125"/>
      <c r="E206" s="344">
        <v>12590</v>
      </c>
      <c r="F206" s="148">
        <f t="shared" ref="F206:F269" si="10">ROUND(12*1.3525*(1/C206*E206)+I206,0)</f>
        <v>7203</v>
      </c>
      <c r="G206" s="348"/>
      <c r="H206" s="348">
        <f t="shared" si="9"/>
        <v>5301</v>
      </c>
      <c r="I206" s="344">
        <v>33</v>
      </c>
    </row>
    <row r="207" spans="1:9">
      <c r="A207" s="127">
        <v>223</v>
      </c>
      <c r="B207" s="60"/>
      <c r="C207" s="66">
        <f t="shared" ref="C207:C270" si="11">ROUND((10.899*LN(A207)+A207/200)*0.5-1.5,2)</f>
        <v>28.52</v>
      </c>
      <c r="D207" s="125"/>
      <c r="E207" s="344">
        <v>12590</v>
      </c>
      <c r="F207" s="148">
        <f t="shared" si="10"/>
        <v>7198</v>
      </c>
      <c r="G207" s="348"/>
      <c r="H207" s="348">
        <f t="shared" si="9"/>
        <v>5297</v>
      </c>
      <c r="I207" s="344">
        <v>33</v>
      </c>
    </row>
    <row r="208" spans="1:9">
      <c r="A208" s="127">
        <v>224</v>
      </c>
      <c r="B208" s="60"/>
      <c r="C208" s="66">
        <f t="shared" si="11"/>
        <v>28.55</v>
      </c>
      <c r="D208" s="125"/>
      <c r="E208" s="344">
        <v>12590</v>
      </c>
      <c r="F208" s="148">
        <f t="shared" si="10"/>
        <v>7190</v>
      </c>
      <c r="G208" s="348"/>
      <c r="H208" s="348">
        <f t="shared" si="9"/>
        <v>5292</v>
      </c>
      <c r="I208" s="344">
        <v>33</v>
      </c>
    </row>
    <row r="209" spans="1:9">
      <c r="A209" s="127">
        <v>225</v>
      </c>
      <c r="B209" s="60"/>
      <c r="C209" s="66">
        <f t="shared" si="11"/>
        <v>28.58</v>
      </c>
      <c r="D209" s="125"/>
      <c r="E209" s="344">
        <v>12590</v>
      </c>
      <c r="F209" s="148">
        <f t="shared" si="10"/>
        <v>7183</v>
      </c>
      <c r="G209" s="348"/>
      <c r="H209" s="348">
        <f t="shared" si="9"/>
        <v>5286</v>
      </c>
      <c r="I209" s="344">
        <v>33</v>
      </c>
    </row>
    <row r="210" spans="1:9">
      <c r="A210" s="127">
        <v>226</v>
      </c>
      <c r="B210" s="60"/>
      <c r="C210" s="66">
        <f t="shared" si="11"/>
        <v>28.6</v>
      </c>
      <c r="D210" s="125"/>
      <c r="E210" s="344">
        <v>12590</v>
      </c>
      <c r="F210" s="148">
        <f t="shared" si="10"/>
        <v>7178</v>
      </c>
      <c r="G210" s="348"/>
      <c r="H210" s="348">
        <f t="shared" si="9"/>
        <v>5283</v>
      </c>
      <c r="I210" s="344">
        <v>33</v>
      </c>
    </row>
    <row r="211" spans="1:9">
      <c r="A211" s="127">
        <v>227</v>
      </c>
      <c r="B211" s="60"/>
      <c r="C211" s="66">
        <f t="shared" si="11"/>
        <v>28.63</v>
      </c>
      <c r="D211" s="125"/>
      <c r="E211" s="344">
        <v>12590</v>
      </c>
      <c r="F211" s="148">
        <f t="shared" si="10"/>
        <v>7170</v>
      </c>
      <c r="G211" s="348"/>
      <c r="H211" s="348">
        <f t="shared" si="9"/>
        <v>5277</v>
      </c>
      <c r="I211" s="344">
        <v>33</v>
      </c>
    </row>
    <row r="212" spans="1:9">
      <c r="A212" s="127">
        <v>228</v>
      </c>
      <c r="B212" s="60"/>
      <c r="C212" s="66">
        <f t="shared" si="11"/>
        <v>28.66</v>
      </c>
      <c r="D212" s="125"/>
      <c r="E212" s="344">
        <v>12590</v>
      </c>
      <c r="F212" s="148">
        <f t="shared" si="10"/>
        <v>7163</v>
      </c>
      <c r="G212" s="348"/>
      <c r="H212" s="348">
        <f t="shared" si="9"/>
        <v>5271</v>
      </c>
      <c r="I212" s="344">
        <v>33</v>
      </c>
    </row>
    <row r="213" spans="1:9">
      <c r="A213" s="127">
        <v>229</v>
      </c>
      <c r="B213" s="60"/>
      <c r="C213" s="66">
        <f t="shared" si="11"/>
        <v>28.68</v>
      </c>
      <c r="D213" s="125"/>
      <c r="E213" s="344">
        <v>12590</v>
      </c>
      <c r="F213" s="148">
        <f t="shared" si="10"/>
        <v>7158</v>
      </c>
      <c r="G213" s="348"/>
      <c r="H213" s="348">
        <f t="shared" si="9"/>
        <v>5268</v>
      </c>
      <c r="I213" s="344">
        <v>33</v>
      </c>
    </row>
    <row r="214" spans="1:9">
      <c r="A214" s="127">
        <v>230</v>
      </c>
      <c r="B214" s="60"/>
      <c r="C214" s="66">
        <f t="shared" si="11"/>
        <v>28.71</v>
      </c>
      <c r="D214" s="125"/>
      <c r="E214" s="344">
        <v>12590</v>
      </c>
      <c r="F214" s="148">
        <f t="shared" si="10"/>
        <v>7150</v>
      </c>
      <c r="G214" s="348"/>
      <c r="H214" s="348">
        <f t="shared" si="9"/>
        <v>5262</v>
      </c>
      <c r="I214" s="344">
        <v>33</v>
      </c>
    </row>
    <row r="215" spans="1:9">
      <c r="A215" s="127">
        <v>231</v>
      </c>
      <c r="B215" s="60"/>
      <c r="C215" s="66">
        <f t="shared" si="11"/>
        <v>28.74</v>
      </c>
      <c r="D215" s="125"/>
      <c r="E215" s="344">
        <v>12590</v>
      </c>
      <c r="F215" s="148">
        <f t="shared" si="10"/>
        <v>7143</v>
      </c>
      <c r="G215" s="348"/>
      <c r="H215" s="348">
        <f t="shared" si="9"/>
        <v>5257</v>
      </c>
      <c r="I215" s="344">
        <v>33</v>
      </c>
    </row>
    <row r="216" spans="1:9">
      <c r="A216" s="127">
        <v>232</v>
      </c>
      <c r="B216" s="60"/>
      <c r="C216" s="66">
        <f t="shared" si="11"/>
        <v>28.76</v>
      </c>
      <c r="D216" s="125"/>
      <c r="E216" s="344">
        <v>12590</v>
      </c>
      <c r="F216" s="148">
        <f t="shared" si="10"/>
        <v>7138</v>
      </c>
      <c r="G216" s="348"/>
      <c r="H216" s="348">
        <f t="shared" si="9"/>
        <v>5253</v>
      </c>
      <c r="I216" s="344">
        <v>33</v>
      </c>
    </row>
    <row r="217" spans="1:9">
      <c r="A217" s="127">
        <v>233</v>
      </c>
      <c r="B217" s="60"/>
      <c r="C217" s="66">
        <f t="shared" si="11"/>
        <v>28.79</v>
      </c>
      <c r="D217" s="125"/>
      <c r="E217" s="344">
        <v>12590</v>
      </c>
      <c r="F217" s="148">
        <f t="shared" si="10"/>
        <v>7130</v>
      </c>
      <c r="G217" s="348"/>
      <c r="H217" s="348">
        <f t="shared" si="9"/>
        <v>5248</v>
      </c>
      <c r="I217" s="344">
        <v>33</v>
      </c>
    </row>
    <row r="218" spans="1:9">
      <c r="A218" s="127">
        <v>234</v>
      </c>
      <c r="B218" s="60"/>
      <c r="C218" s="66">
        <f t="shared" si="11"/>
        <v>28.81</v>
      </c>
      <c r="D218" s="125"/>
      <c r="E218" s="344">
        <v>12590</v>
      </c>
      <c r="F218" s="148">
        <f t="shared" si="10"/>
        <v>7126</v>
      </c>
      <c r="G218" s="348"/>
      <c r="H218" s="348">
        <f t="shared" si="9"/>
        <v>5244</v>
      </c>
      <c r="I218" s="344">
        <v>33</v>
      </c>
    </row>
    <row r="219" spans="1:9">
      <c r="A219" s="127">
        <v>235</v>
      </c>
      <c r="B219" s="60"/>
      <c r="C219" s="66">
        <f t="shared" si="11"/>
        <v>28.84</v>
      </c>
      <c r="D219" s="125"/>
      <c r="E219" s="344">
        <v>12590</v>
      </c>
      <c r="F219" s="148">
        <f t="shared" si="10"/>
        <v>7118</v>
      </c>
      <c r="G219" s="348"/>
      <c r="H219" s="348">
        <f t="shared" si="9"/>
        <v>5239</v>
      </c>
      <c r="I219" s="344">
        <v>33</v>
      </c>
    </row>
    <row r="220" spans="1:9">
      <c r="A220" s="127">
        <v>236</v>
      </c>
      <c r="B220" s="60"/>
      <c r="C220" s="66">
        <f t="shared" si="11"/>
        <v>28.87</v>
      </c>
      <c r="D220" s="125"/>
      <c r="E220" s="344">
        <v>12590</v>
      </c>
      <c r="F220" s="148">
        <f t="shared" si="10"/>
        <v>7111</v>
      </c>
      <c r="G220" s="348"/>
      <c r="H220" s="348">
        <f t="shared" si="9"/>
        <v>5233</v>
      </c>
      <c r="I220" s="344">
        <v>33</v>
      </c>
    </row>
    <row r="221" spans="1:9">
      <c r="A221" s="127">
        <v>237</v>
      </c>
      <c r="B221" s="60"/>
      <c r="C221" s="66">
        <f t="shared" si="11"/>
        <v>28.89</v>
      </c>
      <c r="D221" s="125"/>
      <c r="E221" s="344">
        <v>12590</v>
      </c>
      <c r="F221" s="148">
        <f t="shared" si="10"/>
        <v>7106</v>
      </c>
      <c r="G221" s="348"/>
      <c r="H221" s="348">
        <f t="shared" si="9"/>
        <v>5229</v>
      </c>
      <c r="I221" s="344">
        <v>33</v>
      </c>
    </row>
    <row r="222" spans="1:9">
      <c r="A222" s="127">
        <v>238</v>
      </c>
      <c r="B222" s="60"/>
      <c r="C222" s="66">
        <f t="shared" si="11"/>
        <v>28.92</v>
      </c>
      <c r="D222" s="125"/>
      <c r="E222" s="344">
        <v>12590</v>
      </c>
      <c r="F222" s="148">
        <f t="shared" si="10"/>
        <v>7099</v>
      </c>
      <c r="G222" s="348"/>
      <c r="H222" s="348">
        <f t="shared" si="9"/>
        <v>5224</v>
      </c>
      <c r="I222" s="344">
        <v>33</v>
      </c>
    </row>
    <row r="223" spans="1:9">
      <c r="A223" s="127">
        <v>239</v>
      </c>
      <c r="B223" s="60"/>
      <c r="C223" s="66">
        <f t="shared" si="11"/>
        <v>28.94</v>
      </c>
      <c r="D223" s="125"/>
      <c r="E223" s="344">
        <v>12590</v>
      </c>
      <c r="F223" s="148">
        <f t="shared" si="10"/>
        <v>7094</v>
      </c>
      <c r="G223" s="348"/>
      <c r="H223" s="348">
        <f t="shared" si="9"/>
        <v>5220</v>
      </c>
      <c r="I223" s="344">
        <v>33</v>
      </c>
    </row>
    <row r="224" spans="1:9">
      <c r="A224" s="127">
        <v>240</v>
      </c>
      <c r="B224" s="60"/>
      <c r="C224" s="66">
        <f t="shared" si="11"/>
        <v>28.97</v>
      </c>
      <c r="D224" s="125"/>
      <c r="E224" s="344">
        <v>12590</v>
      </c>
      <c r="F224" s="148">
        <f t="shared" si="10"/>
        <v>7086</v>
      </c>
      <c r="G224" s="348"/>
      <c r="H224" s="348">
        <f t="shared" si="9"/>
        <v>5215</v>
      </c>
      <c r="I224" s="344">
        <v>33</v>
      </c>
    </row>
    <row r="225" spans="1:9">
      <c r="A225" s="127">
        <v>241</v>
      </c>
      <c r="B225" s="60"/>
      <c r="C225" s="66">
        <f t="shared" si="11"/>
        <v>28.99</v>
      </c>
      <c r="D225" s="125"/>
      <c r="E225" s="344">
        <v>12590</v>
      </c>
      <c r="F225" s="148">
        <f t="shared" si="10"/>
        <v>7081</v>
      </c>
      <c r="G225" s="348"/>
      <c r="H225" s="348">
        <f t="shared" si="9"/>
        <v>5211</v>
      </c>
      <c r="I225" s="344">
        <v>33</v>
      </c>
    </row>
    <row r="226" spans="1:9">
      <c r="A226" s="127">
        <v>242</v>
      </c>
      <c r="B226" s="60"/>
      <c r="C226" s="66">
        <f t="shared" si="11"/>
        <v>29.02</v>
      </c>
      <c r="D226" s="125"/>
      <c r="E226" s="344">
        <v>12590</v>
      </c>
      <c r="F226" s="148">
        <f t="shared" si="10"/>
        <v>7074</v>
      </c>
      <c r="G226" s="348"/>
      <c r="H226" s="348">
        <f t="shared" si="9"/>
        <v>5206</v>
      </c>
      <c r="I226" s="344">
        <v>33</v>
      </c>
    </row>
    <row r="227" spans="1:9">
      <c r="A227" s="127">
        <v>243</v>
      </c>
      <c r="B227" s="60"/>
      <c r="C227" s="66">
        <f t="shared" si="11"/>
        <v>29.04</v>
      </c>
      <c r="D227" s="125"/>
      <c r="E227" s="344">
        <v>12590</v>
      </c>
      <c r="F227" s="148">
        <f t="shared" si="10"/>
        <v>7069</v>
      </c>
      <c r="G227" s="348"/>
      <c r="H227" s="348">
        <f t="shared" si="9"/>
        <v>5202</v>
      </c>
      <c r="I227" s="344">
        <v>33</v>
      </c>
    </row>
    <row r="228" spans="1:9">
      <c r="A228" s="127">
        <v>244</v>
      </c>
      <c r="B228" s="60"/>
      <c r="C228" s="66">
        <f t="shared" si="11"/>
        <v>29.07</v>
      </c>
      <c r="D228" s="125"/>
      <c r="E228" s="344">
        <v>12590</v>
      </c>
      <c r="F228" s="148">
        <f t="shared" si="10"/>
        <v>7062</v>
      </c>
      <c r="G228" s="348"/>
      <c r="H228" s="348">
        <f t="shared" si="9"/>
        <v>5197</v>
      </c>
      <c r="I228" s="344">
        <v>33</v>
      </c>
    </row>
    <row r="229" spans="1:9">
      <c r="A229" s="127">
        <v>245</v>
      </c>
      <c r="B229" s="60"/>
      <c r="C229" s="66">
        <f t="shared" si="11"/>
        <v>29.09</v>
      </c>
      <c r="D229" s="125"/>
      <c r="E229" s="344">
        <v>12590</v>
      </c>
      <c r="F229" s="148">
        <f t="shared" si="10"/>
        <v>7057</v>
      </c>
      <c r="G229" s="348"/>
      <c r="H229" s="348">
        <f t="shared" si="9"/>
        <v>5194</v>
      </c>
      <c r="I229" s="344">
        <v>33</v>
      </c>
    </row>
    <row r="230" spans="1:9">
      <c r="A230" s="127">
        <v>246</v>
      </c>
      <c r="B230" s="60"/>
      <c r="C230" s="66">
        <f t="shared" si="11"/>
        <v>29.12</v>
      </c>
      <c r="D230" s="125"/>
      <c r="E230" s="344">
        <v>12590</v>
      </c>
      <c r="F230" s="148">
        <f t="shared" si="10"/>
        <v>7050</v>
      </c>
      <c r="G230" s="348"/>
      <c r="H230" s="348">
        <f t="shared" si="9"/>
        <v>5188</v>
      </c>
      <c r="I230" s="344">
        <v>33</v>
      </c>
    </row>
    <row r="231" spans="1:9">
      <c r="A231" s="127">
        <v>247</v>
      </c>
      <c r="B231" s="60"/>
      <c r="C231" s="66">
        <f t="shared" si="11"/>
        <v>29.14</v>
      </c>
      <c r="D231" s="125"/>
      <c r="E231" s="344">
        <v>12590</v>
      </c>
      <c r="F231" s="148">
        <f t="shared" si="10"/>
        <v>7045</v>
      </c>
      <c r="G231" s="348"/>
      <c r="H231" s="348">
        <f t="shared" si="9"/>
        <v>5185</v>
      </c>
      <c r="I231" s="344">
        <v>33</v>
      </c>
    </row>
    <row r="232" spans="1:9">
      <c r="A232" s="127">
        <v>248</v>
      </c>
      <c r="B232" s="60"/>
      <c r="C232" s="66">
        <f t="shared" si="11"/>
        <v>29.17</v>
      </c>
      <c r="D232" s="125"/>
      <c r="E232" s="344">
        <v>12590</v>
      </c>
      <c r="F232" s="148">
        <f t="shared" si="10"/>
        <v>7038</v>
      </c>
      <c r="G232" s="348"/>
      <c r="H232" s="348">
        <f t="shared" si="9"/>
        <v>5179</v>
      </c>
      <c r="I232" s="344">
        <v>33</v>
      </c>
    </row>
    <row r="233" spans="1:9">
      <c r="A233" s="127">
        <v>249</v>
      </c>
      <c r="B233" s="60"/>
      <c r="C233" s="66">
        <f t="shared" si="11"/>
        <v>29.19</v>
      </c>
      <c r="D233" s="125"/>
      <c r="E233" s="344">
        <v>12590</v>
      </c>
      <c r="F233" s="148">
        <f t="shared" si="10"/>
        <v>7033</v>
      </c>
      <c r="G233" s="348"/>
      <c r="H233" s="348">
        <f t="shared" si="9"/>
        <v>5176</v>
      </c>
      <c r="I233" s="344">
        <v>33</v>
      </c>
    </row>
    <row r="234" spans="1:9">
      <c r="A234" s="127">
        <v>250</v>
      </c>
      <c r="B234" s="60"/>
      <c r="C234" s="66">
        <f t="shared" si="11"/>
        <v>29.21</v>
      </c>
      <c r="D234" s="125"/>
      <c r="E234" s="344">
        <v>12590</v>
      </c>
      <c r="F234" s="148">
        <f t="shared" si="10"/>
        <v>7028</v>
      </c>
      <c r="G234" s="348"/>
      <c r="H234" s="348">
        <f t="shared" si="9"/>
        <v>5172</v>
      </c>
      <c r="I234" s="344">
        <v>33</v>
      </c>
    </row>
    <row r="235" spans="1:9">
      <c r="A235" s="127">
        <v>251</v>
      </c>
      <c r="B235" s="60"/>
      <c r="C235" s="66">
        <f t="shared" si="11"/>
        <v>29.24</v>
      </c>
      <c r="D235" s="125"/>
      <c r="E235" s="344">
        <v>12590</v>
      </c>
      <c r="F235" s="148">
        <f t="shared" si="10"/>
        <v>7021</v>
      </c>
      <c r="G235" s="348"/>
      <c r="H235" s="348">
        <f t="shared" si="9"/>
        <v>5167</v>
      </c>
      <c r="I235" s="344">
        <v>33</v>
      </c>
    </row>
    <row r="236" spans="1:9">
      <c r="A236" s="127">
        <v>252</v>
      </c>
      <c r="B236" s="60"/>
      <c r="C236" s="66">
        <f t="shared" si="11"/>
        <v>29.26</v>
      </c>
      <c r="D236" s="125"/>
      <c r="E236" s="344">
        <v>12590</v>
      </c>
      <c r="F236" s="148">
        <f t="shared" si="10"/>
        <v>7016</v>
      </c>
      <c r="G236" s="348"/>
      <c r="H236" s="348">
        <f t="shared" si="9"/>
        <v>5163</v>
      </c>
      <c r="I236" s="344">
        <v>33</v>
      </c>
    </row>
    <row r="237" spans="1:9">
      <c r="A237" s="127">
        <v>253</v>
      </c>
      <c r="B237" s="60"/>
      <c r="C237" s="66">
        <f t="shared" si="11"/>
        <v>29.29</v>
      </c>
      <c r="D237" s="125"/>
      <c r="E237" s="344">
        <v>12590</v>
      </c>
      <c r="F237" s="148">
        <f t="shared" si="10"/>
        <v>7009</v>
      </c>
      <c r="G237" s="348"/>
      <c r="H237" s="348">
        <f t="shared" si="9"/>
        <v>5158</v>
      </c>
      <c r="I237" s="344">
        <v>33</v>
      </c>
    </row>
    <row r="238" spans="1:9">
      <c r="A238" s="127">
        <v>254</v>
      </c>
      <c r="B238" s="60"/>
      <c r="C238" s="66">
        <f t="shared" si="11"/>
        <v>29.31</v>
      </c>
      <c r="D238" s="125"/>
      <c r="E238" s="344">
        <v>12590</v>
      </c>
      <c r="F238" s="148">
        <f t="shared" si="10"/>
        <v>7005</v>
      </c>
      <c r="G238" s="348"/>
      <c r="H238" s="348">
        <f t="shared" si="9"/>
        <v>5155</v>
      </c>
      <c r="I238" s="344">
        <v>33</v>
      </c>
    </row>
    <row r="239" spans="1:9">
      <c r="A239" s="127">
        <v>255</v>
      </c>
      <c r="B239" s="60"/>
      <c r="C239" s="66">
        <f t="shared" si="11"/>
        <v>29.33</v>
      </c>
      <c r="D239" s="125"/>
      <c r="E239" s="344">
        <v>12590</v>
      </c>
      <c r="F239" s="148">
        <f t="shared" si="10"/>
        <v>7000</v>
      </c>
      <c r="G239" s="348"/>
      <c r="H239" s="348">
        <f t="shared" si="9"/>
        <v>5151</v>
      </c>
      <c r="I239" s="344">
        <v>33</v>
      </c>
    </row>
    <row r="240" spans="1:9">
      <c r="A240" s="127">
        <v>256</v>
      </c>
      <c r="B240" s="60"/>
      <c r="C240" s="66">
        <f t="shared" si="11"/>
        <v>29.36</v>
      </c>
      <c r="D240" s="125"/>
      <c r="E240" s="344">
        <v>12590</v>
      </c>
      <c r="F240" s="148">
        <f t="shared" si="10"/>
        <v>6993</v>
      </c>
      <c r="G240" s="348"/>
      <c r="H240" s="348">
        <f t="shared" si="9"/>
        <v>5146</v>
      </c>
      <c r="I240" s="344">
        <v>33</v>
      </c>
    </row>
    <row r="241" spans="1:9">
      <c r="A241" s="127">
        <v>257</v>
      </c>
      <c r="B241" s="60"/>
      <c r="C241" s="66">
        <f t="shared" si="11"/>
        <v>29.38</v>
      </c>
      <c r="D241" s="125"/>
      <c r="E241" s="344">
        <v>12590</v>
      </c>
      <c r="F241" s="148">
        <f t="shared" si="10"/>
        <v>6988</v>
      </c>
      <c r="G241" s="348"/>
      <c r="H241" s="348">
        <f t="shared" si="9"/>
        <v>5142</v>
      </c>
      <c r="I241" s="344">
        <v>33</v>
      </c>
    </row>
    <row r="242" spans="1:9">
      <c r="A242" s="127">
        <v>258</v>
      </c>
      <c r="B242" s="60"/>
      <c r="C242" s="66">
        <f t="shared" si="11"/>
        <v>29.41</v>
      </c>
      <c r="D242" s="125"/>
      <c r="E242" s="344">
        <v>12590</v>
      </c>
      <c r="F242" s="148">
        <f t="shared" si="10"/>
        <v>6981</v>
      </c>
      <c r="G242" s="348"/>
      <c r="H242" s="348">
        <f t="shared" si="9"/>
        <v>5137</v>
      </c>
      <c r="I242" s="344">
        <v>33</v>
      </c>
    </row>
    <row r="243" spans="1:9">
      <c r="A243" s="127">
        <v>259</v>
      </c>
      <c r="B243" s="60"/>
      <c r="C243" s="66">
        <f t="shared" si="11"/>
        <v>29.43</v>
      </c>
      <c r="D243" s="125"/>
      <c r="E243" s="344">
        <v>12590</v>
      </c>
      <c r="F243" s="148">
        <f t="shared" si="10"/>
        <v>6976</v>
      </c>
      <c r="G243" s="348"/>
      <c r="H243" s="348">
        <f t="shared" si="9"/>
        <v>5134</v>
      </c>
      <c r="I243" s="344">
        <v>33</v>
      </c>
    </row>
    <row r="244" spans="1:9">
      <c r="A244" s="127">
        <v>260</v>
      </c>
      <c r="B244" s="60"/>
      <c r="C244" s="66">
        <f t="shared" si="11"/>
        <v>29.45</v>
      </c>
      <c r="D244" s="125"/>
      <c r="E244" s="344">
        <v>12590</v>
      </c>
      <c r="F244" s="148">
        <f t="shared" si="10"/>
        <v>6971</v>
      </c>
      <c r="G244" s="348"/>
      <c r="H244" s="348">
        <f t="shared" si="9"/>
        <v>5130</v>
      </c>
      <c r="I244" s="344">
        <v>33</v>
      </c>
    </row>
    <row r="245" spans="1:9">
      <c r="A245" s="127">
        <v>261</v>
      </c>
      <c r="B245" s="60"/>
      <c r="C245" s="66">
        <f t="shared" si="11"/>
        <v>29.48</v>
      </c>
      <c r="D245" s="125"/>
      <c r="E245" s="344">
        <v>12590</v>
      </c>
      <c r="F245" s="148">
        <f t="shared" si="10"/>
        <v>6964</v>
      </c>
      <c r="G245" s="348"/>
      <c r="H245" s="348">
        <f t="shared" si="9"/>
        <v>5125</v>
      </c>
      <c r="I245" s="344">
        <v>33</v>
      </c>
    </row>
    <row r="246" spans="1:9">
      <c r="A246" s="127">
        <v>262</v>
      </c>
      <c r="B246" s="60"/>
      <c r="C246" s="66">
        <f t="shared" si="11"/>
        <v>29.5</v>
      </c>
      <c r="D246" s="125"/>
      <c r="E246" s="344">
        <v>12590</v>
      </c>
      <c r="F246" s="148">
        <f t="shared" si="10"/>
        <v>6960</v>
      </c>
      <c r="G246" s="348"/>
      <c r="H246" s="348">
        <f t="shared" si="9"/>
        <v>5121</v>
      </c>
      <c r="I246" s="344">
        <v>33</v>
      </c>
    </row>
    <row r="247" spans="1:9">
      <c r="A247" s="127">
        <v>263</v>
      </c>
      <c r="B247" s="60"/>
      <c r="C247" s="66">
        <f t="shared" si="11"/>
        <v>29.52</v>
      </c>
      <c r="D247" s="125"/>
      <c r="E247" s="344">
        <v>12590</v>
      </c>
      <c r="F247" s="148">
        <f t="shared" si="10"/>
        <v>6955</v>
      </c>
      <c r="G247" s="348"/>
      <c r="H247" s="348">
        <f t="shared" si="9"/>
        <v>5118</v>
      </c>
      <c r="I247" s="344">
        <v>33</v>
      </c>
    </row>
    <row r="248" spans="1:9">
      <c r="A248" s="127">
        <v>264</v>
      </c>
      <c r="B248" s="60"/>
      <c r="C248" s="66">
        <f t="shared" si="11"/>
        <v>29.55</v>
      </c>
      <c r="D248" s="125"/>
      <c r="E248" s="344">
        <v>12590</v>
      </c>
      <c r="F248" s="148">
        <f t="shared" si="10"/>
        <v>6948</v>
      </c>
      <c r="G248" s="348"/>
      <c r="H248" s="348">
        <f t="shared" si="9"/>
        <v>5113</v>
      </c>
      <c r="I248" s="344">
        <v>33</v>
      </c>
    </row>
    <row r="249" spans="1:9">
      <c r="A249" s="127">
        <v>265</v>
      </c>
      <c r="B249" s="60"/>
      <c r="C249" s="66">
        <f t="shared" si="11"/>
        <v>29.57</v>
      </c>
      <c r="D249" s="125"/>
      <c r="E249" s="344">
        <v>12590</v>
      </c>
      <c r="F249" s="148">
        <f t="shared" si="10"/>
        <v>6943</v>
      </c>
      <c r="G249" s="348"/>
      <c r="H249" s="348">
        <f t="shared" si="9"/>
        <v>5109</v>
      </c>
      <c r="I249" s="344">
        <v>33</v>
      </c>
    </row>
    <row r="250" spans="1:9">
      <c r="A250" s="127">
        <v>266</v>
      </c>
      <c r="B250" s="60"/>
      <c r="C250" s="66">
        <f t="shared" si="11"/>
        <v>29.59</v>
      </c>
      <c r="D250" s="125"/>
      <c r="E250" s="344">
        <v>12590</v>
      </c>
      <c r="F250" s="148">
        <f t="shared" si="10"/>
        <v>6939</v>
      </c>
      <c r="G250" s="348"/>
      <c r="H250" s="348">
        <f t="shared" si="9"/>
        <v>5106</v>
      </c>
      <c r="I250" s="344">
        <v>33</v>
      </c>
    </row>
    <row r="251" spans="1:9">
      <c r="A251" s="127">
        <v>267</v>
      </c>
      <c r="B251" s="60"/>
      <c r="C251" s="66">
        <f t="shared" si="11"/>
        <v>29.62</v>
      </c>
      <c r="D251" s="125"/>
      <c r="E251" s="344">
        <v>12590</v>
      </c>
      <c r="F251" s="148">
        <f t="shared" si="10"/>
        <v>6932</v>
      </c>
      <c r="G251" s="348"/>
      <c r="H251" s="348">
        <f t="shared" si="9"/>
        <v>5101</v>
      </c>
      <c r="I251" s="344">
        <v>33</v>
      </c>
    </row>
    <row r="252" spans="1:9">
      <c r="A252" s="127">
        <v>268</v>
      </c>
      <c r="B252" s="60"/>
      <c r="C252" s="66">
        <f t="shared" si="11"/>
        <v>29.64</v>
      </c>
      <c r="D252" s="125"/>
      <c r="E252" s="344">
        <v>12590</v>
      </c>
      <c r="F252" s="148">
        <f t="shared" si="10"/>
        <v>6927</v>
      </c>
      <c r="G252" s="348"/>
      <c r="H252" s="348">
        <f t="shared" si="9"/>
        <v>5097</v>
      </c>
      <c r="I252" s="344">
        <v>33</v>
      </c>
    </row>
    <row r="253" spans="1:9">
      <c r="A253" s="127">
        <v>269</v>
      </c>
      <c r="B253" s="60"/>
      <c r="C253" s="66">
        <f t="shared" si="11"/>
        <v>29.66</v>
      </c>
      <c r="D253" s="125"/>
      <c r="E253" s="344">
        <v>12590</v>
      </c>
      <c r="F253" s="148">
        <f t="shared" si="10"/>
        <v>6922</v>
      </c>
      <c r="G253" s="348"/>
      <c r="H253" s="348">
        <f t="shared" si="9"/>
        <v>5094</v>
      </c>
      <c r="I253" s="344">
        <v>33</v>
      </c>
    </row>
    <row r="254" spans="1:9">
      <c r="A254" s="127">
        <v>270</v>
      </c>
      <c r="B254" s="60"/>
      <c r="C254" s="66">
        <f t="shared" si="11"/>
        <v>29.68</v>
      </c>
      <c r="D254" s="125"/>
      <c r="E254" s="344">
        <v>12590</v>
      </c>
      <c r="F254" s="148">
        <f t="shared" si="10"/>
        <v>6918</v>
      </c>
      <c r="G254" s="348"/>
      <c r="H254" s="348">
        <f t="shared" si="9"/>
        <v>5090</v>
      </c>
      <c r="I254" s="344">
        <v>33</v>
      </c>
    </row>
    <row r="255" spans="1:9">
      <c r="A255" s="127">
        <v>271</v>
      </c>
      <c r="B255" s="60"/>
      <c r="C255" s="66">
        <f t="shared" si="11"/>
        <v>29.71</v>
      </c>
      <c r="D255" s="125"/>
      <c r="E255" s="344">
        <v>12590</v>
      </c>
      <c r="F255" s="148">
        <f t="shared" si="10"/>
        <v>6911</v>
      </c>
      <c r="G255" s="348"/>
      <c r="H255" s="348">
        <f t="shared" si="9"/>
        <v>5085</v>
      </c>
      <c r="I255" s="344">
        <v>33</v>
      </c>
    </row>
    <row r="256" spans="1:9">
      <c r="A256" s="127">
        <v>272</v>
      </c>
      <c r="B256" s="60"/>
      <c r="C256" s="66">
        <f t="shared" si="11"/>
        <v>29.73</v>
      </c>
      <c r="D256" s="125"/>
      <c r="E256" s="344">
        <v>12590</v>
      </c>
      <c r="F256" s="148">
        <f t="shared" si="10"/>
        <v>6906</v>
      </c>
      <c r="G256" s="348"/>
      <c r="H256" s="348">
        <f t="shared" si="9"/>
        <v>5082</v>
      </c>
      <c r="I256" s="344">
        <v>33</v>
      </c>
    </row>
    <row r="257" spans="1:9">
      <c r="A257" s="127">
        <v>273</v>
      </c>
      <c r="B257" s="60"/>
      <c r="C257" s="66">
        <f t="shared" si="11"/>
        <v>29.75</v>
      </c>
      <c r="D257" s="125"/>
      <c r="E257" s="344">
        <v>12590</v>
      </c>
      <c r="F257" s="148">
        <f t="shared" si="10"/>
        <v>6901</v>
      </c>
      <c r="G257" s="348"/>
      <c r="H257" s="348">
        <f t="shared" si="9"/>
        <v>5078</v>
      </c>
      <c r="I257" s="344">
        <v>33</v>
      </c>
    </row>
    <row r="258" spans="1:9">
      <c r="A258" s="127">
        <v>274</v>
      </c>
      <c r="B258" s="60"/>
      <c r="C258" s="66">
        <f t="shared" si="11"/>
        <v>29.77</v>
      </c>
      <c r="D258" s="125"/>
      <c r="E258" s="344">
        <v>12590</v>
      </c>
      <c r="F258" s="148">
        <f t="shared" si="10"/>
        <v>6897</v>
      </c>
      <c r="G258" s="348"/>
      <c r="H258" s="348">
        <f t="shared" si="9"/>
        <v>5075</v>
      </c>
      <c r="I258" s="344">
        <v>33</v>
      </c>
    </row>
    <row r="259" spans="1:9">
      <c r="A259" s="127">
        <v>275</v>
      </c>
      <c r="B259" s="60"/>
      <c r="C259" s="66">
        <f t="shared" si="11"/>
        <v>29.8</v>
      </c>
      <c r="D259" s="125"/>
      <c r="E259" s="344">
        <v>12590</v>
      </c>
      <c r="F259" s="148">
        <f t="shared" si="10"/>
        <v>6890</v>
      </c>
      <c r="G259" s="348"/>
      <c r="H259" s="348">
        <f t="shared" si="9"/>
        <v>5070</v>
      </c>
      <c r="I259" s="344">
        <v>33</v>
      </c>
    </row>
    <row r="260" spans="1:9">
      <c r="A260" s="127">
        <v>276</v>
      </c>
      <c r="B260" s="60"/>
      <c r="C260" s="66">
        <f t="shared" si="11"/>
        <v>29.82</v>
      </c>
      <c r="D260" s="125"/>
      <c r="E260" s="344">
        <v>12590</v>
      </c>
      <c r="F260" s="148">
        <f t="shared" si="10"/>
        <v>6885</v>
      </c>
      <c r="G260" s="348"/>
      <c r="H260" s="348">
        <f t="shared" si="9"/>
        <v>5066</v>
      </c>
      <c r="I260" s="344">
        <v>33</v>
      </c>
    </row>
    <row r="261" spans="1:9">
      <c r="A261" s="127">
        <v>277</v>
      </c>
      <c r="B261" s="60"/>
      <c r="C261" s="66">
        <f t="shared" si="11"/>
        <v>29.84</v>
      </c>
      <c r="D261" s="125"/>
      <c r="E261" s="344">
        <v>12590</v>
      </c>
      <c r="F261" s="148">
        <f t="shared" si="10"/>
        <v>6881</v>
      </c>
      <c r="G261" s="348"/>
      <c r="H261" s="348">
        <f t="shared" si="9"/>
        <v>5063</v>
      </c>
      <c r="I261" s="344">
        <v>33</v>
      </c>
    </row>
    <row r="262" spans="1:9">
      <c r="A262" s="127">
        <v>278</v>
      </c>
      <c r="B262" s="60"/>
      <c r="C262" s="66">
        <f t="shared" si="11"/>
        <v>29.86</v>
      </c>
      <c r="D262" s="125"/>
      <c r="E262" s="344">
        <v>12590</v>
      </c>
      <c r="F262" s="148">
        <f t="shared" si="10"/>
        <v>6876</v>
      </c>
      <c r="G262" s="348"/>
      <c r="H262" s="348">
        <f t="shared" si="9"/>
        <v>5060</v>
      </c>
      <c r="I262" s="344">
        <v>33</v>
      </c>
    </row>
    <row r="263" spans="1:9">
      <c r="A263" s="127">
        <v>279</v>
      </c>
      <c r="B263" s="60"/>
      <c r="C263" s="66">
        <f t="shared" si="11"/>
        <v>29.88</v>
      </c>
      <c r="D263" s="125"/>
      <c r="E263" s="344">
        <v>12590</v>
      </c>
      <c r="F263" s="148">
        <f t="shared" si="10"/>
        <v>6872</v>
      </c>
      <c r="G263" s="348"/>
      <c r="H263" s="348">
        <f t="shared" si="9"/>
        <v>5056</v>
      </c>
      <c r="I263" s="344">
        <v>33</v>
      </c>
    </row>
    <row r="264" spans="1:9">
      <c r="A264" s="127">
        <v>280</v>
      </c>
      <c r="B264" s="60"/>
      <c r="C264" s="66">
        <f t="shared" si="11"/>
        <v>29.91</v>
      </c>
      <c r="D264" s="125"/>
      <c r="E264" s="344">
        <v>12590</v>
      </c>
      <c r="F264" s="148">
        <f t="shared" si="10"/>
        <v>6865</v>
      </c>
      <c r="G264" s="348"/>
      <c r="H264" s="348">
        <f t="shared" si="9"/>
        <v>5051</v>
      </c>
      <c r="I264" s="344">
        <v>33</v>
      </c>
    </row>
    <row r="265" spans="1:9">
      <c r="A265" s="127">
        <v>281</v>
      </c>
      <c r="B265" s="60"/>
      <c r="C265" s="66">
        <f t="shared" si="11"/>
        <v>29.93</v>
      </c>
      <c r="D265" s="125"/>
      <c r="E265" s="344">
        <v>12590</v>
      </c>
      <c r="F265" s="148">
        <f t="shared" si="10"/>
        <v>6860</v>
      </c>
      <c r="G265" s="348"/>
      <c r="H265" s="348">
        <f t="shared" si="9"/>
        <v>5048</v>
      </c>
      <c r="I265" s="344">
        <v>33</v>
      </c>
    </row>
    <row r="266" spans="1:9">
      <c r="A266" s="127">
        <v>282</v>
      </c>
      <c r="B266" s="60"/>
      <c r="C266" s="66">
        <f t="shared" si="11"/>
        <v>29.95</v>
      </c>
      <c r="D266" s="125"/>
      <c r="E266" s="344">
        <v>12590</v>
      </c>
      <c r="F266" s="148">
        <f t="shared" si="10"/>
        <v>6856</v>
      </c>
      <c r="G266" s="348"/>
      <c r="H266" s="348">
        <f t="shared" si="9"/>
        <v>5044</v>
      </c>
      <c r="I266" s="344">
        <v>33</v>
      </c>
    </row>
    <row r="267" spans="1:9">
      <c r="A267" s="127">
        <v>283</v>
      </c>
      <c r="B267" s="60"/>
      <c r="C267" s="66">
        <f t="shared" si="11"/>
        <v>29.97</v>
      </c>
      <c r="D267" s="125"/>
      <c r="E267" s="344">
        <v>12590</v>
      </c>
      <c r="F267" s="148">
        <f t="shared" si="10"/>
        <v>6851</v>
      </c>
      <c r="G267" s="348"/>
      <c r="H267" s="348">
        <f t="shared" si="9"/>
        <v>5041</v>
      </c>
      <c r="I267" s="344">
        <v>33</v>
      </c>
    </row>
    <row r="268" spans="1:9">
      <c r="A268" s="127">
        <v>284</v>
      </c>
      <c r="B268" s="60"/>
      <c r="C268" s="66">
        <f t="shared" si="11"/>
        <v>29.99</v>
      </c>
      <c r="D268" s="125"/>
      <c r="E268" s="344">
        <v>12590</v>
      </c>
      <c r="F268" s="148">
        <f t="shared" si="10"/>
        <v>6846</v>
      </c>
      <c r="G268" s="348"/>
      <c r="H268" s="348">
        <f t="shared" si="9"/>
        <v>5038</v>
      </c>
      <c r="I268" s="344">
        <v>33</v>
      </c>
    </row>
    <row r="269" spans="1:9">
      <c r="A269" s="127">
        <v>285</v>
      </c>
      <c r="B269" s="60"/>
      <c r="C269" s="66">
        <f t="shared" si="11"/>
        <v>30.02</v>
      </c>
      <c r="D269" s="125"/>
      <c r="E269" s="344">
        <v>12590</v>
      </c>
      <c r="F269" s="148">
        <f t="shared" si="10"/>
        <v>6840</v>
      </c>
      <c r="G269" s="348"/>
      <c r="H269" s="348">
        <f t="shared" ref="H269:H332" si="12">ROUND(12*(1/C269*E269),0)</f>
        <v>5033</v>
      </c>
      <c r="I269" s="344">
        <v>33</v>
      </c>
    </row>
    <row r="270" spans="1:9">
      <c r="A270" s="127">
        <v>286</v>
      </c>
      <c r="B270" s="60"/>
      <c r="C270" s="66">
        <f t="shared" si="11"/>
        <v>30.04</v>
      </c>
      <c r="D270" s="125"/>
      <c r="E270" s="344">
        <v>12590</v>
      </c>
      <c r="F270" s="148">
        <f t="shared" ref="F270:F333" si="13">ROUND(12*1.3525*(1/C270*E270)+I270,0)</f>
        <v>6835</v>
      </c>
      <c r="G270" s="348"/>
      <c r="H270" s="348">
        <f t="shared" si="12"/>
        <v>5029</v>
      </c>
      <c r="I270" s="344">
        <v>33</v>
      </c>
    </row>
    <row r="271" spans="1:9">
      <c r="A271" s="127">
        <v>287</v>
      </c>
      <c r="B271" s="60"/>
      <c r="C271" s="66">
        <f t="shared" ref="C271:C334" si="14">ROUND((10.899*LN(A271)+A271/200)*0.5-1.5,2)</f>
        <v>30.06</v>
      </c>
      <c r="D271" s="125"/>
      <c r="E271" s="344">
        <v>12590</v>
      </c>
      <c r="F271" s="148">
        <f t="shared" si="13"/>
        <v>6831</v>
      </c>
      <c r="G271" s="348"/>
      <c r="H271" s="348">
        <f t="shared" si="12"/>
        <v>5026</v>
      </c>
      <c r="I271" s="344">
        <v>33</v>
      </c>
    </row>
    <row r="272" spans="1:9">
      <c r="A272" s="127">
        <v>288</v>
      </c>
      <c r="B272" s="60"/>
      <c r="C272" s="66">
        <f t="shared" si="14"/>
        <v>30.08</v>
      </c>
      <c r="D272" s="125"/>
      <c r="E272" s="344">
        <v>12590</v>
      </c>
      <c r="F272" s="148">
        <f t="shared" si="13"/>
        <v>6826</v>
      </c>
      <c r="G272" s="348"/>
      <c r="H272" s="348">
        <f t="shared" si="12"/>
        <v>5023</v>
      </c>
      <c r="I272" s="344">
        <v>33</v>
      </c>
    </row>
    <row r="273" spans="1:9">
      <c r="A273" s="127">
        <v>289</v>
      </c>
      <c r="B273" s="60"/>
      <c r="C273" s="66">
        <f t="shared" si="14"/>
        <v>30.1</v>
      </c>
      <c r="D273" s="125"/>
      <c r="E273" s="344">
        <v>12590</v>
      </c>
      <c r="F273" s="148">
        <f t="shared" si="13"/>
        <v>6822</v>
      </c>
      <c r="G273" s="348"/>
      <c r="H273" s="348">
        <f t="shared" si="12"/>
        <v>5019</v>
      </c>
      <c r="I273" s="344">
        <v>33</v>
      </c>
    </row>
    <row r="274" spans="1:9">
      <c r="A274" s="127">
        <v>290</v>
      </c>
      <c r="B274" s="60"/>
      <c r="C274" s="66">
        <f t="shared" si="14"/>
        <v>30.12</v>
      </c>
      <c r="D274" s="125"/>
      <c r="E274" s="344">
        <v>12590</v>
      </c>
      <c r="F274" s="148">
        <f t="shared" si="13"/>
        <v>6817</v>
      </c>
      <c r="G274" s="348"/>
      <c r="H274" s="348">
        <f t="shared" si="12"/>
        <v>5016</v>
      </c>
      <c r="I274" s="344">
        <v>33</v>
      </c>
    </row>
    <row r="275" spans="1:9">
      <c r="A275" s="127">
        <v>291</v>
      </c>
      <c r="B275" s="60"/>
      <c r="C275" s="66">
        <f t="shared" si="14"/>
        <v>30.14</v>
      </c>
      <c r="D275" s="125"/>
      <c r="E275" s="344">
        <v>12590</v>
      </c>
      <c r="F275" s="148">
        <f t="shared" si="13"/>
        <v>6813</v>
      </c>
      <c r="G275" s="348"/>
      <c r="H275" s="348">
        <f t="shared" si="12"/>
        <v>5013</v>
      </c>
      <c r="I275" s="344">
        <v>33</v>
      </c>
    </row>
    <row r="276" spans="1:9">
      <c r="A276" s="127">
        <v>292</v>
      </c>
      <c r="B276" s="60"/>
      <c r="C276" s="66">
        <f t="shared" si="14"/>
        <v>30.17</v>
      </c>
      <c r="D276" s="125"/>
      <c r="E276" s="344">
        <v>12590</v>
      </c>
      <c r="F276" s="148">
        <f t="shared" si="13"/>
        <v>6806</v>
      </c>
      <c r="G276" s="348"/>
      <c r="H276" s="348">
        <f t="shared" si="12"/>
        <v>5008</v>
      </c>
      <c r="I276" s="344">
        <v>33</v>
      </c>
    </row>
    <row r="277" spans="1:9">
      <c r="A277" s="127">
        <v>293</v>
      </c>
      <c r="B277" s="60"/>
      <c r="C277" s="66">
        <f t="shared" si="14"/>
        <v>30.19</v>
      </c>
      <c r="D277" s="125"/>
      <c r="E277" s="344">
        <v>12590</v>
      </c>
      <c r="F277" s="148">
        <f t="shared" si="13"/>
        <v>6801</v>
      </c>
      <c r="G277" s="348"/>
      <c r="H277" s="348">
        <f t="shared" si="12"/>
        <v>5004</v>
      </c>
      <c r="I277" s="344">
        <v>33</v>
      </c>
    </row>
    <row r="278" spans="1:9">
      <c r="A278" s="127">
        <v>294</v>
      </c>
      <c r="B278" s="60"/>
      <c r="C278" s="66">
        <f t="shared" si="14"/>
        <v>30.21</v>
      </c>
      <c r="D278" s="125"/>
      <c r="E278" s="344">
        <v>12590</v>
      </c>
      <c r="F278" s="148">
        <f t="shared" si="13"/>
        <v>6797</v>
      </c>
      <c r="G278" s="348"/>
      <c r="H278" s="348">
        <f t="shared" si="12"/>
        <v>5001</v>
      </c>
      <c r="I278" s="344">
        <v>33</v>
      </c>
    </row>
    <row r="279" spans="1:9">
      <c r="A279" s="127">
        <v>295</v>
      </c>
      <c r="B279" s="60"/>
      <c r="C279" s="66">
        <f t="shared" si="14"/>
        <v>30.23</v>
      </c>
      <c r="D279" s="125"/>
      <c r="E279" s="344">
        <v>12590</v>
      </c>
      <c r="F279" s="148">
        <f t="shared" si="13"/>
        <v>6792</v>
      </c>
      <c r="G279" s="348"/>
      <c r="H279" s="348">
        <f t="shared" si="12"/>
        <v>4998</v>
      </c>
      <c r="I279" s="344">
        <v>33</v>
      </c>
    </row>
    <row r="280" spans="1:9">
      <c r="A280" s="127">
        <v>296</v>
      </c>
      <c r="B280" s="60"/>
      <c r="C280" s="66">
        <f t="shared" si="14"/>
        <v>30.25</v>
      </c>
      <c r="D280" s="125"/>
      <c r="E280" s="344">
        <v>12590</v>
      </c>
      <c r="F280" s="148">
        <f t="shared" si="13"/>
        <v>6788</v>
      </c>
      <c r="G280" s="348"/>
      <c r="H280" s="348">
        <f t="shared" si="12"/>
        <v>4994</v>
      </c>
      <c r="I280" s="344">
        <v>33</v>
      </c>
    </row>
    <row r="281" spans="1:9">
      <c r="A281" s="127">
        <v>297</v>
      </c>
      <c r="B281" s="60"/>
      <c r="C281" s="66">
        <f t="shared" si="14"/>
        <v>30.27</v>
      </c>
      <c r="D281" s="125"/>
      <c r="E281" s="344">
        <v>12590</v>
      </c>
      <c r="F281" s="148">
        <f t="shared" si="13"/>
        <v>6783</v>
      </c>
      <c r="G281" s="348"/>
      <c r="H281" s="348">
        <f t="shared" si="12"/>
        <v>4991</v>
      </c>
      <c r="I281" s="344">
        <v>33</v>
      </c>
    </row>
    <row r="282" spans="1:9">
      <c r="A282" s="127">
        <v>298</v>
      </c>
      <c r="B282" s="60"/>
      <c r="C282" s="66">
        <f t="shared" si="14"/>
        <v>30.29</v>
      </c>
      <c r="D282" s="125"/>
      <c r="E282" s="344">
        <v>12590</v>
      </c>
      <c r="F282" s="148">
        <f t="shared" si="13"/>
        <v>6779</v>
      </c>
      <c r="G282" s="348"/>
      <c r="H282" s="348">
        <f t="shared" si="12"/>
        <v>4988</v>
      </c>
      <c r="I282" s="344">
        <v>33</v>
      </c>
    </row>
    <row r="283" spans="1:9">
      <c r="A283" s="127">
        <v>299</v>
      </c>
      <c r="B283" s="60"/>
      <c r="C283" s="66">
        <f t="shared" si="14"/>
        <v>30.31</v>
      </c>
      <c r="D283" s="125"/>
      <c r="E283" s="344">
        <v>12590</v>
      </c>
      <c r="F283" s="148">
        <f t="shared" si="13"/>
        <v>6775</v>
      </c>
      <c r="G283" s="348"/>
      <c r="H283" s="348">
        <f t="shared" si="12"/>
        <v>4984</v>
      </c>
      <c r="I283" s="344">
        <v>33</v>
      </c>
    </row>
    <row r="284" spans="1:9">
      <c r="A284" s="127">
        <v>300</v>
      </c>
      <c r="B284" s="60"/>
      <c r="C284" s="66">
        <f t="shared" si="14"/>
        <v>30.33</v>
      </c>
      <c r="D284" s="125"/>
      <c r="E284" s="344">
        <v>12590</v>
      </c>
      <c r="F284" s="148">
        <f t="shared" si="13"/>
        <v>6770</v>
      </c>
      <c r="G284" s="348"/>
      <c r="H284" s="348">
        <f t="shared" si="12"/>
        <v>4981</v>
      </c>
      <c r="I284" s="344">
        <v>33</v>
      </c>
    </row>
    <row r="285" spans="1:9">
      <c r="A285" s="127">
        <v>301</v>
      </c>
      <c r="B285" s="60"/>
      <c r="C285" s="66">
        <f t="shared" si="14"/>
        <v>30.35</v>
      </c>
      <c r="D285" s="125"/>
      <c r="E285" s="344">
        <v>12590</v>
      </c>
      <c r="F285" s="148">
        <f t="shared" si="13"/>
        <v>6766</v>
      </c>
      <c r="G285" s="348"/>
      <c r="H285" s="348">
        <f t="shared" si="12"/>
        <v>4978</v>
      </c>
      <c r="I285" s="344">
        <v>33</v>
      </c>
    </row>
    <row r="286" spans="1:9">
      <c r="A286" s="127">
        <v>302</v>
      </c>
      <c r="B286" s="60"/>
      <c r="C286" s="66">
        <f t="shared" si="14"/>
        <v>30.37</v>
      </c>
      <c r="D286" s="125"/>
      <c r="E286" s="344">
        <v>12590</v>
      </c>
      <c r="F286" s="148">
        <f t="shared" si="13"/>
        <v>6761</v>
      </c>
      <c r="G286" s="348"/>
      <c r="H286" s="348">
        <f t="shared" si="12"/>
        <v>4975</v>
      </c>
      <c r="I286" s="344">
        <v>33</v>
      </c>
    </row>
    <row r="287" spans="1:9">
      <c r="A287" s="127">
        <v>303</v>
      </c>
      <c r="B287" s="60"/>
      <c r="C287" s="66">
        <f t="shared" si="14"/>
        <v>30.39</v>
      </c>
      <c r="D287" s="125"/>
      <c r="E287" s="344">
        <v>12590</v>
      </c>
      <c r="F287" s="148">
        <f t="shared" si="13"/>
        <v>6757</v>
      </c>
      <c r="G287" s="348"/>
      <c r="H287" s="348">
        <f t="shared" si="12"/>
        <v>4971</v>
      </c>
      <c r="I287" s="344">
        <v>33</v>
      </c>
    </row>
    <row r="288" spans="1:9">
      <c r="A288" s="127">
        <v>304</v>
      </c>
      <c r="B288" s="60"/>
      <c r="C288" s="66">
        <f t="shared" si="14"/>
        <v>30.41</v>
      </c>
      <c r="D288" s="125"/>
      <c r="E288" s="344">
        <v>12590</v>
      </c>
      <c r="F288" s="148">
        <f t="shared" si="13"/>
        <v>6752</v>
      </c>
      <c r="G288" s="348"/>
      <c r="H288" s="348">
        <f t="shared" si="12"/>
        <v>4968</v>
      </c>
      <c r="I288" s="344">
        <v>33</v>
      </c>
    </row>
    <row r="289" spans="1:9">
      <c r="A289" s="127">
        <v>305</v>
      </c>
      <c r="B289" s="60"/>
      <c r="C289" s="66">
        <f t="shared" si="14"/>
        <v>30.44</v>
      </c>
      <c r="D289" s="125"/>
      <c r="E289" s="344">
        <v>12590</v>
      </c>
      <c r="F289" s="148">
        <f t="shared" si="13"/>
        <v>6746</v>
      </c>
      <c r="G289" s="348"/>
      <c r="H289" s="348">
        <f t="shared" si="12"/>
        <v>4963</v>
      </c>
      <c r="I289" s="344">
        <v>33</v>
      </c>
    </row>
    <row r="290" spans="1:9">
      <c r="A290" s="127">
        <v>306</v>
      </c>
      <c r="B290" s="60"/>
      <c r="C290" s="66">
        <f t="shared" si="14"/>
        <v>30.46</v>
      </c>
      <c r="D290" s="125"/>
      <c r="E290" s="344">
        <v>12590</v>
      </c>
      <c r="F290" s="148">
        <f t="shared" si="13"/>
        <v>6741</v>
      </c>
      <c r="G290" s="348"/>
      <c r="H290" s="348">
        <f t="shared" si="12"/>
        <v>4960</v>
      </c>
      <c r="I290" s="344">
        <v>33</v>
      </c>
    </row>
    <row r="291" spans="1:9">
      <c r="A291" s="127">
        <v>307</v>
      </c>
      <c r="B291" s="60"/>
      <c r="C291" s="66">
        <f t="shared" si="14"/>
        <v>30.48</v>
      </c>
      <c r="D291" s="125"/>
      <c r="E291" s="344">
        <v>12590</v>
      </c>
      <c r="F291" s="148">
        <f t="shared" si="13"/>
        <v>6737</v>
      </c>
      <c r="G291" s="348"/>
      <c r="H291" s="348">
        <f t="shared" si="12"/>
        <v>4957</v>
      </c>
      <c r="I291" s="344">
        <v>33</v>
      </c>
    </row>
    <row r="292" spans="1:9">
      <c r="A292" s="127">
        <v>308</v>
      </c>
      <c r="B292" s="60"/>
      <c r="C292" s="66">
        <f t="shared" si="14"/>
        <v>30.5</v>
      </c>
      <c r="D292" s="125"/>
      <c r="E292" s="344">
        <v>12590</v>
      </c>
      <c r="F292" s="148">
        <f t="shared" si="13"/>
        <v>6733</v>
      </c>
      <c r="G292" s="348"/>
      <c r="H292" s="348">
        <f t="shared" si="12"/>
        <v>4953</v>
      </c>
      <c r="I292" s="344">
        <v>33</v>
      </c>
    </row>
    <row r="293" spans="1:9">
      <c r="A293" s="127">
        <v>309</v>
      </c>
      <c r="B293" s="60"/>
      <c r="C293" s="66">
        <f t="shared" si="14"/>
        <v>30.52</v>
      </c>
      <c r="D293" s="125"/>
      <c r="E293" s="344">
        <v>12590</v>
      </c>
      <c r="F293" s="148">
        <f t="shared" si="13"/>
        <v>6728</v>
      </c>
      <c r="G293" s="348"/>
      <c r="H293" s="348">
        <f t="shared" si="12"/>
        <v>4950</v>
      </c>
      <c r="I293" s="344">
        <v>33</v>
      </c>
    </row>
    <row r="294" spans="1:9">
      <c r="A294" s="127">
        <v>310</v>
      </c>
      <c r="B294" s="60"/>
      <c r="C294" s="66">
        <f t="shared" si="14"/>
        <v>30.54</v>
      </c>
      <c r="D294" s="125"/>
      <c r="E294" s="344">
        <v>12590</v>
      </c>
      <c r="F294" s="148">
        <f t="shared" si="13"/>
        <v>6724</v>
      </c>
      <c r="G294" s="348"/>
      <c r="H294" s="348">
        <f t="shared" si="12"/>
        <v>4947</v>
      </c>
      <c r="I294" s="344">
        <v>33</v>
      </c>
    </row>
    <row r="295" spans="1:9">
      <c r="A295" s="127">
        <v>311</v>
      </c>
      <c r="B295" s="60"/>
      <c r="C295" s="66">
        <f t="shared" si="14"/>
        <v>30.56</v>
      </c>
      <c r="D295" s="125"/>
      <c r="E295" s="344">
        <v>12590</v>
      </c>
      <c r="F295" s="148">
        <f t="shared" si="13"/>
        <v>6719</v>
      </c>
      <c r="G295" s="348"/>
      <c r="H295" s="348">
        <f t="shared" si="12"/>
        <v>4944</v>
      </c>
      <c r="I295" s="344">
        <v>33</v>
      </c>
    </row>
    <row r="296" spans="1:9">
      <c r="A296" s="127">
        <v>312</v>
      </c>
      <c r="B296" s="60"/>
      <c r="C296" s="66">
        <f t="shared" si="14"/>
        <v>30.58</v>
      </c>
      <c r="D296" s="125"/>
      <c r="E296" s="344">
        <v>12590</v>
      </c>
      <c r="F296" s="148">
        <f t="shared" si="13"/>
        <v>6715</v>
      </c>
      <c r="G296" s="348"/>
      <c r="H296" s="348">
        <f t="shared" si="12"/>
        <v>4940</v>
      </c>
      <c r="I296" s="344">
        <v>33</v>
      </c>
    </row>
    <row r="297" spans="1:9">
      <c r="A297" s="127">
        <v>313</v>
      </c>
      <c r="B297" s="60"/>
      <c r="C297" s="66">
        <f t="shared" si="14"/>
        <v>30.6</v>
      </c>
      <c r="D297" s="125"/>
      <c r="E297" s="344">
        <v>12590</v>
      </c>
      <c r="F297" s="148">
        <f t="shared" si="13"/>
        <v>6711</v>
      </c>
      <c r="G297" s="348"/>
      <c r="H297" s="348">
        <f t="shared" si="12"/>
        <v>4937</v>
      </c>
      <c r="I297" s="344">
        <v>33</v>
      </c>
    </row>
    <row r="298" spans="1:9">
      <c r="A298" s="127">
        <v>314</v>
      </c>
      <c r="B298" s="60"/>
      <c r="C298" s="66">
        <f t="shared" si="14"/>
        <v>30.62</v>
      </c>
      <c r="D298" s="125"/>
      <c r="E298" s="344">
        <v>12590</v>
      </c>
      <c r="F298" s="148">
        <f t="shared" si="13"/>
        <v>6706</v>
      </c>
      <c r="G298" s="348"/>
      <c r="H298" s="348">
        <f t="shared" si="12"/>
        <v>4934</v>
      </c>
      <c r="I298" s="344">
        <v>33</v>
      </c>
    </row>
    <row r="299" spans="1:9">
      <c r="A299" s="127">
        <v>315</v>
      </c>
      <c r="B299" s="60"/>
      <c r="C299" s="66">
        <f t="shared" si="14"/>
        <v>30.64</v>
      </c>
      <c r="D299" s="125"/>
      <c r="E299" s="344">
        <v>12590</v>
      </c>
      <c r="F299" s="148">
        <f t="shared" si="13"/>
        <v>6702</v>
      </c>
      <c r="G299" s="348"/>
      <c r="H299" s="348">
        <f t="shared" si="12"/>
        <v>4931</v>
      </c>
      <c r="I299" s="344">
        <v>33</v>
      </c>
    </row>
    <row r="300" spans="1:9">
      <c r="A300" s="127">
        <v>316</v>
      </c>
      <c r="B300" s="60"/>
      <c r="C300" s="66">
        <f t="shared" si="14"/>
        <v>30.66</v>
      </c>
      <c r="D300" s="125"/>
      <c r="E300" s="344">
        <v>12590</v>
      </c>
      <c r="F300" s="148">
        <f t="shared" si="13"/>
        <v>6698</v>
      </c>
      <c r="G300" s="348"/>
      <c r="H300" s="348">
        <f t="shared" si="12"/>
        <v>4928</v>
      </c>
      <c r="I300" s="344">
        <v>33</v>
      </c>
    </row>
    <row r="301" spans="1:9">
      <c r="A301" s="127">
        <v>317</v>
      </c>
      <c r="B301" s="60"/>
      <c r="C301" s="66">
        <f t="shared" si="14"/>
        <v>30.68</v>
      </c>
      <c r="D301" s="125"/>
      <c r="E301" s="344">
        <v>12590</v>
      </c>
      <c r="F301" s="148">
        <f t="shared" si="13"/>
        <v>6693</v>
      </c>
      <c r="G301" s="348"/>
      <c r="H301" s="348">
        <f t="shared" si="12"/>
        <v>4924</v>
      </c>
      <c r="I301" s="344">
        <v>33</v>
      </c>
    </row>
    <row r="302" spans="1:9">
      <c r="A302" s="127">
        <v>318</v>
      </c>
      <c r="B302" s="60"/>
      <c r="C302" s="66">
        <f t="shared" si="14"/>
        <v>30.7</v>
      </c>
      <c r="D302" s="125"/>
      <c r="E302" s="344">
        <v>12590</v>
      </c>
      <c r="F302" s="148">
        <f t="shared" si="13"/>
        <v>6689</v>
      </c>
      <c r="G302" s="348"/>
      <c r="H302" s="348">
        <f t="shared" si="12"/>
        <v>4921</v>
      </c>
      <c r="I302" s="344">
        <v>33</v>
      </c>
    </row>
    <row r="303" spans="1:9">
      <c r="A303" s="127">
        <v>319</v>
      </c>
      <c r="B303" s="60"/>
      <c r="C303" s="66">
        <f t="shared" si="14"/>
        <v>30.71</v>
      </c>
      <c r="D303" s="125"/>
      <c r="E303" s="344">
        <v>12590</v>
      </c>
      <c r="F303" s="148">
        <f t="shared" si="13"/>
        <v>6687</v>
      </c>
      <c r="G303" s="348"/>
      <c r="H303" s="348">
        <f t="shared" si="12"/>
        <v>4920</v>
      </c>
      <c r="I303" s="344">
        <v>33</v>
      </c>
    </row>
    <row r="304" spans="1:9">
      <c r="A304" s="127">
        <v>320</v>
      </c>
      <c r="B304" s="60"/>
      <c r="C304" s="66">
        <f t="shared" si="14"/>
        <v>30.73</v>
      </c>
      <c r="D304" s="125"/>
      <c r="E304" s="344">
        <v>12590</v>
      </c>
      <c r="F304" s="148">
        <f t="shared" si="13"/>
        <v>6682</v>
      </c>
      <c r="G304" s="348"/>
      <c r="H304" s="348">
        <f t="shared" si="12"/>
        <v>4916</v>
      </c>
      <c r="I304" s="344">
        <v>33</v>
      </c>
    </row>
    <row r="305" spans="1:9">
      <c r="A305" s="127">
        <v>321</v>
      </c>
      <c r="B305" s="60"/>
      <c r="C305" s="66">
        <f t="shared" si="14"/>
        <v>30.75</v>
      </c>
      <c r="D305" s="125"/>
      <c r="E305" s="344">
        <v>12590</v>
      </c>
      <c r="F305" s="148">
        <f t="shared" si="13"/>
        <v>6678</v>
      </c>
      <c r="G305" s="348"/>
      <c r="H305" s="348">
        <f t="shared" si="12"/>
        <v>4913</v>
      </c>
      <c r="I305" s="344">
        <v>33</v>
      </c>
    </row>
    <row r="306" spans="1:9">
      <c r="A306" s="127">
        <v>322</v>
      </c>
      <c r="B306" s="60"/>
      <c r="C306" s="66">
        <f t="shared" si="14"/>
        <v>30.77</v>
      </c>
      <c r="D306" s="125"/>
      <c r="E306" s="344">
        <v>12590</v>
      </c>
      <c r="F306" s="148">
        <f t="shared" si="13"/>
        <v>6674</v>
      </c>
      <c r="G306" s="348"/>
      <c r="H306" s="348">
        <f t="shared" si="12"/>
        <v>4910</v>
      </c>
      <c r="I306" s="344">
        <v>33</v>
      </c>
    </row>
    <row r="307" spans="1:9">
      <c r="A307" s="127">
        <v>323</v>
      </c>
      <c r="B307" s="60"/>
      <c r="C307" s="66">
        <f t="shared" si="14"/>
        <v>30.79</v>
      </c>
      <c r="D307" s="125"/>
      <c r="E307" s="344">
        <v>12590</v>
      </c>
      <c r="F307" s="148">
        <f t="shared" si="13"/>
        <v>6669</v>
      </c>
      <c r="G307" s="348"/>
      <c r="H307" s="348">
        <f t="shared" si="12"/>
        <v>4907</v>
      </c>
      <c r="I307" s="344">
        <v>33</v>
      </c>
    </row>
    <row r="308" spans="1:9">
      <c r="A308" s="127">
        <v>324</v>
      </c>
      <c r="B308" s="60"/>
      <c r="C308" s="66">
        <f t="shared" si="14"/>
        <v>30.81</v>
      </c>
      <c r="D308" s="125"/>
      <c r="E308" s="344">
        <v>12590</v>
      </c>
      <c r="F308" s="148">
        <f t="shared" si="13"/>
        <v>6665</v>
      </c>
      <c r="G308" s="348"/>
      <c r="H308" s="348">
        <f t="shared" si="12"/>
        <v>4904</v>
      </c>
      <c r="I308" s="344">
        <v>33</v>
      </c>
    </row>
    <row r="309" spans="1:9">
      <c r="A309" s="127">
        <v>325</v>
      </c>
      <c r="B309" s="60"/>
      <c r="C309" s="66">
        <f t="shared" si="14"/>
        <v>30.83</v>
      </c>
      <c r="D309" s="125"/>
      <c r="E309" s="344">
        <v>12590</v>
      </c>
      <c r="F309" s="148">
        <f t="shared" si="13"/>
        <v>6661</v>
      </c>
      <c r="G309" s="348"/>
      <c r="H309" s="348">
        <f t="shared" si="12"/>
        <v>4900</v>
      </c>
      <c r="I309" s="344">
        <v>33</v>
      </c>
    </row>
    <row r="310" spans="1:9">
      <c r="A310" s="127">
        <v>326</v>
      </c>
      <c r="B310" s="60"/>
      <c r="C310" s="66">
        <f t="shared" si="14"/>
        <v>30.85</v>
      </c>
      <c r="D310" s="125"/>
      <c r="E310" s="344">
        <v>12590</v>
      </c>
      <c r="F310" s="148">
        <f t="shared" si="13"/>
        <v>6657</v>
      </c>
      <c r="G310" s="348"/>
      <c r="H310" s="348">
        <f t="shared" si="12"/>
        <v>4897</v>
      </c>
      <c r="I310" s="344">
        <v>33</v>
      </c>
    </row>
    <row r="311" spans="1:9">
      <c r="A311" s="127">
        <v>327</v>
      </c>
      <c r="B311" s="60"/>
      <c r="C311" s="66">
        <f t="shared" si="14"/>
        <v>30.87</v>
      </c>
      <c r="D311" s="125"/>
      <c r="E311" s="344">
        <v>12590</v>
      </c>
      <c r="F311" s="148">
        <f t="shared" si="13"/>
        <v>6652</v>
      </c>
      <c r="G311" s="348"/>
      <c r="H311" s="348">
        <f t="shared" si="12"/>
        <v>4894</v>
      </c>
      <c r="I311" s="344">
        <v>33</v>
      </c>
    </row>
    <row r="312" spans="1:9">
      <c r="A312" s="127">
        <v>328</v>
      </c>
      <c r="B312" s="60"/>
      <c r="C312" s="66">
        <f t="shared" si="14"/>
        <v>30.89</v>
      </c>
      <c r="D312" s="125"/>
      <c r="E312" s="344">
        <v>12590</v>
      </c>
      <c r="F312" s="148">
        <f t="shared" si="13"/>
        <v>6648</v>
      </c>
      <c r="G312" s="348"/>
      <c r="H312" s="348">
        <f t="shared" si="12"/>
        <v>4891</v>
      </c>
      <c r="I312" s="344">
        <v>33</v>
      </c>
    </row>
    <row r="313" spans="1:9">
      <c r="A313" s="127">
        <v>329</v>
      </c>
      <c r="B313" s="60"/>
      <c r="C313" s="66">
        <f t="shared" si="14"/>
        <v>30.91</v>
      </c>
      <c r="D313" s="125"/>
      <c r="E313" s="344">
        <v>12590</v>
      </c>
      <c r="F313" s="148">
        <f t="shared" si="13"/>
        <v>6644</v>
      </c>
      <c r="G313" s="348"/>
      <c r="H313" s="348">
        <f t="shared" si="12"/>
        <v>4888</v>
      </c>
      <c r="I313" s="344">
        <v>33</v>
      </c>
    </row>
    <row r="314" spans="1:9">
      <c r="A314" s="127">
        <v>330</v>
      </c>
      <c r="B314" s="60"/>
      <c r="C314" s="66">
        <f t="shared" si="14"/>
        <v>30.93</v>
      </c>
      <c r="D314" s="125"/>
      <c r="E314" s="344">
        <v>12590</v>
      </c>
      <c r="F314" s="148">
        <f t="shared" si="13"/>
        <v>6639</v>
      </c>
      <c r="G314" s="348"/>
      <c r="H314" s="348">
        <f t="shared" si="12"/>
        <v>4885</v>
      </c>
      <c r="I314" s="344">
        <v>33</v>
      </c>
    </row>
    <row r="315" spans="1:9">
      <c r="A315" s="127">
        <v>331</v>
      </c>
      <c r="B315" s="60"/>
      <c r="C315" s="66">
        <f t="shared" si="14"/>
        <v>30.95</v>
      </c>
      <c r="D315" s="125"/>
      <c r="E315" s="344">
        <v>12590</v>
      </c>
      <c r="F315" s="148">
        <f t="shared" si="13"/>
        <v>6635</v>
      </c>
      <c r="G315" s="348"/>
      <c r="H315" s="348">
        <f t="shared" si="12"/>
        <v>4881</v>
      </c>
      <c r="I315" s="344">
        <v>33</v>
      </c>
    </row>
    <row r="316" spans="1:9">
      <c r="A316" s="127">
        <v>332</v>
      </c>
      <c r="B316" s="60"/>
      <c r="C316" s="66">
        <f t="shared" si="14"/>
        <v>30.97</v>
      </c>
      <c r="D316" s="125"/>
      <c r="E316" s="344">
        <v>12590</v>
      </c>
      <c r="F316" s="148">
        <f t="shared" si="13"/>
        <v>6631</v>
      </c>
      <c r="G316" s="348"/>
      <c r="H316" s="348">
        <f t="shared" si="12"/>
        <v>4878</v>
      </c>
      <c r="I316" s="344">
        <v>33</v>
      </c>
    </row>
    <row r="317" spans="1:9">
      <c r="A317" s="127">
        <v>333</v>
      </c>
      <c r="B317" s="60"/>
      <c r="C317" s="66">
        <f t="shared" si="14"/>
        <v>30.98</v>
      </c>
      <c r="D317" s="125"/>
      <c r="E317" s="344">
        <v>12590</v>
      </c>
      <c r="F317" s="148">
        <f t="shared" si="13"/>
        <v>6629</v>
      </c>
      <c r="G317" s="348"/>
      <c r="H317" s="348">
        <f t="shared" si="12"/>
        <v>4877</v>
      </c>
      <c r="I317" s="344">
        <v>33</v>
      </c>
    </row>
    <row r="318" spans="1:9">
      <c r="A318" s="127">
        <v>334</v>
      </c>
      <c r="B318" s="60"/>
      <c r="C318" s="66">
        <f t="shared" si="14"/>
        <v>31</v>
      </c>
      <c r="D318" s="125"/>
      <c r="E318" s="344">
        <v>12590</v>
      </c>
      <c r="F318" s="148">
        <f t="shared" si="13"/>
        <v>6624</v>
      </c>
      <c r="G318" s="348"/>
      <c r="H318" s="348">
        <f t="shared" si="12"/>
        <v>4874</v>
      </c>
      <c r="I318" s="344">
        <v>33</v>
      </c>
    </row>
    <row r="319" spans="1:9">
      <c r="A319" s="127">
        <v>335</v>
      </c>
      <c r="B319" s="60"/>
      <c r="C319" s="66">
        <f t="shared" si="14"/>
        <v>31.02</v>
      </c>
      <c r="D319" s="125"/>
      <c r="E319" s="344">
        <v>12590</v>
      </c>
      <c r="F319" s="148">
        <f t="shared" si="13"/>
        <v>6620</v>
      </c>
      <c r="G319" s="348"/>
      <c r="H319" s="348">
        <f t="shared" si="12"/>
        <v>4870</v>
      </c>
      <c r="I319" s="344">
        <v>33</v>
      </c>
    </row>
    <row r="320" spans="1:9">
      <c r="A320" s="127">
        <v>336</v>
      </c>
      <c r="B320" s="60"/>
      <c r="C320" s="66">
        <f t="shared" si="14"/>
        <v>31.04</v>
      </c>
      <c r="D320" s="125"/>
      <c r="E320" s="344">
        <v>12590</v>
      </c>
      <c r="F320" s="148">
        <f t="shared" si="13"/>
        <v>6616</v>
      </c>
      <c r="G320" s="348"/>
      <c r="H320" s="348">
        <f t="shared" si="12"/>
        <v>4867</v>
      </c>
      <c r="I320" s="344">
        <v>33</v>
      </c>
    </row>
    <row r="321" spans="1:9">
      <c r="A321" s="127">
        <v>337</v>
      </c>
      <c r="B321" s="60"/>
      <c r="C321" s="66">
        <f t="shared" si="14"/>
        <v>31.06</v>
      </c>
      <c r="D321" s="125"/>
      <c r="E321" s="344">
        <v>12590</v>
      </c>
      <c r="F321" s="148">
        <f t="shared" si="13"/>
        <v>6612</v>
      </c>
      <c r="G321" s="348"/>
      <c r="H321" s="348">
        <f t="shared" si="12"/>
        <v>4864</v>
      </c>
      <c r="I321" s="344">
        <v>33</v>
      </c>
    </row>
    <row r="322" spans="1:9">
      <c r="A322" s="127">
        <v>338</v>
      </c>
      <c r="B322" s="60"/>
      <c r="C322" s="66">
        <f t="shared" si="14"/>
        <v>31.08</v>
      </c>
      <c r="D322" s="125"/>
      <c r="E322" s="344">
        <v>12590</v>
      </c>
      <c r="F322" s="148">
        <f t="shared" si="13"/>
        <v>6608</v>
      </c>
      <c r="G322" s="348"/>
      <c r="H322" s="348">
        <f t="shared" si="12"/>
        <v>4861</v>
      </c>
      <c r="I322" s="344">
        <v>33</v>
      </c>
    </row>
    <row r="323" spans="1:9">
      <c r="A323" s="127">
        <v>339</v>
      </c>
      <c r="B323" s="60"/>
      <c r="C323" s="66">
        <f t="shared" si="14"/>
        <v>31.1</v>
      </c>
      <c r="D323" s="125"/>
      <c r="E323" s="344">
        <v>12590</v>
      </c>
      <c r="F323" s="148">
        <f t="shared" si="13"/>
        <v>6603</v>
      </c>
      <c r="G323" s="348"/>
      <c r="H323" s="348">
        <f t="shared" si="12"/>
        <v>4858</v>
      </c>
      <c r="I323" s="344">
        <v>33</v>
      </c>
    </row>
    <row r="324" spans="1:9">
      <c r="A324" s="127">
        <v>340</v>
      </c>
      <c r="B324" s="60"/>
      <c r="C324" s="66">
        <f t="shared" si="14"/>
        <v>31.11</v>
      </c>
      <c r="D324" s="125"/>
      <c r="E324" s="344">
        <v>12590</v>
      </c>
      <c r="F324" s="148">
        <f t="shared" si="13"/>
        <v>6601</v>
      </c>
      <c r="G324" s="348"/>
      <c r="H324" s="348">
        <f t="shared" si="12"/>
        <v>4856</v>
      </c>
      <c r="I324" s="344">
        <v>33</v>
      </c>
    </row>
    <row r="325" spans="1:9">
      <c r="A325" s="127">
        <v>341</v>
      </c>
      <c r="B325" s="60"/>
      <c r="C325" s="66">
        <f t="shared" si="14"/>
        <v>31.13</v>
      </c>
      <c r="D325" s="125"/>
      <c r="E325" s="344">
        <v>12590</v>
      </c>
      <c r="F325" s="148">
        <f t="shared" si="13"/>
        <v>6597</v>
      </c>
      <c r="G325" s="348"/>
      <c r="H325" s="348">
        <f t="shared" si="12"/>
        <v>4853</v>
      </c>
      <c r="I325" s="344">
        <v>33</v>
      </c>
    </row>
    <row r="326" spans="1:9">
      <c r="A326" s="127">
        <v>342</v>
      </c>
      <c r="B326" s="60"/>
      <c r="C326" s="66">
        <f t="shared" si="14"/>
        <v>31.15</v>
      </c>
      <c r="D326" s="125"/>
      <c r="E326" s="344">
        <v>12590</v>
      </c>
      <c r="F326" s="148">
        <f t="shared" si="13"/>
        <v>6593</v>
      </c>
      <c r="G326" s="348"/>
      <c r="H326" s="348">
        <f t="shared" si="12"/>
        <v>4850</v>
      </c>
      <c r="I326" s="344">
        <v>33</v>
      </c>
    </row>
    <row r="327" spans="1:9">
      <c r="A327" s="127">
        <v>343</v>
      </c>
      <c r="B327" s="60"/>
      <c r="C327" s="66">
        <f t="shared" si="14"/>
        <v>31.17</v>
      </c>
      <c r="D327" s="125"/>
      <c r="E327" s="344">
        <v>12590</v>
      </c>
      <c r="F327" s="148">
        <f t="shared" si="13"/>
        <v>6589</v>
      </c>
      <c r="G327" s="348"/>
      <c r="H327" s="348">
        <f t="shared" si="12"/>
        <v>4847</v>
      </c>
      <c r="I327" s="344">
        <v>33</v>
      </c>
    </row>
    <row r="328" spans="1:9">
      <c r="A328" s="127">
        <v>344</v>
      </c>
      <c r="B328" s="60"/>
      <c r="C328" s="66">
        <f t="shared" si="14"/>
        <v>31.19</v>
      </c>
      <c r="D328" s="125"/>
      <c r="E328" s="344">
        <v>12590</v>
      </c>
      <c r="F328" s="148">
        <f t="shared" si="13"/>
        <v>6584</v>
      </c>
      <c r="G328" s="348"/>
      <c r="H328" s="348">
        <f t="shared" si="12"/>
        <v>4844</v>
      </c>
      <c r="I328" s="344">
        <v>33</v>
      </c>
    </row>
    <row r="329" spans="1:9">
      <c r="A329" s="127">
        <v>345</v>
      </c>
      <c r="B329" s="60"/>
      <c r="C329" s="66">
        <f t="shared" si="14"/>
        <v>31.21</v>
      </c>
      <c r="D329" s="125"/>
      <c r="E329" s="344">
        <v>12590</v>
      </c>
      <c r="F329" s="148">
        <f t="shared" si="13"/>
        <v>6580</v>
      </c>
      <c r="G329" s="348"/>
      <c r="H329" s="348">
        <f t="shared" si="12"/>
        <v>4841</v>
      </c>
      <c r="I329" s="344">
        <v>33</v>
      </c>
    </row>
    <row r="330" spans="1:9">
      <c r="A330" s="127">
        <v>346</v>
      </c>
      <c r="B330" s="60"/>
      <c r="C330" s="66">
        <f t="shared" si="14"/>
        <v>31.23</v>
      </c>
      <c r="D330" s="125"/>
      <c r="E330" s="344">
        <v>12590</v>
      </c>
      <c r="F330" s="148">
        <f t="shared" si="13"/>
        <v>6576</v>
      </c>
      <c r="G330" s="348"/>
      <c r="H330" s="348">
        <f t="shared" si="12"/>
        <v>4838</v>
      </c>
      <c r="I330" s="344">
        <v>33</v>
      </c>
    </row>
    <row r="331" spans="1:9">
      <c r="A331" s="127">
        <v>347</v>
      </c>
      <c r="B331" s="60"/>
      <c r="C331" s="66">
        <f t="shared" si="14"/>
        <v>31.24</v>
      </c>
      <c r="D331" s="125"/>
      <c r="E331" s="344">
        <v>12590</v>
      </c>
      <c r="F331" s="148">
        <f t="shared" si="13"/>
        <v>6574</v>
      </c>
      <c r="G331" s="348"/>
      <c r="H331" s="348">
        <f t="shared" si="12"/>
        <v>4836</v>
      </c>
      <c r="I331" s="344">
        <v>33</v>
      </c>
    </row>
    <row r="332" spans="1:9">
      <c r="A332" s="127">
        <v>348</v>
      </c>
      <c r="B332" s="60"/>
      <c r="C332" s="66">
        <f t="shared" si="14"/>
        <v>31.26</v>
      </c>
      <c r="D332" s="125"/>
      <c r="E332" s="344">
        <v>12590</v>
      </c>
      <c r="F332" s="148">
        <f t="shared" si="13"/>
        <v>6570</v>
      </c>
      <c r="G332" s="348"/>
      <c r="H332" s="348">
        <f t="shared" si="12"/>
        <v>4833</v>
      </c>
      <c r="I332" s="344">
        <v>33</v>
      </c>
    </row>
    <row r="333" spans="1:9">
      <c r="A333" s="127">
        <v>349</v>
      </c>
      <c r="B333" s="60"/>
      <c r="C333" s="66">
        <f t="shared" si="14"/>
        <v>31.28</v>
      </c>
      <c r="D333" s="125"/>
      <c r="E333" s="344">
        <v>12590</v>
      </c>
      <c r="F333" s="148">
        <f t="shared" si="13"/>
        <v>6565</v>
      </c>
      <c r="G333" s="348"/>
      <c r="H333" s="348">
        <f t="shared" ref="H333:H396" si="15">ROUND(12*(1/C333*E333),0)</f>
        <v>4830</v>
      </c>
      <c r="I333" s="344">
        <v>33</v>
      </c>
    </row>
    <row r="334" spans="1:9">
      <c r="A334" s="127">
        <v>350</v>
      </c>
      <c r="B334" s="60"/>
      <c r="C334" s="66">
        <f t="shared" si="14"/>
        <v>31.3</v>
      </c>
      <c r="D334" s="125"/>
      <c r="E334" s="344">
        <v>12590</v>
      </c>
      <c r="F334" s="148">
        <f t="shared" ref="F334:F397" si="16">ROUND(12*1.3525*(1/C334*E334)+I334,0)</f>
        <v>6561</v>
      </c>
      <c r="G334" s="348"/>
      <c r="H334" s="348">
        <f t="shared" si="15"/>
        <v>4827</v>
      </c>
      <c r="I334" s="344">
        <v>33</v>
      </c>
    </row>
    <row r="335" spans="1:9">
      <c r="A335" s="127">
        <v>351</v>
      </c>
      <c r="B335" s="60"/>
      <c r="C335" s="66">
        <f t="shared" ref="C335:C398" si="17">ROUND((10.899*LN(A335)+A335/200)*0.5-1.5,2)</f>
        <v>31.32</v>
      </c>
      <c r="D335" s="125"/>
      <c r="E335" s="344">
        <v>12590</v>
      </c>
      <c r="F335" s="148">
        <f t="shared" si="16"/>
        <v>6557</v>
      </c>
      <c r="G335" s="348"/>
      <c r="H335" s="348">
        <f t="shared" si="15"/>
        <v>4824</v>
      </c>
      <c r="I335" s="344">
        <v>33</v>
      </c>
    </row>
    <row r="336" spans="1:9">
      <c r="A336" s="127">
        <v>352</v>
      </c>
      <c r="B336" s="60"/>
      <c r="C336" s="66">
        <f t="shared" si="17"/>
        <v>31.33</v>
      </c>
      <c r="D336" s="125"/>
      <c r="E336" s="344">
        <v>12590</v>
      </c>
      <c r="F336" s="148">
        <f t="shared" si="16"/>
        <v>6555</v>
      </c>
      <c r="G336" s="348"/>
      <c r="H336" s="348">
        <f t="shared" si="15"/>
        <v>4822</v>
      </c>
      <c r="I336" s="344">
        <v>33</v>
      </c>
    </row>
    <row r="337" spans="1:9">
      <c r="A337" s="127">
        <v>353</v>
      </c>
      <c r="B337" s="60"/>
      <c r="C337" s="66">
        <f t="shared" si="17"/>
        <v>31.35</v>
      </c>
      <c r="D337" s="125"/>
      <c r="E337" s="344">
        <v>12590</v>
      </c>
      <c r="F337" s="148">
        <f t="shared" si="16"/>
        <v>6551</v>
      </c>
      <c r="G337" s="348"/>
      <c r="H337" s="348">
        <f t="shared" si="15"/>
        <v>4819</v>
      </c>
      <c r="I337" s="344">
        <v>33</v>
      </c>
    </row>
    <row r="338" spans="1:9">
      <c r="A338" s="127">
        <v>354</v>
      </c>
      <c r="B338" s="60"/>
      <c r="C338" s="66">
        <f t="shared" si="17"/>
        <v>31.37</v>
      </c>
      <c r="D338" s="125"/>
      <c r="E338" s="344">
        <v>12590</v>
      </c>
      <c r="F338" s="148">
        <f t="shared" si="16"/>
        <v>6547</v>
      </c>
      <c r="G338" s="348"/>
      <c r="H338" s="348">
        <f t="shared" si="15"/>
        <v>4816</v>
      </c>
      <c r="I338" s="344">
        <v>33</v>
      </c>
    </row>
    <row r="339" spans="1:9">
      <c r="A339" s="127">
        <v>355</v>
      </c>
      <c r="B339" s="60"/>
      <c r="C339" s="66">
        <f t="shared" si="17"/>
        <v>31.39</v>
      </c>
      <c r="D339" s="125"/>
      <c r="E339" s="344">
        <v>12590</v>
      </c>
      <c r="F339" s="148">
        <f t="shared" si="16"/>
        <v>6543</v>
      </c>
      <c r="G339" s="348"/>
      <c r="H339" s="348">
        <f t="shared" si="15"/>
        <v>4813</v>
      </c>
      <c r="I339" s="344">
        <v>33</v>
      </c>
    </row>
    <row r="340" spans="1:9">
      <c r="A340" s="127">
        <v>356</v>
      </c>
      <c r="B340" s="60"/>
      <c r="C340" s="66">
        <f t="shared" si="17"/>
        <v>31.41</v>
      </c>
      <c r="D340" s="125"/>
      <c r="E340" s="344">
        <v>12590</v>
      </c>
      <c r="F340" s="148">
        <f t="shared" si="16"/>
        <v>6538</v>
      </c>
      <c r="G340" s="348"/>
      <c r="H340" s="348">
        <f t="shared" si="15"/>
        <v>4810</v>
      </c>
      <c r="I340" s="344">
        <v>33</v>
      </c>
    </row>
    <row r="341" spans="1:9">
      <c r="A341" s="127">
        <v>357</v>
      </c>
      <c r="B341" s="60"/>
      <c r="C341" s="66">
        <f t="shared" si="17"/>
        <v>31.42</v>
      </c>
      <c r="D341" s="125"/>
      <c r="E341" s="344">
        <v>12590</v>
      </c>
      <c r="F341" s="148">
        <f t="shared" si="16"/>
        <v>6536</v>
      </c>
      <c r="G341" s="348"/>
      <c r="H341" s="348">
        <f t="shared" si="15"/>
        <v>4808</v>
      </c>
      <c r="I341" s="344">
        <v>33</v>
      </c>
    </row>
    <row r="342" spans="1:9">
      <c r="A342" s="127">
        <v>358</v>
      </c>
      <c r="B342" s="60"/>
      <c r="C342" s="66">
        <f t="shared" si="17"/>
        <v>31.44</v>
      </c>
      <c r="D342" s="125"/>
      <c r="E342" s="344">
        <v>12590</v>
      </c>
      <c r="F342" s="148">
        <f t="shared" si="16"/>
        <v>6532</v>
      </c>
      <c r="G342" s="348"/>
      <c r="H342" s="348">
        <f t="shared" si="15"/>
        <v>4805</v>
      </c>
      <c r="I342" s="344">
        <v>33</v>
      </c>
    </row>
    <row r="343" spans="1:9">
      <c r="A343" s="127">
        <v>359</v>
      </c>
      <c r="B343" s="60"/>
      <c r="C343" s="66">
        <f t="shared" si="17"/>
        <v>31.46</v>
      </c>
      <c r="D343" s="125"/>
      <c r="E343" s="344">
        <v>12590</v>
      </c>
      <c r="F343" s="148">
        <f t="shared" si="16"/>
        <v>6528</v>
      </c>
      <c r="G343" s="348"/>
      <c r="H343" s="348">
        <f t="shared" si="15"/>
        <v>4802</v>
      </c>
      <c r="I343" s="344">
        <v>33</v>
      </c>
    </row>
    <row r="344" spans="1:9">
      <c r="A344" s="127">
        <v>360</v>
      </c>
      <c r="B344" s="60"/>
      <c r="C344" s="66">
        <f t="shared" si="17"/>
        <v>31.48</v>
      </c>
      <c r="D344" s="125"/>
      <c r="E344" s="344">
        <v>12590</v>
      </c>
      <c r="F344" s="148">
        <f t="shared" si="16"/>
        <v>6524</v>
      </c>
      <c r="G344" s="348"/>
      <c r="H344" s="348">
        <f t="shared" si="15"/>
        <v>4799</v>
      </c>
      <c r="I344" s="344">
        <v>33</v>
      </c>
    </row>
    <row r="345" spans="1:9">
      <c r="A345" s="127">
        <v>361</v>
      </c>
      <c r="B345" s="60"/>
      <c r="C345" s="66">
        <f t="shared" si="17"/>
        <v>31.49</v>
      </c>
      <c r="D345" s="125"/>
      <c r="E345" s="344">
        <v>12590</v>
      </c>
      <c r="F345" s="148">
        <f t="shared" si="16"/>
        <v>6522</v>
      </c>
      <c r="G345" s="348"/>
      <c r="H345" s="348">
        <f t="shared" si="15"/>
        <v>4798</v>
      </c>
      <c r="I345" s="344">
        <v>33</v>
      </c>
    </row>
    <row r="346" spans="1:9">
      <c r="A346" s="127">
        <v>362</v>
      </c>
      <c r="B346" s="60"/>
      <c r="C346" s="66">
        <f t="shared" si="17"/>
        <v>31.51</v>
      </c>
      <c r="D346" s="125"/>
      <c r="E346" s="344">
        <v>12590</v>
      </c>
      <c r="F346" s="148">
        <f t="shared" si="16"/>
        <v>6518</v>
      </c>
      <c r="G346" s="348"/>
      <c r="H346" s="348">
        <f t="shared" si="15"/>
        <v>4795</v>
      </c>
      <c r="I346" s="344">
        <v>33</v>
      </c>
    </row>
    <row r="347" spans="1:9">
      <c r="A347" s="127">
        <v>363</v>
      </c>
      <c r="B347" s="60"/>
      <c r="C347" s="66">
        <f t="shared" si="17"/>
        <v>31.53</v>
      </c>
      <c r="D347" s="125"/>
      <c r="E347" s="344">
        <v>12590</v>
      </c>
      <c r="F347" s="148">
        <f t="shared" si="16"/>
        <v>6514</v>
      </c>
      <c r="G347" s="348"/>
      <c r="H347" s="348">
        <f t="shared" si="15"/>
        <v>4792</v>
      </c>
      <c r="I347" s="344">
        <v>33</v>
      </c>
    </row>
    <row r="348" spans="1:9">
      <c r="A348" s="127">
        <v>364</v>
      </c>
      <c r="B348" s="60"/>
      <c r="C348" s="66">
        <f t="shared" si="17"/>
        <v>31.55</v>
      </c>
      <c r="D348" s="125"/>
      <c r="E348" s="344">
        <v>12590</v>
      </c>
      <c r="F348" s="148">
        <f t="shared" si="16"/>
        <v>6510</v>
      </c>
      <c r="G348" s="348"/>
      <c r="H348" s="348">
        <f t="shared" si="15"/>
        <v>4789</v>
      </c>
      <c r="I348" s="344">
        <v>33</v>
      </c>
    </row>
    <row r="349" spans="1:9">
      <c r="A349" s="127">
        <v>365</v>
      </c>
      <c r="B349" s="60"/>
      <c r="C349" s="66">
        <f t="shared" si="17"/>
        <v>31.56</v>
      </c>
      <c r="D349" s="125"/>
      <c r="E349" s="344">
        <v>12590</v>
      </c>
      <c r="F349" s="148">
        <f t="shared" si="16"/>
        <v>6508</v>
      </c>
      <c r="G349" s="348"/>
      <c r="H349" s="348">
        <f t="shared" si="15"/>
        <v>4787</v>
      </c>
      <c r="I349" s="344">
        <v>33</v>
      </c>
    </row>
    <row r="350" spans="1:9">
      <c r="A350" s="127">
        <v>366</v>
      </c>
      <c r="B350" s="60"/>
      <c r="C350" s="66">
        <f t="shared" si="17"/>
        <v>31.58</v>
      </c>
      <c r="D350" s="125"/>
      <c r="E350" s="344">
        <v>12590</v>
      </c>
      <c r="F350" s="148">
        <f t="shared" si="16"/>
        <v>6503</v>
      </c>
      <c r="G350" s="348"/>
      <c r="H350" s="348">
        <f t="shared" si="15"/>
        <v>4784</v>
      </c>
      <c r="I350" s="344">
        <v>33</v>
      </c>
    </row>
    <row r="351" spans="1:9">
      <c r="A351" s="127">
        <v>367</v>
      </c>
      <c r="B351" s="60"/>
      <c r="C351" s="66">
        <f t="shared" si="17"/>
        <v>31.6</v>
      </c>
      <c r="D351" s="125"/>
      <c r="E351" s="344">
        <v>12590</v>
      </c>
      <c r="F351" s="148">
        <f t="shared" si="16"/>
        <v>6499</v>
      </c>
      <c r="G351" s="348"/>
      <c r="H351" s="348">
        <f t="shared" si="15"/>
        <v>4781</v>
      </c>
      <c r="I351" s="344">
        <v>33</v>
      </c>
    </row>
    <row r="352" spans="1:9">
      <c r="A352" s="127">
        <v>368</v>
      </c>
      <c r="B352" s="60"/>
      <c r="C352" s="66">
        <f t="shared" si="17"/>
        <v>31.62</v>
      </c>
      <c r="D352" s="125"/>
      <c r="E352" s="344">
        <v>12590</v>
      </c>
      <c r="F352" s="148">
        <f t="shared" si="16"/>
        <v>6495</v>
      </c>
      <c r="G352" s="348"/>
      <c r="H352" s="348">
        <f t="shared" si="15"/>
        <v>4778</v>
      </c>
      <c r="I352" s="344">
        <v>33</v>
      </c>
    </row>
    <row r="353" spans="1:9">
      <c r="A353" s="127">
        <v>369</v>
      </c>
      <c r="B353" s="60"/>
      <c r="C353" s="66">
        <f t="shared" si="17"/>
        <v>31.63</v>
      </c>
      <c r="D353" s="125"/>
      <c r="E353" s="344">
        <v>12590</v>
      </c>
      <c r="F353" s="148">
        <f t="shared" si="16"/>
        <v>6493</v>
      </c>
      <c r="G353" s="348"/>
      <c r="H353" s="348">
        <f t="shared" si="15"/>
        <v>4776</v>
      </c>
      <c r="I353" s="344">
        <v>33</v>
      </c>
    </row>
    <row r="354" spans="1:9">
      <c r="A354" s="127">
        <v>370</v>
      </c>
      <c r="B354" s="60"/>
      <c r="C354" s="66">
        <f t="shared" si="17"/>
        <v>31.65</v>
      </c>
      <c r="D354" s="125"/>
      <c r="E354" s="344">
        <v>12590</v>
      </c>
      <c r="F354" s="148">
        <f t="shared" si="16"/>
        <v>6489</v>
      </c>
      <c r="G354" s="348"/>
      <c r="H354" s="348">
        <f t="shared" si="15"/>
        <v>4773</v>
      </c>
      <c r="I354" s="344">
        <v>33</v>
      </c>
    </row>
    <row r="355" spans="1:9">
      <c r="A355" s="127">
        <v>371</v>
      </c>
      <c r="B355" s="60"/>
      <c r="C355" s="66">
        <f t="shared" si="17"/>
        <v>31.67</v>
      </c>
      <c r="D355" s="125"/>
      <c r="E355" s="344">
        <v>12590</v>
      </c>
      <c r="F355" s="148">
        <f t="shared" si="16"/>
        <v>6485</v>
      </c>
      <c r="G355" s="348"/>
      <c r="H355" s="348">
        <f t="shared" si="15"/>
        <v>4770</v>
      </c>
      <c r="I355" s="344">
        <v>33</v>
      </c>
    </row>
    <row r="356" spans="1:9">
      <c r="A356" s="127">
        <v>372</v>
      </c>
      <c r="B356" s="60"/>
      <c r="C356" s="66">
        <f t="shared" si="17"/>
        <v>31.69</v>
      </c>
      <c r="D356" s="125"/>
      <c r="E356" s="344">
        <v>12590</v>
      </c>
      <c r="F356" s="148">
        <f t="shared" si="16"/>
        <v>6481</v>
      </c>
      <c r="G356" s="348"/>
      <c r="H356" s="348">
        <f t="shared" si="15"/>
        <v>4767</v>
      </c>
      <c r="I356" s="344">
        <v>33</v>
      </c>
    </row>
    <row r="357" spans="1:9">
      <c r="A357" s="127">
        <v>373</v>
      </c>
      <c r="B357" s="60"/>
      <c r="C357" s="66">
        <f t="shared" si="17"/>
        <v>31.7</v>
      </c>
      <c r="D357" s="125"/>
      <c r="E357" s="344">
        <v>12590</v>
      </c>
      <c r="F357" s="148">
        <f t="shared" si="16"/>
        <v>6479</v>
      </c>
      <c r="G357" s="348"/>
      <c r="H357" s="348">
        <f t="shared" si="15"/>
        <v>4766</v>
      </c>
      <c r="I357" s="344">
        <v>33</v>
      </c>
    </row>
    <row r="358" spans="1:9">
      <c r="A358" s="127">
        <v>374</v>
      </c>
      <c r="B358" s="60"/>
      <c r="C358" s="66">
        <f t="shared" si="17"/>
        <v>31.72</v>
      </c>
      <c r="D358" s="125"/>
      <c r="E358" s="344">
        <v>12590</v>
      </c>
      <c r="F358" s="148">
        <f t="shared" si="16"/>
        <v>6475</v>
      </c>
      <c r="G358" s="348"/>
      <c r="H358" s="348">
        <f t="shared" si="15"/>
        <v>4763</v>
      </c>
      <c r="I358" s="344">
        <v>33</v>
      </c>
    </row>
    <row r="359" spans="1:9">
      <c r="A359" s="127">
        <v>375</v>
      </c>
      <c r="B359" s="60"/>
      <c r="C359" s="66">
        <f t="shared" si="17"/>
        <v>31.74</v>
      </c>
      <c r="D359" s="125"/>
      <c r="E359" s="344">
        <v>12590</v>
      </c>
      <c r="F359" s="148">
        <f t="shared" si="16"/>
        <v>6471</v>
      </c>
      <c r="G359" s="348"/>
      <c r="H359" s="348">
        <f t="shared" si="15"/>
        <v>4760</v>
      </c>
      <c r="I359" s="344">
        <v>33</v>
      </c>
    </row>
    <row r="360" spans="1:9">
      <c r="A360" s="127">
        <v>376</v>
      </c>
      <c r="B360" s="60"/>
      <c r="C360" s="66">
        <f t="shared" si="17"/>
        <v>31.75</v>
      </c>
      <c r="D360" s="125"/>
      <c r="E360" s="344">
        <v>12590</v>
      </c>
      <c r="F360" s="148">
        <f t="shared" si="16"/>
        <v>6469</v>
      </c>
      <c r="G360" s="348"/>
      <c r="H360" s="348">
        <f t="shared" si="15"/>
        <v>4758</v>
      </c>
      <c r="I360" s="344">
        <v>33</v>
      </c>
    </row>
    <row r="361" spans="1:9">
      <c r="A361" s="127">
        <v>377</v>
      </c>
      <c r="B361" s="60"/>
      <c r="C361" s="66">
        <f t="shared" si="17"/>
        <v>31.77</v>
      </c>
      <c r="D361" s="125"/>
      <c r="E361" s="344">
        <v>12590</v>
      </c>
      <c r="F361" s="148">
        <f t="shared" si="16"/>
        <v>6465</v>
      </c>
      <c r="G361" s="348"/>
      <c r="H361" s="348">
        <f t="shared" si="15"/>
        <v>4755</v>
      </c>
      <c r="I361" s="344">
        <v>33</v>
      </c>
    </row>
    <row r="362" spans="1:9">
      <c r="A362" s="127">
        <v>378</v>
      </c>
      <c r="B362" s="60"/>
      <c r="C362" s="66">
        <f t="shared" si="17"/>
        <v>31.79</v>
      </c>
      <c r="D362" s="125"/>
      <c r="E362" s="344">
        <v>12590</v>
      </c>
      <c r="F362" s="148">
        <f t="shared" si="16"/>
        <v>6461</v>
      </c>
      <c r="G362" s="348"/>
      <c r="H362" s="348">
        <f t="shared" si="15"/>
        <v>4752</v>
      </c>
      <c r="I362" s="344">
        <v>33</v>
      </c>
    </row>
    <row r="363" spans="1:9">
      <c r="A363" s="127">
        <v>379</v>
      </c>
      <c r="B363" s="60"/>
      <c r="C363" s="66">
        <f t="shared" si="17"/>
        <v>31.8</v>
      </c>
      <c r="D363" s="125"/>
      <c r="E363" s="344">
        <v>12590</v>
      </c>
      <c r="F363" s="148">
        <f t="shared" si="16"/>
        <v>6459</v>
      </c>
      <c r="G363" s="348"/>
      <c r="H363" s="348">
        <f t="shared" si="15"/>
        <v>4751</v>
      </c>
      <c r="I363" s="344">
        <v>33</v>
      </c>
    </row>
    <row r="364" spans="1:9">
      <c r="A364" s="127">
        <v>380</v>
      </c>
      <c r="B364" s="60"/>
      <c r="C364" s="66">
        <f t="shared" si="17"/>
        <v>31.82</v>
      </c>
      <c r="D364" s="125"/>
      <c r="E364" s="344">
        <v>12590</v>
      </c>
      <c r="F364" s="148">
        <f t="shared" si="16"/>
        <v>6455</v>
      </c>
      <c r="G364" s="348"/>
      <c r="H364" s="348">
        <f t="shared" si="15"/>
        <v>4748</v>
      </c>
      <c r="I364" s="344">
        <v>33</v>
      </c>
    </row>
    <row r="365" spans="1:9">
      <c r="A365" s="127">
        <v>381</v>
      </c>
      <c r="B365" s="60"/>
      <c r="C365" s="66">
        <f t="shared" si="17"/>
        <v>31.84</v>
      </c>
      <c r="D365" s="125"/>
      <c r="E365" s="344">
        <v>12590</v>
      </c>
      <c r="F365" s="148">
        <f t="shared" si="16"/>
        <v>6451</v>
      </c>
      <c r="G365" s="348"/>
      <c r="H365" s="348">
        <f t="shared" si="15"/>
        <v>4745</v>
      </c>
      <c r="I365" s="344">
        <v>33</v>
      </c>
    </row>
    <row r="366" spans="1:9">
      <c r="A366" s="127">
        <v>382</v>
      </c>
      <c r="B366" s="60"/>
      <c r="C366" s="66">
        <f t="shared" si="17"/>
        <v>31.85</v>
      </c>
      <c r="D366" s="125"/>
      <c r="E366" s="344">
        <v>12590</v>
      </c>
      <c r="F366" s="148">
        <f t="shared" si="16"/>
        <v>6449</v>
      </c>
      <c r="G366" s="348"/>
      <c r="H366" s="348">
        <f t="shared" si="15"/>
        <v>4743</v>
      </c>
      <c r="I366" s="344">
        <v>33</v>
      </c>
    </row>
    <row r="367" spans="1:9">
      <c r="A367" s="127">
        <v>383</v>
      </c>
      <c r="B367" s="60"/>
      <c r="C367" s="66">
        <f t="shared" si="17"/>
        <v>31.87</v>
      </c>
      <c r="D367" s="125"/>
      <c r="E367" s="344">
        <v>12590</v>
      </c>
      <c r="F367" s="148">
        <f t="shared" si="16"/>
        <v>6445</v>
      </c>
      <c r="G367" s="348"/>
      <c r="H367" s="348">
        <f t="shared" si="15"/>
        <v>4741</v>
      </c>
      <c r="I367" s="344">
        <v>33</v>
      </c>
    </row>
    <row r="368" spans="1:9">
      <c r="A368" s="127">
        <v>384</v>
      </c>
      <c r="B368" s="60"/>
      <c r="C368" s="66">
        <f t="shared" si="17"/>
        <v>31.89</v>
      </c>
      <c r="D368" s="125"/>
      <c r="E368" s="344">
        <v>12590</v>
      </c>
      <c r="F368" s="148">
        <f t="shared" si="16"/>
        <v>6441</v>
      </c>
      <c r="G368" s="348"/>
      <c r="H368" s="348">
        <f t="shared" si="15"/>
        <v>4738</v>
      </c>
      <c r="I368" s="344">
        <v>33</v>
      </c>
    </row>
    <row r="369" spans="1:9">
      <c r="A369" s="127">
        <v>385</v>
      </c>
      <c r="B369" s="60"/>
      <c r="C369" s="66">
        <f t="shared" si="17"/>
        <v>31.9</v>
      </c>
      <c r="D369" s="125"/>
      <c r="E369" s="344">
        <v>12590</v>
      </c>
      <c r="F369" s="148">
        <f t="shared" si="16"/>
        <v>6439</v>
      </c>
      <c r="G369" s="348"/>
      <c r="H369" s="348">
        <f t="shared" si="15"/>
        <v>4736</v>
      </c>
      <c r="I369" s="344">
        <v>33</v>
      </c>
    </row>
    <row r="370" spans="1:9">
      <c r="A370" s="127">
        <v>386</v>
      </c>
      <c r="B370" s="60"/>
      <c r="C370" s="66">
        <f t="shared" si="17"/>
        <v>31.92</v>
      </c>
      <c r="D370" s="125"/>
      <c r="E370" s="344">
        <v>12590</v>
      </c>
      <c r="F370" s="148">
        <f t="shared" si="16"/>
        <v>6434</v>
      </c>
      <c r="G370" s="348"/>
      <c r="H370" s="348">
        <f t="shared" si="15"/>
        <v>4733</v>
      </c>
      <c r="I370" s="344">
        <v>33</v>
      </c>
    </row>
    <row r="371" spans="1:9">
      <c r="A371" s="127">
        <v>387</v>
      </c>
      <c r="B371" s="60"/>
      <c r="C371" s="66">
        <f t="shared" si="17"/>
        <v>31.94</v>
      </c>
      <c r="D371" s="125"/>
      <c r="E371" s="344">
        <v>12590</v>
      </c>
      <c r="F371" s="148">
        <f t="shared" si="16"/>
        <v>6430</v>
      </c>
      <c r="G371" s="348"/>
      <c r="H371" s="348">
        <f t="shared" si="15"/>
        <v>4730</v>
      </c>
      <c r="I371" s="344">
        <v>33</v>
      </c>
    </row>
    <row r="372" spans="1:9">
      <c r="A372" s="127">
        <v>388</v>
      </c>
      <c r="B372" s="60"/>
      <c r="C372" s="66">
        <f t="shared" si="17"/>
        <v>31.95</v>
      </c>
      <c r="D372" s="125"/>
      <c r="E372" s="344">
        <v>12590</v>
      </c>
      <c r="F372" s="148">
        <f t="shared" si="16"/>
        <v>6428</v>
      </c>
      <c r="G372" s="348"/>
      <c r="H372" s="348">
        <f t="shared" si="15"/>
        <v>4729</v>
      </c>
      <c r="I372" s="344">
        <v>33</v>
      </c>
    </row>
    <row r="373" spans="1:9">
      <c r="A373" s="127">
        <v>389</v>
      </c>
      <c r="B373" s="60"/>
      <c r="C373" s="66">
        <f t="shared" si="17"/>
        <v>31.97</v>
      </c>
      <c r="D373" s="125"/>
      <c r="E373" s="344">
        <v>12590</v>
      </c>
      <c r="F373" s="148">
        <f t="shared" si="16"/>
        <v>6424</v>
      </c>
      <c r="G373" s="348"/>
      <c r="H373" s="348">
        <f t="shared" si="15"/>
        <v>4726</v>
      </c>
      <c r="I373" s="344">
        <v>33</v>
      </c>
    </row>
    <row r="374" spans="1:9">
      <c r="A374" s="127">
        <v>390</v>
      </c>
      <c r="B374" s="60"/>
      <c r="C374" s="66">
        <f t="shared" si="17"/>
        <v>31.99</v>
      </c>
      <c r="D374" s="125"/>
      <c r="E374" s="344">
        <v>12590</v>
      </c>
      <c r="F374" s="148">
        <f t="shared" si="16"/>
        <v>6420</v>
      </c>
      <c r="G374" s="348"/>
      <c r="H374" s="348">
        <f t="shared" si="15"/>
        <v>4723</v>
      </c>
      <c r="I374" s="344">
        <v>33</v>
      </c>
    </row>
    <row r="375" spans="1:9">
      <c r="A375" s="127">
        <v>391</v>
      </c>
      <c r="B375" s="60"/>
      <c r="C375" s="66">
        <f t="shared" si="17"/>
        <v>32</v>
      </c>
      <c r="D375" s="125"/>
      <c r="E375" s="344">
        <v>12590</v>
      </c>
      <c r="F375" s="148">
        <f t="shared" si="16"/>
        <v>6418</v>
      </c>
      <c r="G375" s="348"/>
      <c r="H375" s="348">
        <f t="shared" si="15"/>
        <v>4721</v>
      </c>
      <c r="I375" s="344">
        <v>33</v>
      </c>
    </row>
    <row r="376" spans="1:9">
      <c r="A376" s="127">
        <v>392</v>
      </c>
      <c r="B376" s="60"/>
      <c r="C376" s="66">
        <f t="shared" si="17"/>
        <v>32.020000000000003</v>
      </c>
      <c r="D376" s="125"/>
      <c r="E376" s="344">
        <v>12590</v>
      </c>
      <c r="F376" s="148">
        <f t="shared" si="16"/>
        <v>6415</v>
      </c>
      <c r="G376" s="348"/>
      <c r="H376" s="348">
        <f t="shared" si="15"/>
        <v>4718</v>
      </c>
      <c r="I376" s="344">
        <v>33</v>
      </c>
    </row>
    <row r="377" spans="1:9">
      <c r="A377" s="127">
        <v>393</v>
      </c>
      <c r="B377" s="60"/>
      <c r="C377" s="66">
        <f t="shared" si="17"/>
        <v>32.04</v>
      </c>
      <c r="D377" s="125"/>
      <c r="E377" s="344">
        <v>12590</v>
      </c>
      <c r="F377" s="148">
        <f t="shared" si="16"/>
        <v>6411</v>
      </c>
      <c r="G377" s="348"/>
      <c r="H377" s="348">
        <f t="shared" si="15"/>
        <v>4715</v>
      </c>
      <c r="I377" s="344">
        <v>33</v>
      </c>
    </row>
    <row r="378" spans="1:9">
      <c r="A378" s="127">
        <v>394</v>
      </c>
      <c r="B378" s="60"/>
      <c r="C378" s="66">
        <f t="shared" si="17"/>
        <v>32.049999999999997</v>
      </c>
      <c r="D378" s="125"/>
      <c r="E378" s="344">
        <v>12590</v>
      </c>
      <c r="F378" s="148">
        <f t="shared" si="16"/>
        <v>6409</v>
      </c>
      <c r="G378" s="348"/>
      <c r="H378" s="348">
        <f t="shared" si="15"/>
        <v>4714</v>
      </c>
      <c r="I378" s="344">
        <v>33</v>
      </c>
    </row>
    <row r="379" spans="1:9">
      <c r="A379" s="127">
        <v>395</v>
      </c>
      <c r="B379" s="60"/>
      <c r="C379" s="66">
        <f t="shared" si="17"/>
        <v>32.07</v>
      </c>
      <c r="D379" s="125"/>
      <c r="E379" s="344">
        <v>12590</v>
      </c>
      <c r="F379" s="148">
        <f t="shared" si="16"/>
        <v>6405</v>
      </c>
      <c r="G379" s="348"/>
      <c r="H379" s="348">
        <f t="shared" si="15"/>
        <v>4711</v>
      </c>
      <c r="I379" s="344">
        <v>33</v>
      </c>
    </row>
    <row r="380" spans="1:9">
      <c r="A380" s="127">
        <v>396</v>
      </c>
      <c r="B380" s="60"/>
      <c r="C380" s="66">
        <f t="shared" si="17"/>
        <v>32.090000000000003</v>
      </c>
      <c r="D380" s="125"/>
      <c r="E380" s="344">
        <v>12590</v>
      </c>
      <c r="F380" s="148">
        <f t="shared" si="16"/>
        <v>6401</v>
      </c>
      <c r="G380" s="348"/>
      <c r="H380" s="348">
        <f t="shared" si="15"/>
        <v>4708</v>
      </c>
      <c r="I380" s="344">
        <v>33</v>
      </c>
    </row>
    <row r="381" spans="1:9">
      <c r="A381" s="127">
        <v>397</v>
      </c>
      <c r="B381" s="60"/>
      <c r="C381" s="66">
        <f t="shared" si="17"/>
        <v>32.1</v>
      </c>
      <c r="D381" s="125"/>
      <c r="E381" s="344">
        <v>12590</v>
      </c>
      <c r="F381" s="148">
        <f t="shared" si="16"/>
        <v>6399</v>
      </c>
      <c r="G381" s="348"/>
      <c r="H381" s="348">
        <f t="shared" si="15"/>
        <v>4707</v>
      </c>
      <c r="I381" s="344">
        <v>33</v>
      </c>
    </row>
    <row r="382" spans="1:9">
      <c r="A382" s="127">
        <v>398</v>
      </c>
      <c r="B382" s="60"/>
      <c r="C382" s="66">
        <f t="shared" si="17"/>
        <v>32.119999999999997</v>
      </c>
      <c r="D382" s="125"/>
      <c r="E382" s="344">
        <v>12590</v>
      </c>
      <c r="F382" s="148">
        <f t="shared" si="16"/>
        <v>6395</v>
      </c>
      <c r="G382" s="348"/>
      <c r="H382" s="348">
        <f t="shared" si="15"/>
        <v>4704</v>
      </c>
      <c r="I382" s="344">
        <v>33</v>
      </c>
    </row>
    <row r="383" spans="1:9">
      <c r="A383" s="127">
        <v>399</v>
      </c>
      <c r="B383" s="60"/>
      <c r="C383" s="66">
        <f t="shared" si="17"/>
        <v>32.130000000000003</v>
      </c>
      <c r="D383" s="125"/>
      <c r="E383" s="344">
        <v>12590</v>
      </c>
      <c r="F383" s="148">
        <f t="shared" si="16"/>
        <v>6393</v>
      </c>
      <c r="G383" s="348"/>
      <c r="H383" s="348">
        <f t="shared" si="15"/>
        <v>4702</v>
      </c>
      <c r="I383" s="344">
        <v>33</v>
      </c>
    </row>
    <row r="384" spans="1:9">
      <c r="A384" s="127">
        <v>400</v>
      </c>
      <c r="B384" s="60"/>
      <c r="C384" s="66">
        <f t="shared" si="17"/>
        <v>32.15</v>
      </c>
      <c r="D384" s="125"/>
      <c r="E384" s="344">
        <v>12590</v>
      </c>
      <c r="F384" s="148">
        <f t="shared" si="16"/>
        <v>6389</v>
      </c>
      <c r="G384" s="348"/>
      <c r="H384" s="348">
        <f t="shared" si="15"/>
        <v>4699</v>
      </c>
      <c r="I384" s="344">
        <v>33</v>
      </c>
    </row>
    <row r="385" spans="1:9">
      <c r="A385" s="127">
        <v>401</v>
      </c>
      <c r="B385" s="60"/>
      <c r="C385" s="66">
        <f t="shared" si="17"/>
        <v>32.17</v>
      </c>
      <c r="D385" s="125"/>
      <c r="E385" s="344">
        <v>12590</v>
      </c>
      <c r="F385" s="148">
        <f t="shared" si="16"/>
        <v>6385</v>
      </c>
      <c r="G385" s="348"/>
      <c r="H385" s="348">
        <f t="shared" si="15"/>
        <v>4696</v>
      </c>
      <c r="I385" s="344">
        <v>33</v>
      </c>
    </row>
    <row r="386" spans="1:9">
      <c r="A386" s="127">
        <v>402</v>
      </c>
      <c r="B386" s="60"/>
      <c r="C386" s="66">
        <f t="shared" si="17"/>
        <v>32.18</v>
      </c>
      <c r="D386" s="125"/>
      <c r="E386" s="344">
        <v>12590</v>
      </c>
      <c r="F386" s="148">
        <f t="shared" si="16"/>
        <v>6383</v>
      </c>
      <c r="G386" s="348"/>
      <c r="H386" s="348">
        <f t="shared" si="15"/>
        <v>4695</v>
      </c>
      <c r="I386" s="344">
        <v>33</v>
      </c>
    </row>
    <row r="387" spans="1:9">
      <c r="A387" s="127">
        <v>403</v>
      </c>
      <c r="B387" s="60"/>
      <c r="C387" s="66">
        <f t="shared" si="17"/>
        <v>32.200000000000003</v>
      </c>
      <c r="D387" s="125"/>
      <c r="E387" s="344">
        <v>12590</v>
      </c>
      <c r="F387" s="148">
        <f t="shared" si="16"/>
        <v>6379</v>
      </c>
      <c r="G387" s="348"/>
      <c r="H387" s="348">
        <f t="shared" si="15"/>
        <v>4692</v>
      </c>
      <c r="I387" s="344">
        <v>33</v>
      </c>
    </row>
    <row r="388" spans="1:9">
      <c r="A388" s="127">
        <v>404</v>
      </c>
      <c r="B388" s="60"/>
      <c r="C388" s="66">
        <f t="shared" si="17"/>
        <v>32.21</v>
      </c>
      <c r="D388" s="125"/>
      <c r="E388" s="344">
        <v>12590</v>
      </c>
      <c r="F388" s="148">
        <f t="shared" si="16"/>
        <v>6377</v>
      </c>
      <c r="G388" s="348"/>
      <c r="H388" s="348">
        <f t="shared" si="15"/>
        <v>4690</v>
      </c>
      <c r="I388" s="344">
        <v>33</v>
      </c>
    </row>
    <row r="389" spans="1:9">
      <c r="A389" s="127">
        <v>405</v>
      </c>
      <c r="B389" s="60"/>
      <c r="C389" s="66">
        <f t="shared" si="17"/>
        <v>32.229999999999997</v>
      </c>
      <c r="D389" s="125"/>
      <c r="E389" s="344">
        <v>12590</v>
      </c>
      <c r="F389" s="148">
        <f t="shared" si="16"/>
        <v>6373</v>
      </c>
      <c r="G389" s="348"/>
      <c r="H389" s="348">
        <f t="shared" si="15"/>
        <v>4688</v>
      </c>
      <c r="I389" s="344">
        <v>33</v>
      </c>
    </row>
    <row r="390" spans="1:9">
      <c r="A390" s="127">
        <v>406</v>
      </c>
      <c r="B390" s="60"/>
      <c r="C390" s="66">
        <f t="shared" si="17"/>
        <v>32.25</v>
      </c>
      <c r="D390" s="125"/>
      <c r="E390" s="344">
        <v>12590</v>
      </c>
      <c r="F390" s="148">
        <f t="shared" si="16"/>
        <v>6369</v>
      </c>
      <c r="G390" s="348"/>
      <c r="H390" s="348">
        <f t="shared" si="15"/>
        <v>4685</v>
      </c>
      <c r="I390" s="344">
        <v>33</v>
      </c>
    </row>
    <row r="391" spans="1:9">
      <c r="A391" s="127">
        <v>407</v>
      </c>
      <c r="B391" s="60"/>
      <c r="C391" s="66">
        <f t="shared" si="17"/>
        <v>32.26</v>
      </c>
      <c r="D391" s="125"/>
      <c r="E391" s="344">
        <v>12590</v>
      </c>
      <c r="F391" s="148">
        <f t="shared" si="16"/>
        <v>6367</v>
      </c>
      <c r="G391" s="348"/>
      <c r="H391" s="348">
        <f t="shared" si="15"/>
        <v>4683</v>
      </c>
      <c r="I391" s="344">
        <v>33</v>
      </c>
    </row>
    <row r="392" spans="1:9">
      <c r="A392" s="127">
        <v>408</v>
      </c>
      <c r="B392" s="60"/>
      <c r="C392" s="66">
        <f t="shared" si="17"/>
        <v>32.28</v>
      </c>
      <c r="D392" s="125"/>
      <c r="E392" s="344">
        <v>12590</v>
      </c>
      <c r="F392" s="148">
        <f t="shared" si="16"/>
        <v>6363</v>
      </c>
      <c r="G392" s="348"/>
      <c r="H392" s="348">
        <f t="shared" si="15"/>
        <v>4680</v>
      </c>
      <c r="I392" s="344">
        <v>33</v>
      </c>
    </row>
    <row r="393" spans="1:9">
      <c r="A393" s="127">
        <v>409</v>
      </c>
      <c r="B393" s="60"/>
      <c r="C393" s="66">
        <f t="shared" si="17"/>
        <v>32.29</v>
      </c>
      <c r="D393" s="125"/>
      <c r="E393" s="344">
        <v>12590</v>
      </c>
      <c r="F393" s="148">
        <f t="shared" si="16"/>
        <v>6361</v>
      </c>
      <c r="G393" s="348"/>
      <c r="H393" s="348">
        <f t="shared" si="15"/>
        <v>4679</v>
      </c>
      <c r="I393" s="344">
        <v>33</v>
      </c>
    </row>
    <row r="394" spans="1:9">
      <c r="A394" s="127">
        <v>410</v>
      </c>
      <c r="B394" s="60"/>
      <c r="C394" s="66">
        <f t="shared" si="17"/>
        <v>32.31</v>
      </c>
      <c r="D394" s="125"/>
      <c r="E394" s="344">
        <v>12590</v>
      </c>
      <c r="F394" s="148">
        <f t="shared" si="16"/>
        <v>6357</v>
      </c>
      <c r="G394" s="348"/>
      <c r="H394" s="348">
        <f t="shared" si="15"/>
        <v>4676</v>
      </c>
      <c r="I394" s="344">
        <v>33</v>
      </c>
    </row>
    <row r="395" spans="1:9">
      <c r="A395" s="127">
        <v>411</v>
      </c>
      <c r="B395" s="60"/>
      <c r="C395" s="66">
        <f t="shared" si="17"/>
        <v>32.33</v>
      </c>
      <c r="D395" s="125"/>
      <c r="E395" s="344">
        <v>12590</v>
      </c>
      <c r="F395" s="148">
        <f t="shared" si="16"/>
        <v>6353</v>
      </c>
      <c r="G395" s="348"/>
      <c r="H395" s="348">
        <f t="shared" si="15"/>
        <v>4673</v>
      </c>
      <c r="I395" s="344">
        <v>33</v>
      </c>
    </row>
    <row r="396" spans="1:9">
      <c r="A396" s="127">
        <v>412</v>
      </c>
      <c r="B396" s="60"/>
      <c r="C396" s="66">
        <f t="shared" si="17"/>
        <v>32.340000000000003</v>
      </c>
      <c r="D396" s="125"/>
      <c r="E396" s="344">
        <v>12590</v>
      </c>
      <c r="F396" s="148">
        <f t="shared" si="16"/>
        <v>6351</v>
      </c>
      <c r="G396" s="348"/>
      <c r="H396" s="348">
        <f t="shared" si="15"/>
        <v>4672</v>
      </c>
      <c r="I396" s="344">
        <v>33</v>
      </c>
    </row>
    <row r="397" spans="1:9">
      <c r="A397" s="127">
        <v>413</v>
      </c>
      <c r="B397" s="60"/>
      <c r="C397" s="66">
        <f t="shared" si="17"/>
        <v>32.36</v>
      </c>
      <c r="D397" s="125"/>
      <c r="E397" s="344">
        <v>12590</v>
      </c>
      <c r="F397" s="148">
        <f t="shared" si="16"/>
        <v>6347</v>
      </c>
      <c r="G397" s="348"/>
      <c r="H397" s="348">
        <f t="shared" ref="H397:H428" si="18">ROUND(12*(1/C397*E397),0)</f>
        <v>4669</v>
      </c>
      <c r="I397" s="344">
        <v>33</v>
      </c>
    </row>
    <row r="398" spans="1:9">
      <c r="A398" s="127">
        <v>414</v>
      </c>
      <c r="B398" s="60"/>
      <c r="C398" s="66">
        <f t="shared" si="17"/>
        <v>32.369999999999997</v>
      </c>
      <c r="D398" s="125"/>
      <c r="E398" s="344">
        <v>12590</v>
      </c>
      <c r="F398" s="148">
        <f t="shared" ref="F398:F428" si="19">ROUND(12*1.3525*(1/C398*E398)+I398,0)</f>
        <v>6346</v>
      </c>
      <c r="G398" s="348"/>
      <c r="H398" s="348">
        <f t="shared" si="18"/>
        <v>4667</v>
      </c>
      <c r="I398" s="344">
        <v>33</v>
      </c>
    </row>
    <row r="399" spans="1:9">
      <c r="A399" s="127">
        <v>415</v>
      </c>
      <c r="B399" s="60"/>
      <c r="C399" s="66">
        <f t="shared" ref="C399:C428" si="20">ROUND((10.899*LN(A399)+A399/200)*0.5-1.5,2)</f>
        <v>32.39</v>
      </c>
      <c r="D399" s="125"/>
      <c r="E399" s="344">
        <v>12590</v>
      </c>
      <c r="F399" s="148">
        <f t="shared" si="19"/>
        <v>6342</v>
      </c>
      <c r="G399" s="348"/>
      <c r="H399" s="348">
        <f t="shared" si="18"/>
        <v>4664</v>
      </c>
      <c r="I399" s="344">
        <v>33</v>
      </c>
    </row>
    <row r="400" spans="1:9">
      <c r="A400" s="127">
        <v>416</v>
      </c>
      <c r="B400" s="60"/>
      <c r="C400" s="66">
        <f t="shared" si="20"/>
        <v>32.4</v>
      </c>
      <c r="D400" s="125"/>
      <c r="E400" s="344">
        <v>12590</v>
      </c>
      <c r="F400" s="148">
        <f t="shared" si="19"/>
        <v>6340</v>
      </c>
      <c r="G400" s="348"/>
      <c r="H400" s="348">
        <f t="shared" si="18"/>
        <v>4663</v>
      </c>
      <c r="I400" s="344">
        <v>33</v>
      </c>
    </row>
    <row r="401" spans="1:9">
      <c r="A401" s="127">
        <v>417</v>
      </c>
      <c r="B401" s="60"/>
      <c r="C401" s="66">
        <f t="shared" si="20"/>
        <v>32.42</v>
      </c>
      <c r="D401" s="125"/>
      <c r="E401" s="344">
        <v>12590</v>
      </c>
      <c r="F401" s="148">
        <f t="shared" si="19"/>
        <v>6336</v>
      </c>
      <c r="G401" s="348"/>
      <c r="H401" s="348">
        <f t="shared" si="18"/>
        <v>4660</v>
      </c>
      <c r="I401" s="344">
        <v>33</v>
      </c>
    </row>
    <row r="402" spans="1:9">
      <c r="A402" s="127">
        <v>418</v>
      </c>
      <c r="B402" s="60"/>
      <c r="C402" s="66">
        <f t="shared" si="20"/>
        <v>32.44</v>
      </c>
      <c r="D402" s="125"/>
      <c r="E402" s="344">
        <v>12590</v>
      </c>
      <c r="F402" s="148">
        <f t="shared" si="19"/>
        <v>6332</v>
      </c>
      <c r="G402" s="348"/>
      <c r="H402" s="348">
        <f t="shared" si="18"/>
        <v>4657</v>
      </c>
      <c r="I402" s="344">
        <v>33</v>
      </c>
    </row>
    <row r="403" spans="1:9">
      <c r="A403" s="127">
        <v>419</v>
      </c>
      <c r="B403" s="60"/>
      <c r="C403" s="66">
        <f t="shared" si="20"/>
        <v>32.450000000000003</v>
      </c>
      <c r="D403" s="125"/>
      <c r="E403" s="344">
        <v>12590</v>
      </c>
      <c r="F403" s="148">
        <f t="shared" si="19"/>
        <v>6330</v>
      </c>
      <c r="G403" s="348"/>
      <c r="H403" s="348">
        <f t="shared" si="18"/>
        <v>4656</v>
      </c>
      <c r="I403" s="344">
        <v>33</v>
      </c>
    </row>
    <row r="404" spans="1:9">
      <c r="A404" s="127">
        <v>420</v>
      </c>
      <c r="B404" s="60"/>
      <c r="C404" s="66">
        <f t="shared" si="20"/>
        <v>32.47</v>
      </c>
      <c r="D404" s="125"/>
      <c r="E404" s="344">
        <v>12590</v>
      </c>
      <c r="F404" s="148">
        <f t="shared" si="19"/>
        <v>6326</v>
      </c>
      <c r="G404" s="348"/>
      <c r="H404" s="348">
        <f t="shared" si="18"/>
        <v>4653</v>
      </c>
      <c r="I404" s="344">
        <v>33</v>
      </c>
    </row>
    <row r="405" spans="1:9">
      <c r="A405" s="127">
        <v>421</v>
      </c>
      <c r="B405" s="60"/>
      <c r="C405" s="66">
        <f t="shared" si="20"/>
        <v>32.479999999999997</v>
      </c>
      <c r="D405" s="125"/>
      <c r="E405" s="344">
        <v>12590</v>
      </c>
      <c r="F405" s="148">
        <f t="shared" si="19"/>
        <v>6324</v>
      </c>
      <c r="G405" s="348"/>
      <c r="H405" s="348">
        <f t="shared" si="18"/>
        <v>4651</v>
      </c>
      <c r="I405" s="344">
        <v>33</v>
      </c>
    </row>
    <row r="406" spans="1:9">
      <c r="A406" s="127">
        <v>422</v>
      </c>
      <c r="B406" s="60"/>
      <c r="C406" s="66">
        <f t="shared" si="20"/>
        <v>32.5</v>
      </c>
      <c r="D406" s="125"/>
      <c r="E406" s="344">
        <v>12590</v>
      </c>
      <c r="F406" s="148">
        <f t="shared" si="19"/>
        <v>6320</v>
      </c>
      <c r="G406" s="348"/>
      <c r="H406" s="348">
        <f t="shared" si="18"/>
        <v>4649</v>
      </c>
      <c r="I406" s="344">
        <v>33</v>
      </c>
    </row>
    <row r="407" spans="1:9">
      <c r="A407" s="127">
        <v>423</v>
      </c>
      <c r="B407" s="60"/>
      <c r="C407" s="66">
        <f t="shared" si="20"/>
        <v>32.51</v>
      </c>
      <c r="D407" s="125"/>
      <c r="E407" s="344">
        <v>12590</v>
      </c>
      <c r="F407" s="148">
        <f t="shared" si="19"/>
        <v>6318</v>
      </c>
      <c r="G407" s="348"/>
      <c r="H407" s="348">
        <f t="shared" si="18"/>
        <v>4647</v>
      </c>
      <c r="I407" s="344">
        <v>33</v>
      </c>
    </row>
    <row r="408" spans="1:9">
      <c r="A408" s="127">
        <v>424</v>
      </c>
      <c r="B408" s="60"/>
      <c r="C408" s="66">
        <f t="shared" si="20"/>
        <v>32.53</v>
      </c>
      <c r="D408" s="125"/>
      <c r="E408" s="344">
        <v>12590</v>
      </c>
      <c r="F408" s="148">
        <f t="shared" si="19"/>
        <v>6314</v>
      </c>
      <c r="G408" s="348"/>
      <c r="H408" s="348">
        <f t="shared" si="18"/>
        <v>4644</v>
      </c>
      <c r="I408" s="344">
        <v>33</v>
      </c>
    </row>
    <row r="409" spans="1:9">
      <c r="A409" s="127">
        <v>425</v>
      </c>
      <c r="B409" s="60"/>
      <c r="C409" s="66">
        <f t="shared" si="20"/>
        <v>32.54</v>
      </c>
      <c r="D409" s="125"/>
      <c r="E409" s="344">
        <v>12590</v>
      </c>
      <c r="F409" s="148">
        <f t="shared" si="19"/>
        <v>6313</v>
      </c>
      <c r="G409" s="348"/>
      <c r="H409" s="348">
        <f t="shared" si="18"/>
        <v>4643</v>
      </c>
      <c r="I409" s="344">
        <v>33</v>
      </c>
    </row>
    <row r="410" spans="1:9">
      <c r="A410" s="127">
        <v>426</v>
      </c>
      <c r="B410" s="60"/>
      <c r="C410" s="66">
        <f t="shared" si="20"/>
        <v>32.56</v>
      </c>
      <c r="D410" s="125"/>
      <c r="E410" s="344">
        <v>12590</v>
      </c>
      <c r="F410" s="148">
        <f t="shared" si="19"/>
        <v>6309</v>
      </c>
      <c r="G410" s="348"/>
      <c r="H410" s="348">
        <f t="shared" si="18"/>
        <v>4640</v>
      </c>
      <c r="I410" s="344">
        <v>33</v>
      </c>
    </row>
    <row r="411" spans="1:9">
      <c r="A411" s="127">
        <v>427</v>
      </c>
      <c r="B411" s="60"/>
      <c r="C411" s="66">
        <f t="shared" si="20"/>
        <v>32.57</v>
      </c>
      <c r="D411" s="125"/>
      <c r="E411" s="344">
        <v>12590</v>
      </c>
      <c r="F411" s="148">
        <f t="shared" si="19"/>
        <v>6307</v>
      </c>
      <c r="G411" s="348"/>
      <c r="H411" s="348">
        <f t="shared" si="18"/>
        <v>4639</v>
      </c>
      <c r="I411" s="344">
        <v>33</v>
      </c>
    </row>
    <row r="412" spans="1:9">
      <c r="A412" s="127">
        <v>428</v>
      </c>
      <c r="B412" s="60"/>
      <c r="C412" s="66">
        <f t="shared" si="20"/>
        <v>32.590000000000003</v>
      </c>
      <c r="D412" s="125"/>
      <c r="E412" s="344">
        <v>12590</v>
      </c>
      <c r="F412" s="148">
        <f t="shared" si="19"/>
        <v>6303</v>
      </c>
      <c r="G412" s="348"/>
      <c r="H412" s="348">
        <f t="shared" si="18"/>
        <v>4636</v>
      </c>
      <c r="I412" s="344">
        <v>33</v>
      </c>
    </row>
    <row r="413" spans="1:9">
      <c r="A413" s="127">
        <v>429</v>
      </c>
      <c r="B413" s="60"/>
      <c r="C413" s="66">
        <f t="shared" si="20"/>
        <v>32.6</v>
      </c>
      <c r="D413" s="125"/>
      <c r="E413" s="344">
        <v>12590</v>
      </c>
      <c r="F413" s="148">
        <f t="shared" si="19"/>
        <v>6301</v>
      </c>
      <c r="G413" s="348"/>
      <c r="H413" s="348">
        <f t="shared" si="18"/>
        <v>4634</v>
      </c>
      <c r="I413" s="344">
        <v>33</v>
      </c>
    </row>
    <row r="414" spans="1:9">
      <c r="A414" s="127">
        <v>430</v>
      </c>
      <c r="B414" s="60"/>
      <c r="C414" s="66">
        <f t="shared" si="20"/>
        <v>32.619999999999997</v>
      </c>
      <c r="D414" s="125"/>
      <c r="E414" s="344">
        <v>12590</v>
      </c>
      <c r="F414" s="148">
        <f t="shared" si="19"/>
        <v>6297</v>
      </c>
      <c r="G414" s="348"/>
      <c r="H414" s="348">
        <f t="shared" si="18"/>
        <v>4632</v>
      </c>
      <c r="I414" s="344">
        <v>33</v>
      </c>
    </row>
    <row r="415" spans="1:9">
      <c r="A415" s="127">
        <v>431</v>
      </c>
      <c r="B415" s="60"/>
      <c r="C415" s="66">
        <f t="shared" si="20"/>
        <v>32.630000000000003</v>
      </c>
      <c r="D415" s="125"/>
      <c r="E415" s="344">
        <v>12590</v>
      </c>
      <c r="F415" s="148">
        <f t="shared" si="19"/>
        <v>6295</v>
      </c>
      <c r="G415" s="348"/>
      <c r="H415" s="348">
        <f t="shared" si="18"/>
        <v>4630</v>
      </c>
      <c r="I415" s="344">
        <v>33</v>
      </c>
    </row>
    <row r="416" spans="1:9">
      <c r="A416" s="127">
        <v>432</v>
      </c>
      <c r="B416" s="60"/>
      <c r="C416" s="66">
        <f t="shared" si="20"/>
        <v>32.65</v>
      </c>
      <c r="D416" s="125"/>
      <c r="E416" s="344">
        <v>12590</v>
      </c>
      <c r="F416" s="148">
        <f t="shared" si="19"/>
        <v>6291</v>
      </c>
      <c r="G416" s="348"/>
      <c r="H416" s="348">
        <f t="shared" si="18"/>
        <v>4627</v>
      </c>
      <c r="I416" s="344">
        <v>33</v>
      </c>
    </row>
    <row r="417" spans="1:9">
      <c r="A417" s="127">
        <v>433</v>
      </c>
      <c r="B417" s="60"/>
      <c r="C417" s="66">
        <f t="shared" si="20"/>
        <v>32.659999999999997</v>
      </c>
      <c r="D417" s="125"/>
      <c r="E417" s="344">
        <v>12590</v>
      </c>
      <c r="F417" s="148">
        <f t="shared" si="19"/>
        <v>6289</v>
      </c>
      <c r="G417" s="348"/>
      <c r="H417" s="348">
        <f t="shared" si="18"/>
        <v>4626</v>
      </c>
      <c r="I417" s="344">
        <v>33</v>
      </c>
    </row>
    <row r="418" spans="1:9">
      <c r="A418" s="127">
        <v>434</v>
      </c>
      <c r="B418" s="60"/>
      <c r="C418" s="66">
        <f t="shared" si="20"/>
        <v>32.68</v>
      </c>
      <c r="D418" s="125"/>
      <c r="E418" s="344">
        <v>12590</v>
      </c>
      <c r="F418" s="148">
        <f t="shared" si="19"/>
        <v>6286</v>
      </c>
      <c r="G418" s="348"/>
      <c r="H418" s="348">
        <f t="shared" si="18"/>
        <v>4623</v>
      </c>
      <c r="I418" s="344">
        <v>33</v>
      </c>
    </row>
    <row r="419" spans="1:9">
      <c r="A419" s="127">
        <v>435</v>
      </c>
      <c r="B419" s="60"/>
      <c r="C419" s="66">
        <f t="shared" si="20"/>
        <v>32.700000000000003</v>
      </c>
      <c r="D419" s="125"/>
      <c r="E419" s="344">
        <v>12590</v>
      </c>
      <c r="F419" s="148">
        <f t="shared" si="19"/>
        <v>6282</v>
      </c>
      <c r="G419" s="348"/>
      <c r="H419" s="348">
        <f t="shared" si="18"/>
        <v>4620</v>
      </c>
      <c r="I419" s="344">
        <v>33</v>
      </c>
    </row>
    <row r="420" spans="1:9">
      <c r="A420" s="127">
        <v>436</v>
      </c>
      <c r="B420" s="60"/>
      <c r="C420" s="66">
        <f t="shared" si="20"/>
        <v>32.71</v>
      </c>
      <c r="D420" s="125"/>
      <c r="E420" s="344">
        <v>12590</v>
      </c>
      <c r="F420" s="148">
        <f t="shared" si="19"/>
        <v>6280</v>
      </c>
      <c r="G420" s="348"/>
      <c r="H420" s="348">
        <f t="shared" si="18"/>
        <v>4619</v>
      </c>
      <c r="I420" s="344">
        <v>33</v>
      </c>
    </row>
    <row r="421" spans="1:9">
      <c r="A421" s="127">
        <v>437</v>
      </c>
      <c r="B421" s="60"/>
      <c r="C421" s="66">
        <f t="shared" si="20"/>
        <v>32.729999999999997</v>
      </c>
      <c r="D421" s="125"/>
      <c r="E421" s="344">
        <v>12590</v>
      </c>
      <c r="F421" s="148">
        <f t="shared" si="19"/>
        <v>6276</v>
      </c>
      <c r="G421" s="348"/>
      <c r="H421" s="348">
        <f t="shared" si="18"/>
        <v>4616</v>
      </c>
      <c r="I421" s="344">
        <v>33</v>
      </c>
    </row>
    <row r="422" spans="1:9">
      <c r="A422" s="127">
        <v>438</v>
      </c>
      <c r="B422" s="60"/>
      <c r="C422" s="66">
        <f t="shared" si="20"/>
        <v>32.74</v>
      </c>
      <c r="D422" s="125"/>
      <c r="E422" s="344">
        <v>12590</v>
      </c>
      <c r="F422" s="148">
        <f t="shared" si="19"/>
        <v>6274</v>
      </c>
      <c r="G422" s="348"/>
      <c r="H422" s="348">
        <f t="shared" si="18"/>
        <v>4615</v>
      </c>
      <c r="I422" s="344">
        <v>33</v>
      </c>
    </row>
    <row r="423" spans="1:9">
      <c r="A423" s="127">
        <v>439</v>
      </c>
      <c r="B423" s="60"/>
      <c r="C423" s="66">
        <f t="shared" si="20"/>
        <v>32.75</v>
      </c>
      <c r="D423" s="125"/>
      <c r="E423" s="344">
        <v>12590</v>
      </c>
      <c r="F423" s="148">
        <f t="shared" si="19"/>
        <v>6272</v>
      </c>
      <c r="G423" s="348"/>
      <c r="H423" s="348">
        <f t="shared" si="18"/>
        <v>4613</v>
      </c>
      <c r="I423" s="344">
        <v>33</v>
      </c>
    </row>
    <row r="424" spans="1:9">
      <c r="A424" s="127">
        <v>440</v>
      </c>
      <c r="B424" s="60"/>
      <c r="C424" s="66">
        <f t="shared" si="20"/>
        <v>32.770000000000003</v>
      </c>
      <c r="D424" s="125"/>
      <c r="E424" s="344">
        <v>12590</v>
      </c>
      <c r="F424" s="148">
        <f t="shared" si="19"/>
        <v>6268</v>
      </c>
      <c r="G424" s="348"/>
      <c r="H424" s="348">
        <f t="shared" si="18"/>
        <v>4610</v>
      </c>
      <c r="I424" s="344">
        <v>33</v>
      </c>
    </row>
    <row r="425" spans="1:9">
      <c r="A425" s="127">
        <v>441</v>
      </c>
      <c r="B425" s="60"/>
      <c r="C425" s="66">
        <f t="shared" si="20"/>
        <v>32.78</v>
      </c>
      <c r="D425" s="125"/>
      <c r="E425" s="344">
        <v>12590</v>
      </c>
      <c r="F425" s="148">
        <f t="shared" si="19"/>
        <v>6267</v>
      </c>
      <c r="G425" s="348"/>
      <c r="H425" s="348">
        <f t="shared" si="18"/>
        <v>4609</v>
      </c>
      <c r="I425" s="344">
        <v>33</v>
      </c>
    </row>
    <row r="426" spans="1:9">
      <c r="A426" s="127">
        <v>442</v>
      </c>
      <c r="B426" s="60"/>
      <c r="C426" s="66">
        <f t="shared" si="20"/>
        <v>32.799999999999997</v>
      </c>
      <c r="D426" s="125"/>
      <c r="E426" s="344">
        <v>12590</v>
      </c>
      <c r="F426" s="148">
        <f t="shared" si="19"/>
        <v>6263</v>
      </c>
      <c r="G426" s="348"/>
      <c r="H426" s="348">
        <f t="shared" si="18"/>
        <v>4606</v>
      </c>
      <c r="I426" s="344">
        <v>33</v>
      </c>
    </row>
    <row r="427" spans="1:9">
      <c r="A427" s="127">
        <v>443</v>
      </c>
      <c r="B427" s="60"/>
      <c r="C427" s="66">
        <f t="shared" si="20"/>
        <v>32.81</v>
      </c>
      <c r="D427" s="125"/>
      <c r="E427" s="344">
        <v>12590</v>
      </c>
      <c r="F427" s="148">
        <f t="shared" si="19"/>
        <v>6261</v>
      </c>
      <c r="G427" s="348"/>
      <c r="H427" s="348">
        <f t="shared" si="18"/>
        <v>4605</v>
      </c>
      <c r="I427" s="344">
        <v>33</v>
      </c>
    </row>
    <row r="428" spans="1:9" ht="13.5" thickBot="1">
      <c r="A428" s="129">
        <v>444</v>
      </c>
      <c r="B428" s="67"/>
      <c r="C428" s="68">
        <f t="shared" si="20"/>
        <v>32.83</v>
      </c>
      <c r="D428" s="126"/>
      <c r="E428" s="151">
        <v>12590</v>
      </c>
      <c r="F428" s="341">
        <f t="shared" si="19"/>
        <v>6257</v>
      </c>
      <c r="G428" s="350"/>
      <c r="H428" s="350">
        <f t="shared" si="18"/>
        <v>4602</v>
      </c>
      <c r="I428" s="151">
        <v>33</v>
      </c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8" fitToHeight="21" orientation="portrait" verticalDpi="300" r:id="rId1"/>
  <headerFooter alignWithMargins="0">
    <oddHeader>&amp;LKrajský úřad Plzeňského kraje&amp;R27. 2. 2012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>
    <pageSetUpPr fitToPage="1"/>
  </sheetPr>
  <dimension ref="A1:J234"/>
  <sheetViews>
    <sheetView workbookViewId="0">
      <pane ySplit="12" topLeftCell="A13" activePane="bottomLeft" state="frozenSplit"/>
      <selection pane="bottomLeft" activeCell="F248" sqref="F24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570312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21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265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59</v>
      </c>
      <c r="B7" s="36"/>
      <c r="C7" s="62"/>
      <c r="D7" s="63"/>
      <c r="E7" s="62">
        <v>60</v>
      </c>
      <c r="J7" s="30"/>
    </row>
    <row r="8" spans="1:10" ht="15.75">
      <c r="A8" s="39" t="s">
        <v>60</v>
      </c>
      <c r="B8" s="36"/>
      <c r="C8" s="62"/>
      <c r="D8" s="63"/>
      <c r="E8" s="62" t="s">
        <v>101</v>
      </c>
      <c r="J8" s="30"/>
    </row>
    <row r="9" spans="1:10" ht="15.75">
      <c r="A9" s="39"/>
      <c r="B9" s="36"/>
      <c r="C9" s="62"/>
      <c r="D9" s="63"/>
      <c r="E9" s="62"/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31"/>
      <c r="B11" s="49" t="s">
        <v>198</v>
      </c>
      <c r="C11" s="50"/>
      <c r="D11" s="49" t="s">
        <v>199</v>
      </c>
      <c r="E11" s="50"/>
      <c r="F11" s="51" t="s">
        <v>200</v>
      </c>
      <c r="G11" s="299"/>
      <c r="H11" s="299" t="s">
        <v>201</v>
      </c>
      <c r="I11" s="50"/>
    </row>
    <row r="12" spans="1:10" ht="45.75" thickBot="1">
      <c r="A12" s="53" t="s">
        <v>31</v>
      </c>
      <c r="B12" s="54" t="s">
        <v>159</v>
      </c>
      <c r="C12" s="55" t="s">
        <v>160</v>
      </c>
      <c r="D12" s="56" t="s">
        <v>202</v>
      </c>
      <c r="E12" s="57" t="s">
        <v>203</v>
      </c>
      <c r="F12" s="353" t="s">
        <v>200</v>
      </c>
      <c r="G12" s="349" t="s">
        <v>266</v>
      </c>
      <c r="H12" s="349" t="s">
        <v>267</v>
      </c>
      <c r="I12" s="354" t="s">
        <v>205</v>
      </c>
    </row>
    <row r="13" spans="1:10">
      <c r="A13" s="127" t="s">
        <v>61</v>
      </c>
      <c r="B13" s="70"/>
      <c r="C13" s="66">
        <v>60</v>
      </c>
      <c r="D13" s="130"/>
      <c r="E13" s="343">
        <v>12590</v>
      </c>
      <c r="F13" s="342">
        <f>ROUND(12*1.3525*(1/C13*E13)+I13,0)</f>
        <v>3439</v>
      </c>
      <c r="G13" s="355"/>
      <c r="H13" s="355">
        <f t="shared" ref="H13:H76" si="0">ROUND(12*(1/C13*E13),0)</f>
        <v>2518</v>
      </c>
      <c r="I13" s="343">
        <v>33</v>
      </c>
    </row>
    <row r="14" spans="1:10">
      <c r="A14" s="127">
        <v>30</v>
      </c>
      <c r="B14" s="60"/>
      <c r="C14" s="66">
        <f t="shared" ref="C14:C77" si="1">ROUND((10.899*LN(A14)+A14/200)*1.667,2)</f>
        <v>62.05</v>
      </c>
      <c r="D14" s="130"/>
      <c r="E14" s="344">
        <v>12590</v>
      </c>
      <c r="F14" s="148">
        <f t="shared" ref="F14:F77" si="2">ROUND(12*1.3525*(1/C14*E14)+I14,0)</f>
        <v>3326</v>
      </c>
      <c r="G14" s="348"/>
      <c r="H14" s="348">
        <f t="shared" si="0"/>
        <v>2435</v>
      </c>
      <c r="I14" s="344">
        <v>33</v>
      </c>
    </row>
    <row r="15" spans="1:10">
      <c r="A15" s="127">
        <v>31</v>
      </c>
      <c r="B15" s="60"/>
      <c r="C15" s="66">
        <f t="shared" si="1"/>
        <v>62.65</v>
      </c>
      <c r="D15" s="130"/>
      <c r="E15" s="344">
        <v>12590</v>
      </c>
      <c r="F15" s="148">
        <f t="shared" si="2"/>
        <v>3295</v>
      </c>
      <c r="G15" s="348"/>
      <c r="H15" s="348">
        <f t="shared" si="0"/>
        <v>2411</v>
      </c>
      <c r="I15" s="344">
        <v>33</v>
      </c>
    </row>
    <row r="16" spans="1:10">
      <c r="A16" s="127">
        <v>32</v>
      </c>
      <c r="B16" s="60"/>
      <c r="C16" s="66">
        <f t="shared" si="1"/>
        <v>63.23</v>
      </c>
      <c r="D16" s="130"/>
      <c r="E16" s="344">
        <v>12590</v>
      </c>
      <c r="F16" s="148">
        <f t="shared" si="2"/>
        <v>3265</v>
      </c>
      <c r="G16" s="348"/>
      <c r="H16" s="348">
        <f t="shared" si="0"/>
        <v>2389</v>
      </c>
      <c r="I16" s="344">
        <v>33</v>
      </c>
    </row>
    <row r="17" spans="1:9">
      <c r="A17" s="127">
        <v>33</v>
      </c>
      <c r="B17" s="60"/>
      <c r="C17" s="66">
        <f t="shared" si="1"/>
        <v>63.8</v>
      </c>
      <c r="D17" s="130"/>
      <c r="E17" s="344">
        <v>12590</v>
      </c>
      <c r="F17" s="148">
        <f t="shared" si="2"/>
        <v>3236</v>
      </c>
      <c r="G17" s="348"/>
      <c r="H17" s="348">
        <f t="shared" si="0"/>
        <v>2368</v>
      </c>
      <c r="I17" s="344">
        <v>33</v>
      </c>
    </row>
    <row r="18" spans="1:9">
      <c r="A18" s="127">
        <v>34</v>
      </c>
      <c r="B18" s="60"/>
      <c r="C18" s="66">
        <f t="shared" si="1"/>
        <v>64.349999999999994</v>
      </c>
      <c r="D18" s="130"/>
      <c r="E18" s="344">
        <v>12590</v>
      </c>
      <c r="F18" s="148">
        <f t="shared" si="2"/>
        <v>3208</v>
      </c>
      <c r="G18" s="348"/>
      <c r="H18" s="348">
        <f t="shared" si="0"/>
        <v>2348</v>
      </c>
      <c r="I18" s="344">
        <v>33</v>
      </c>
    </row>
    <row r="19" spans="1:9">
      <c r="A19" s="127">
        <v>35</v>
      </c>
      <c r="B19" s="60"/>
      <c r="C19" s="66">
        <f t="shared" si="1"/>
        <v>64.89</v>
      </c>
      <c r="D19" s="130"/>
      <c r="E19" s="344">
        <v>12590</v>
      </c>
      <c r="F19" s="148">
        <f t="shared" si="2"/>
        <v>3182</v>
      </c>
      <c r="G19" s="348"/>
      <c r="H19" s="348">
        <f t="shared" si="0"/>
        <v>2328</v>
      </c>
      <c r="I19" s="344">
        <v>33</v>
      </c>
    </row>
    <row r="20" spans="1:9">
      <c r="A20" s="127">
        <v>36</v>
      </c>
      <c r="B20" s="60"/>
      <c r="C20" s="66">
        <f t="shared" si="1"/>
        <v>65.41</v>
      </c>
      <c r="D20" s="130"/>
      <c r="E20" s="344">
        <v>12590</v>
      </c>
      <c r="F20" s="148">
        <f t="shared" si="2"/>
        <v>3157</v>
      </c>
      <c r="G20" s="348"/>
      <c r="H20" s="348">
        <f t="shared" si="0"/>
        <v>2310</v>
      </c>
      <c r="I20" s="344">
        <v>33</v>
      </c>
    </row>
    <row r="21" spans="1:9">
      <c r="A21" s="127">
        <v>37</v>
      </c>
      <c r="B21" s="60"/>
      <c r="C21" s="66">
        <f t="shared" si="1"/>
        <v>65.91</v>
      </c>
      <c r="D21" s="130"/>
      <c r="E21" s="344">
        <v>12590</v>
      </c>
      <c r="F21" s="148">
        <f t="shared" si="2"/>
        <v>3133</v>
      </c>
      <c r="G21" s="348"/>
      <c r="H21" s="348">
        <f t="shared" si="0"/>
        <v>2292</v>
      </c>
      <c r="I21" s="344">
        <v>33</v>
      </c>
    </row>
    <row r="22" spans="1:9">
      <c r="A22" s="127">
        <v>38</v>
      </c>
      <c r="B22" s="60"/>
      <c r="C22" s="66">
        <f t="shared" si="1"/>
        <v>66.41</v>
      </c>
      <c r="D22" s="130"/>
      <c r="E22" s="344">
        <v>12590</v>
      </c>
      <c r="F22" s="148">
        <f t="shared" si="2"/>
        <v>3110</v>
      </c>
      <c r="G22" s="348"/>
      <c r="H22" s="348">
        <f t="shared" si="0"/>
        <v>2275</v>
      </c>
      <c r="I22" s="344">
        <v>33</v>
      </c>
    </row>
    <row r="23" spans="1:9">
      <c r="A23" s="127">
        <v>39</v>
      </c>
      <c r="B23" s="60"/>
      <c r="C23" s="66">
        <f t="shared" si="1"/>
        <v>66.89</v>
      </c>
      <c r="D23" s="130"/>
      <c r="E23" s="344">
        <v>12590</v>
      </c>
      <c r="F23" s="148">
        <f t="shared" si="2"/>
        <v>3088</v>
      </c>
      <c r="G23" s="348"/>
      <c r="H23" s="348">
        <f t="shared" si="0"/>
        <v>2259</v>
      </c>
      <c r="I23" s="344">
        <v>33</v>
      </c>
    </row>
    <row r="24" spans="1:9">
      <c r="A24" s="127">
        <v>40</v>
      </c>
      <c r="B24" s="60"/>
      <c r="C24" s="66">
        <f t="shared" si="1"/>
        <v>67.36</v>
      </c>
      <c r="D24" s="130"/>
      <c r="E24" s="344">
        <v>12590</v>
      </c>
      <c r="F24" s="148">
        <f t="shared" si="2"/>
        <v>3066</v>
      </c>
      <c r="G24" s="348"/>
      <c r="H24" s="348">
        <f t="shared" si="0"/>
        <v>2243</v>
      </c>
      <c r="I24" s="344">
        <v>33</v>
      </c>
    </row>
    <row r="25" spans="1:9">
      <c r="A25" s="127">
        <v>41</v>
      </c>
      <c r="B25" s="60"/>
      <c r="C25" s="66">
        <f t="shared" si="1"/>
        <v>67.81</v>
      </c>
      <c r="D25" s="130"/>
      <c r="E25" s="344">
        <v>12590</v>
      </c>
      <c r="F25" s="148">
        <f t="shared" si="2"/>
        <v>3046</v>
      </c>
      <c r="G25" s="348"/>
      <c r="H25" s="348">
        <f t="shared" si="0"/>
        <v>2228</v>
      </c>
      <c r="I25" s="344">
        <v>33</v>
      </c>
    </row>
    <row r="26" spans="1:9">
      <c r="A26" s="127">
        <v>42</v>
      </c>
      <c r="B26" s="60"/>
      <c r="C26" s="66">
        <f t="shared" si="1"/>
        <v>68.260000000000005</v>
      </c>
      <c r="D26" s="130"/>
      <c r="E26" s="344">
        <v>12590</v>
      </c>
      <c r="F26" s="148">
        <f t="shared" si="2"/>
        <v>3026</v>
      </c>
      <c r="G26" s="348"/>
      <c r="H26" s="348">
        <f t="shared" si="0"/>
        <v>2213</v>
      </c>
      <c r="I26" s="344">
        <v>33</v>
      </c>
    </row>
    <row r="27" spans="1:9">
      <c r="A27" s="127">
        <v>43</v>
      </c>
      <c r="B27" s="60"/>
      <c r="C27" s="66">
        <f t="shared" si="1"/>
        <v>68.69</v>
      </c>
      <c r="D27" s="130"/>
      <c r="E27" s="344">
        <v>12590</v>
      </c>
      <c r="F27" s="148">
        <f t="shared" si="2"/>
        <v>3008</v>
      </c>
      <c r="G27" s="348"/>
      <c r="H27" s="348">
        <f t="shared" si="0"/>
        <v>2199</v>
      </c>
      <c r="I27" s="344">
        <v>33</v>
      </c>
    </row>
    <row r="28" spans="1:9">
      <c r="A28" s="127">
        <v>44</v>
      </c>
      <c r="B28" s="60"/>
      <c r="C28" s="66">
        <f t="shared" si="1"/>
        <v>69.12</v>
      </c>
      <c r="D28" s="130"/>
      <c r="E28" s="344">
        <v>12590</v>
      </c>
      <c r="F28" s="148">
        <f t="shared" si="2"/>
        <v>2989</v>
      </c>
      <c r="G28" s="348"/>
      <c r="H28" s="348">
        <f t="shared" si="0"/>
        <v>2186</v>
      </c>
      <c r="I28" s="344">
        <v>33</v>
      </c>
    </row>
    <row r="29" spans="1:9">
      <c r="A29" s="127">
        <v>45</v>
      </c>
      <c r="B29" s="60"/>
      <c r="C29" s="66">
        <f t="shared" si="1"/>
        <v>69.540000000000006</v>
      </c>
      <c r="D29" s="130"/>
      <c r="E29" s="344">
        <v>12590</v>
      </c>
      <c r="F29" s="148">
        <f t="shared" si="2"/>
        <v>2971</v>
      </c>
      <c r="G29" s="348"/>
      <c r="H29" s="348">
        <f t="shared" si="0"/>
        <v>2173</v>
      </c>
      <c r="I29" s="344">
        <v>33</v>
      </c>
    </row>
    <row r="30" spans="1:9">
      <c r="A30" s="127">
        <v>46</v>
      </c>
      <c r="B30" s="60"/>
      <c r="C30" s="66">
        <f t="shared" si="1"/>
        <v>69.94</v>
      </c>
      <c r="D30" s="130"/>
      <c r="E30" s="344">
        <v>12590</v>
      </c>
      <c r="F30" s="148">
        <f t="shared" si="2"/>
        <v>2955</v>
      </c>
      <c r="G30" s="348"/>
      <c r="H30" s="348">
        <f t="shared" si="0"/>
        <v>2160</v>
      </c>
      <c r="I30" s="344">
        <v>33</v>
      </c>
    </row>
    <row r="31" spans="1:9">
      <c r="A31" s="127">
        <v>47</v>
      </c>
      <c r="B31" s="60"/>
      <c r="C31" s="66">
        <f t="shared" si="1"/>
        <v>70.34</v>
      </c>
      <c r="D31" s="130"/>
      <c r="E31" s="344">
        <v>12590</v>
      </c>
      <c r="F31" s="148">
        <f t="shared" si="2"/>
        <v>2938</v>
      </c>
      <c r="G31" s="348"/>
      <c r="H31" s="348">
        <f t="shared" si="0"/>
        <v>2148</v>
      </c>
      <c r="I31" s="344">
        <v>33</v>
      </c>
    </row>
    <row r="32" spans="1:9">
      <c r="A32" s="127">
        <v>48</v>
      </c>
      <c r="B32" s="60"/>
      <c r="C32" s="66">
        <f t="shared" si="1"/>
        <v>70.73</v>
      </c>
      <c r="D32" s="130"/>
      <c r="E32" s="344">
        <v>12590</v>
      </c>
      <c r="F32" s="148">
        <f t="shared" si="2"/>
        <v>2922</v>
      </c>
      <c r="G32" s="348"/>
      <c r="H32" s="348">
        <f t="shared" si="0"/>
        <v>2136</v>
      </c>
      <c r="I32" s="344">
        <v>33</v>
      </c>
    </row>
    <row r="33" spans="1:9">
      <c r="A33" s="127">
        <v>49</v>
      </c>
      <c r="B33" s="60"/>
      <c r="C33" s="66">
        <f t="shared" si="1"/>
        <v>71.12</v>
      </c>
      <c r="D33" s="130"/>
      <c r="E33" s="344">
        <v>12590</v>
      </c>
      <c r="F33" s="148">
        <f t="shared" si="2"/>
        <v>2906</v>
      </c>
      <c r="G33" s="348"/>
      <c r="H33" s="348">
        <f t="shared" si="0"/>
        <v>2124</v>
      </c>
      <c r="I33" s="344">
        <v>33</v>
      </c>
    </row>
    <row r="34" spans="1:9">
      <c r="A34" s="127">
        <v>50</v>
      </c>
      <c r="B34" s="60"/>
      <c r="C34" s="66">
        <f t="shared" si="1"/>
        <v>71.489999999999995</v>
      </c>
      <c r="D34" s="130"/>
      <c r="E34" s="344">
        <v>12590</v>
      </c>
      <c r="F34" s="148">
        <f t="shared" si="2"/>
        <v>2891</v>
      </c>
      <c r="G34" s="348"/>
      <c r="H34" s="348">
        <f t="shared" si="0"/>
        <v>2113</v>
      </c>
      <c r="I34" s="344">
        <v>33</v>
      </c>
    </row>
    <row r="35" spans="1:9">
      <c r="A35" s="127">
        <v>51</v>
      </c>
      <c r="B35" s="60"/>
      <c r="C35" s="66">
        <f t="shared" si="1"/>
        <v>71.86</v>
      </c>
      <c r="D35" s="130"/>
      <c r="E35" s="344">
        <v>12590</v>
      </c>
      <c r="F35" s="148">
        <f t="shared" si="2"/>
        <v>2877</v>
      </c>
      <c r="G35" s="348"/>
      <c r="H35" s="348">
        <f t="shared" si="0"/>
        <v>2102</v>
      </c>
      <c r="I35" s="344">
        <v>33</v>
      </c>
    </row>
    <row r="36" spans="1:9">
      <c r="A36" s="127">
        <v>52</v>
      </c>
      <c r="B36" s="60"/>
      <c r="C36" s="66">
        <f t="shared" si="1"/>
        <v>72.22</v>
      </c>
      <c r="D36" s="130"/>
      <c r="E36" s="344">
        <v>12590</v>
      </c>
      <c r="F36" s="148">
        <f t="shared" si="2"/>
        <v>2862</v>
      </c>
      <c r="G36" s="348"/>
      <c r="H36" s="348">
        <f t="shared" si="0"/>
        <v>2092</v>
      </c>
      <c r="I36" s="344">
        <v>33</v>
      </c>
    </row>
    <row r="37" spans="1:9">
      <c r="A37" s="127">
        <v>53</v>
      </c>
      <c r="B37" s="60"/>
      <c r="C37" s="66">
        <f t="shared" si="1"/>
        <v>72.58</v>
      </c>
      <c r="D37" s="130"/>
      <c r="E37" s="344">
        <v>12590</v>
      </c>
      <c r="F37" s="148">
        <f t="shared" si="2"/>
        <v>2848</v>
      </c>
      <c r="G37" s="348"/>
      <c r="H37" s="348">
        <f t="shared" si="0"/>
        <v>2082</v>
      </c>
      <c r="I37" s="344">
        <v>33</v>
      </c>
    </row>
    <row r="38" spans="1:9">
      <c r="A38" s="127">
        <v>54</v>
      </c>
      <c r="B38" s="60"/>
      <c r="C38" s="66">
        <f t="shared" si="1"/>
        <v>72.92</v>
      </c>
      <c r="D38" s="130"/>
      <c r="E38" s="344">
        <v>12590</v>
      </c>
      <c r="F38" s="148">
        <f t="shared" si="2"/>
        <v>2835</v>
      </c>
      <c r="G38" s="348"/>
      <c r="H38" s="348">
        <f t="shared" si="0"/>
        <v>2072</v>
      </c>
      <c r="I38" s="344">
        <v>33</v>
      </c>
    </row>
    <row r="39" spans="1:9">
      <c r="A39" s="127">
        <v>55</v>
      </c>
      <c r="B39" s="60"/>
      <c r="C39" s="66">
        <f t="shared" si="1"/>
        <v>73.27</v>
      </c>
      <c r="D39" s="130"/>
      <c r="E39" s="344">
        <v>12590</v>
      </c>
      <c r="F39" s="148">
        <f t="shared" si="2"/>
        <v>2822</v>
      </c>
      <c r="G39" s="348"/>
      <c r="H39" s="348">
        <f t="shared" si="0"/>
        <v>2062</v>
      </c>
      <c r="I39" s="344">
        <v>33</v>
      </c>
    </row>
    <row r="40" spans="1:9">
      <c r="A40" s="127">
        <v>56</v>
      </c>
      <c r="B40" s="60"/>
      <c r="C40" s="66">
        <f t="shared" si="1"/>
        <v>73.599999999999994</v>
      </c>
      <c r="D40" s="130"/>
      <c r="E40" s="344">
        <v>12590</v>
      </c>
      <c r="F40" s="148">
        <f t="shared" si="2"/>
        <v>2809</v>
      </c>
      <c r="G40" s="348"/>
      <c r="H40" s="348">
        <f t="shared" si="0"/>
        <v>2053</v>
      </c>
      <c r="I40" s="344">
        <v>33</v>
      </c>
    </row>
    <row r="41" spans="1:9">
      <c r="A41" s="127">
        <v>57</v>
      </c>
      <c r="B41" s="60"/>
      <c r="C41" s="66">
        <f t="shared" si="1"/>
        <v>73.930000000000007</v>
      </c>
      <c r="D41" s="130"/>
      <c r="E41" s="344">
        <v>12590</v>
      </c>
      <c r="F41" s="148">
        <f t="shared" si="2"/>
        <v>2797</v>
      </c>
      <c r="G41" s="348"/>
      <c r="H41" s="348">
        <f t="shared" si="0"/>
        <v>2044</v>
      </c>
      <c r="I41" s="344">
        <v>33</v>
      </c>
    </row>
    <row r="42" spans="1:9">
      <c r="A42" s="127">
        <v>58</v>
      </c>
      <c r="B42" s="60"/>
      <c r="C42" s="66">
        <f t="shared" si="1"/>
        <v>74.260000000000005</v>
      </c>
      <c r="D42" s="130"/>
      <c r="E42" s="344">
        <v>12590</v>
      </c>
      <c r="F42" s="148">
        <f t="shared" si="2"/>
        <v>2785</v>
      </c>
      <c r="G42" s="348"/>
      <c r="H42" s="348">
        <f t="shared" si="0"/>
        <v>2034</v>
      </c>
      <c r="I42" s="344">
        <v>33</v>
      </c>
    </row>
    <row r="43" spans="1:9">
      <c r="A43" s="127">
        <v>59</v>
      </c>
      <c r="B43" s="60"/>
      <c r="C43" s="66">
        <f t="shared" si="1"/>
        <v>74.58</v>
      </c>
      <c r="D43" s="130"/>
      <c r="E43" s="344">
        <v>12590</v>
      </c>
      <c r="F43" s="148">
        <f t="shared" si="2"/>
        <v>2773</v>
      </c>
      <c r="G43" s="348"/>
      <c r="H43" s="348">
        <f t="shared" si="0"/>
        <v>2026</v>
      </c>
      <c r="I43" s="344">
        <v>33</v>
      </c>
    </row>
    <row r="44" spans="1:9">
      <c r="A44" s="127">
        <v>60</v>
      </c>
      <c r="B44" s="60"/>
      <c r="C44" s="66">
        <f t="shared" si="1"/>
        <v>74.89</v>
      </c>
      <c r="D44" s="130"/>
      <c r="E44" s="344">
        <v>12590</v>
      </c>
      <c r="F44" s="148">
        <f t="shared" si="2"/>
        <v>2761</v>
      </c>
      <c r="G44" s="348"/>
      <c r="H44" s="348">
        <f t="shared" si="0"/>
        <v>2017</v>
      </c>
      <c r="I44" s="344">
        <v>33</v>
      </c>
    </row>
    <row r="45" spans="1:9">
      <c r="A45" s="127">
        <v>61</v>
      </c>
      <c r="B45" s="60"/>
      <c r="C45" s="66">
        <f t="shared" si="1"/>
        <v>75.2</v>
      </c>
      <c r="D45" s="130"/>
      <c r="E45" s="344">
        <v>12590</v>
      </c>
      <c r="F45" s="148">
        <f t="shared" si="2"/>
        <v>2750</v>
      </c>
      <c r="G45" s="348"/>
      <c r="H45" s="348">
        <f t="shared" si="0"/>
        <v>2009</v>
      </c>
      <c r="I45" s="344">
        <v>33</v>
      </c>
    </row>
    <row r="46" spans="1:9">
      <c r="A46" s="127">
        <v>62</v>
      </c>
      <c r="B46" s="60"/>
      <c r="C46" s="66">
        <f t="shared" si="1"/>
        <v>75.5</v>
      </c>
      <c r="D46" s="130"/>
      <c r="E46" s="344">
        <v>12590</v>
      </c>
      <c r="F46" s="148">
        <f t="shared" si="2"/>
        <v>2739</v>
      </c>
      <c r="G46" s="348"/>
      <c r="H46" s="348">
        <f t="shared" si="0"/>
        <v>2001</v>
      </c>
      <c r="I46" s="344">
        <v>33</v>
      </c>
    </row>
    <row r="47" spans="1:9">
      <c r="A47" s="127">
        <v>63</v>
      </c>
      <c r="B47" s="60"/>
      <c r="C47" s="66">
        <f t="shared" si="1"/>
        <v>75.8</v>
      </c>
      <c r="D47" s="130"/>
      <c r="E47" s="344">
        <v>12590</v>
      </c>
      <c r="F47" s="148">
        <f t="shared" si="2"/>
        <v>2729</v>
      </c>
      <c r="G47" s="348"/>
      <c r="H47" s="348">
        <f t="shared" si="0"/>
        <v>1993</v>
      </c>
      <c r="I47" s="344">
        <v>33</v>
      </c>
    </row>
    <row r="48" spans="1:9">
      <c r="A48" s="127">
        <v>64</v>
      </c>
      <c r="B48" s="60"/>
      <c r="C48" s="66">
        <f t="shared" si="1"/>
        <v>76.09</v>
      </c>
      <c r="D48" s="130"/>
      <c r="E48" s="344">
        <v>12590</v>
      </c>
      <c r="F48" s="148">
        <f t="shared" si="2"/>
        <v>2718</v>
      </c>
      <c r="G48" s="348"/>
      <c r="H48" s="348">
        <f t="shared" si="0"/>
        <v>1986</v>
      </c>
      <c r="I48" s="344">
        <v>33</v>
      </c>
    </row>
    <row r="49" spans="1:9">
      <c r="A49" s="127">
        <v>65</v>
      </c>
      <c r="B49" s="60"/>
      <c r="C49" s="66">
        <f t="shared" si="1"/>
        <v>76.38</v>
      </c>
      <c r="D49" s="130"/>
      <c r="E49" s="344">
        <v>12590</v>
      </c>
      <c r="F49" s="148">
        <f t="shared" si="2"/>
        <v>2708</v>
      </c>
      <c r="G49" s="348"/>
      <c r="H49" s="348">
        <f t="shared" si="0"/>
        <v>1978</v>
      </c>
      <c r="I49" s="344">
        <v>33</v>
      </c>
    </row>
    <row r="50" spans="1:9">
      <c r="A50" s="127">
        <v>66</v>
      </c>
      <c r="B50" s="60"/>
      <c r="C50" s="66">
        <f t="shared" si="1"/>
        <v>76.67</v>
      </c>
      <c r="D50" s="130"/>
      <c r="E50" s="344">
        <v>12590</v>
      </c>
      <c r="F50" s="148">
        <f t="shared" si="2"/>
        <v>2698</v>
      </c>
      <c r="G50" s="348"/>
      <c r="H50" s="348">
        <f t="shared" si="0"/>
        <v>1971</v>
      </c>
      <c r="I50" s="344">
        <v>33</v>
      </c>
    </row>
    <row r="51" spans="1:9">
      <c r="A51" s="127">
        <v>67</v>
      </c>
      <c r="B51" s="60"/>
      <c r="C51" s="66">
        <f t="shared" si="1"/>
        <v>76.95</v>
      </c>
      <c r="D51" s="130"/>
      <c r="E51" s="344">
        <v>12590</v>
      </c>
      <c r="F51" s="148">
        <f t="shared" si="2"/>
        <v>2688</v>
      </c>
      <c r="G51" s="348"/>
      <c r="H51" s="348">
        <f t="shared" si="0"/>
        <v>1963</v>
      </c>
      <c r="I51" s="344">
        <v>33</v>
      </c>
    </row>
    <row r="52" spans="1:9">
      <c r="A52" s="127">
        <v>68</v>
      </c>
      <c r="B52" s="60"/>
      <c r="C52" s="66">
        <f t="shared" si="1"/>
        <v>77.23</v>
      </c>
      <c r="D52" s="130"/>
      <c r="E52" s="344">
        <v>12590</v>
      </c>
      <c r="F52" s="148">
        <f t="shared" si="2"/>
        <v>2679</v>
      </c>
      <c r="G52" s="348"/>
      <c r="H52" s="348">
        <f t="shared" si="0"/>
        <v>1956</v>
      </c>
      <c r="I52" s="344">
        <v>33</v>
      </c>
    </row>
    <row r="53" spans="1:9">
      <c r="A53" s="127">
        <v>69</v>
      </c>
      <c r="B53" s="60"/>
      <c r="C53" s="66">
        <f t="shared" si="1"/>
        <v>77.5</v>
      </c>
      <c r="D53" s="130"/>
      <c r="E53" s="344">
        <v>12590</v>
      </c>
      <c r="F53" s="148">
        <f t="shared" si="2"/>
        <v>2670</v>
      </c>
      <c r="G53" s="348"/>
      <c r="H53" s="348">
        <f t="shared" si="0"/>
        <v>1949</v>
      </c>
      <c r="I53" s="344">
        <v>33</v>
      </c>
    </row>
    <row r="54" spans="1:9">
      <c r="A54" s="127">
        <v>70</v>
      </c>
      <c r="B54" s="60"/>
      <c r="C54" s="66">
        <f t="shared" si="1"/>
        <v>77.77</v>
      </c>
      <c r="D54" s="130"/>
      <c r="E54" s="344">
        <v>12590</v>
      </c>
      <c r="F54" s="148">
        <f t="shared" si="2"/>
        <v>2660</v>
      </c>
      <c r="G54" s="348"/>
      <c r="H54" s="348">
        <f t="shared" si="0"/>
        <v>1943</v>
      </c>
      <c r="I54" s="344">
        <v>33</v>
      </c>
    </row>
    <row r="55" spans="1:9">
      <c r="A55" s="127">
        <v>71</v>
      </c>
      <c r="B55" s="60"/>
      <c r="C55" s="66">
        <f t="shared" si="1"/>
        <v>78.040000000000006</v>
      </c>
      <c r="D55" s="130"/>
      <c r="E55" s="344">
        <v>12590</v>
      </c>
      <c r="F55" s="148">
        <f t="shared" si="2"/>
        <v>2651</v>
      </c>
      <c r="G55" s="348"/>
      <c r="H55" s="348">
        <f t="shared" si="0"/>
        <v>1936</v>
      </c>
      <c r="I55" s="344">
        <v>33</v>
      </c>
    </row>
    <row r="56" spans="1:9">
      <c r="A56" s="127">
        <v>72</v>
      </c>
      <c r="B56" s="60"/>
      <c r="C56" s="66">
        <f t="shared" si="1"/>
        <v>78.3</v>
      </c>
      <c r="D56" s="130"/>
      <c r="E56" s="344">
        <v>12590</v>
      </c>
      <c r="F56" s="148">
        <f t="shared" si="2"/>
        <v>2643</v>
      </c>
      <c r="G56" s="348"/>
      <c r="H56" s="348">
        <f t="shared" si="0"/>
        <v>1930</v>
      </c>
      <c r="I56" s="344">
        <v>33</v>
      </c>
    </row>
    <row r="57" spans="1:9">
      <c r="A57" s="127">
        <v>73</v>
      </c>
      <c r="B57" s="60"/>
      <c r="C57" s="66">
        <f t="shared" si="1"/>
        <v>78.56</v>
      </c>
      <c r="D57" s="130"/>
      <c r="E57" s="344">
        <v>12590</v>
      </c>
      <c r="F57" s="148">
        <f t="shared" si="2"/>
        <v>2634</v>
      </c>
      <c r="G57" s="348"/>
      <c r="H57" s="348">
        <f t="shared" si="0"/>
        <v>1923</v>
      </c>
      <c r="I57" s="344">
        <v>33</v>
      </c>
    </row>
    <row r="58" spans="1:9">
      <c r="A58" s="127">
        <v>74</v>
      </c>
      <c r="B58" s="60"/>
      <c r="C58" s="66">
        <f t="shared" si="1"/>
        <v>78.819999999999993</v>
      </c>
      <c r="D58" s="130"/>
      <c r="E58" s="344">
        <v>12590</v>
      </c>
      <c r="F58" s="148">
        <f t="shared" si="2"/>
        <v>2625</v>
      </c>
      <c r="G58" s="348"/>
      <c r="H58" s="348">
        <f t="shared" si="0"/>
        <v>1917</v>
      </c>
      <c r="I58" s="344">
        <v>33</v>
      </c>
    </row>
    <row r="59" spans="1:9">
      <c r="A59" s="127">
        <v>75</v>
      </c>
      <c r="B59" s="60"/>
      <c r="C59" s="66">
        <f t="shared" si="1"/>
        <v>79.069999999999993</v>
      </c>
      <c r="D59" s="130"/>
      <c r="E59" s="344">
        <v>12590</v>
      </c>
      <c r="F59" s="148">
        <f t="shared" si="2"/>
        <v>2617</v>
      </c>
      <c r="G59" s="348"/>
      <c r="H59" s="348">
        <f t="shared" si="0"/>
        <v>1911</v>
      </c>
      <c r="I59" s="344">
        <v>33</v>
      </c>
    </row>
    <row r="60" spans="1:9">
      <c r="A60" s="127">
        <v>76</v>
      </c>
      <c r="B60" s="60"/>
      <c r="C60" s="66">
        <f t="shared" si="1"/>
        <v>79.319999999999993</v>
      </c>
      <c r="D60" s="130"/>
      <c r="E60" s="344">
        <v>12590</v>
      </c>
      <c r="F60" s="148">
        <f t="shared" si="2"/>
        <v>2609</v>
      </c>
      <c r="G60" s="348"/>
      <c r="H60" s="348">
        <f t="shared" si="0"/>
        <v>1905</v>
      </c>
      <c r="I60" s="344">
        <v>33</v>
      </c>
    </row>
    <row r="61" spans="1:9">
      <c r="A61" s="127">
        <v>77</v>
      </c>
      <c r="B61" s="60"/>
      <c r="C61" s="66">
        <f t="shared" si="1"/>
        <v>79.56</v>
      </c>
      <c r="D61" s="130"/>
      <c r="E61" s="344">
        <v>12590</v>
      </c>
      <c r="F61" s="148">
        <f t="shared" si="2"/>
        <v>2601</v>
      </c>
      <c r="G61" s="348"/>
      <c r="H61" s="348">
        <f t="shared" si="0"/>
        <v>1899</v>
      </c>
      <c r="I61" s="344">
        <v>33</v>
      </c>
    </row>
    <row r="62" spans="1:9">
      <c r="A62" s="127">
        <v>78</v>
      </c>
      <c r="B62" s="60"/>
      <c r="C62" s="66">
        <f t="shared" si="1"/>
        <v>79.81</v>
      </c>
      <c r="D62" s="130"/>
      <c r="E62" s="344">
        <v>12590</v>
      </c>
      <c r="F62" s="148">
        <f t="shared" si="2"/>
        <v>2593</v>
      </c>
      <c r="G62" s="348"/>
      <c r="H62" s="348">
        <f t="shared" si="0"/>
        <v>1893</v>
      </c>
      <c r="I62" s="344">
        <v>33</v>
      </c>
    </row>
    <row r="63" spans="1:9">
      <c r="A63" s="127">
        <v>79</v>
      </c>
      <c r="B63" s="60"/>
      <c r="C63" s="66">
        <f t="shared" si="1"/>
        <v>80.05</v>
      </c>
      <c r="D63" s="130"/>
      <c r="E63" s="344">
        <v>12590</v>
      </c>
      <c r="F63" s="148">
        <f t="shared" si="2"/>
        <v>2586</v>
      </c>
      <c r="G63" s="348"/>
      <c r="H63" s="348">
        <f t="shared" si="0"/>
        <v>1887</v>
      </c>
      <c r="I63" s="344">
        <v>33</v>
      </c>
    </row>
    <row r="64" spans="1:9">
      <c r="A64" s="127">
        <v>80</v>
      </c>
      <c r="B64" s="60"/>
      <c r="C64" s="66">
        <f t="shared" si="1"/>
        <v>80.28</v>
      </c>
      <c r="D64" s="130"/>
      <c r="E64" s="344">
        <v>12590</v>
      </c>
      <c r="F64" s="148">
        <f t="shared" si="2"/>
        <v>2578</v>
      </c>
      <c r="G64" s="348"/>
      <c r="H64" s="348">
        <f t="shared" si="0"/>
        <v>1882</v>
      </c>
      <c r="I64" s="344">
        <v>33</v>
      </c>
    </row>
    <row r="65" spans="1:9">
      <c r="A65" s="127">
        <v>81</v>
      </c>
      <c r="B65" s="60"/>
      <c r="C65" s="66">
        <f t="shared" si="1"/>
        <v>80.52</v>
      </c>
      <c r="D65" s="130"/>
      <c r="E65" s="344">
        <v>12590</v>
      </c>
      <c r="F65" s="148">
        <f t="shared" si="2"/>
        <v>2571</v>
      </c>
      <c r="G65" s="348"/>
      <c r="H65" s="348">
        <f t="shared" si="0"/>
        <v>1876</v>
      </c>
      <c r="I65" s="344">
        <v>33</v>
      </c>
    </row>
    <row r="66" spans="1:9">
      <c r="A66" s="127">
        <v>82</v>
      </c>
      <c r="B66" s="60"/>
      <c r="C66" s="66">
        <f t="shared" si="1"/>
        <v>80.75</v>
      </c>
      <c r="D66" s="130"/>
      <c r="E66" s="344">
        <v>12590</v>
      </c>
      <c r="F66" s="148">
        <f t="shared" si="2"/>
        <v>2563</v>
      </c>
      <c r="G66" s="348"/>
      <c r="H66" s="348">
        <f t="shared" si="0"/>
        <v>1871</v>
      </c>
      <c r="I66" s="344">
        <v>33</v>
      </c>
    </row>
    <row r="67" spans="1:9">
      <c r="A67" s="127">
        <v>83</v>
      </c>
      <c r="B67" s="60"/>
      <c r="C67" s="66">
        <f t="shared" si="1"/>
        <v>80.98</v>
      </c>
      <c r="D67" s="130"/>
      <c r="E67" s="344">
        <v>12590</v>
      </c>
      <c r="F67" s="148">
        <f t="shared" si="2"/>
        <v>2556</v>
      </c>
      <c r="G67" s="348"/>
      <c r="H67" s="348">
        <f t="shared" si="0"/>
        <v>1866</v>
      </c>
      <c r="I67" s="344">
        <v>33</v>
      </c>
    </row>
    <row r="68" spans="1:9">
      <c r="A68" s="127">
        <v>84</v>
      </c>
      <c r="B68" s="60"/>
      <c r="C68" s="66">
        <f t="shared" si="1"/>
        <v>81.2</v>
      </c>
      <c r="D68" s="130"/>
      <c r="E68" s="344">
        <v>12590</v>
      </c>
      <c r="F68" s="148">
        <f t="shared" si="2"/>
        <v>2549</v>
      </c>
      <c r="G68" s="348"/>
      <c r="H68" s="348">
        <f t="shared" si="0"/>
        <v>1861</v>
      </c>
      <c r="I68" s="344">
        <v>33</v>
      </c>
    </row>
    <row r="69" spans="1:9">
      <c r="A69" s="127">
        <v>85</v>
      </c>
      <c r="B69" s="60"/>
      <c r="C69" s="66">
        <f t="shared" si="1"/>
        <v>81.430000000000007</v>
      </c>
      <c r="D69" s="130"/>
      <c r="E69" s="344">
        <v>12590</v>
      </c>
      <c r="F69" s="148">
        <f t="shared" si="2"/>
        <v>2542</v>
      </c>
      <c r="G69" s="348"/>
      <c r="H69" s="348">
        <f t="shared" si="0"/>
        <v>1855</v>
      </c>
      <c r="I69" s="344">
        <v>33</v>
      </c>
    </row>
    <row r="70" spans="1:9">
      <c r="A70" s="127">
        <v>86</v>
      </c>
      <c r="B70" s="60"/>
      <c r="C70" s="66">
        <f t="shared" si="1"/>
        <v>81.650000000000006</v>
      </c>
      <c r="D70" s="130"/>
      <c r="E70" s="344">
        <v>12590</v>
      </c>
      <c r="F70" s="148">
        <f t="shared" si="2"/>
        <v>2536</v>
      </c>
      <c r="G70" s="348"/>
      <c r="H70" s="348">
        <f t="shared" si="0"/>
        <v>1850</v>
      </c>
      <c r="I70" s="344">
        <v>33</v>
      </c>
    </row>
    <row r="71" spans="1:9">
      <c r="A71" s="127">
        <v>87</v>
      </c>
      <c r="B71" s="60"/>
      <c r="C71" s="66">
        <f t="shared" si="1"/>
        <v>81.86</v>
      </c>
      <c r="D71" s="130"/>
      <c r="E71" s="344">
        <v>12590</v>
      </c>
      <c r="F71" s="148">
        <f t="shared" si="2"/>
        <v>2529</v>
      </c>
      <c r="G71" s="348"/>
      <c r="H71" s="348">
        <f t="shared" si="0"/>
        <v>1846</v>
      </c>
      <c r="I71" s="344">
        <v>33</v>
      </c>
    </row>
    <row r="72" spans="1:9">
      <c r="A72" s="127">
        <v>88</v>
      </c>
      <c r="B72" s="60"/>
      <c r="C72" s="66">
        <f t="shared" si="1"/>
        <v>82.08</v>
      </c>
      <c r="D72" s="130"/>
      <c r="E72" s="344">
        <v>12590</v>
      </c>
      <c r="F72" s="148">
        <f t="shared" si="2"/>
        <v>2522</v>
      </c>
      <c r="G72" s="348"/>
      <c r="H72" s="348">
        <f t="shared" si="0"/>
        <v>1841</v>
      </c>
      <c r="I72" s="344">
        <v>33</v>
      </c>
    </row>
    <row r="73" spans="1:9">
      <c r="A73" s="127">
        <v>89</v>
      </c>
      <c r="B73" s="60"/>
      <c r="C73" s="66">
        <f t="shared" si="1"/>
        <v>82.29</v>
      </c>
      <c r="D73" s="130"/>
      <c r="E73" s="344">
        <v>12590</v>
      </c>
      <c r="F73" s="148">
        <f t="shared" si="2"/>
        <v>2516</v>
      </c>
      <c r="G73" s="348"/>
      <c r="H73" s="348">
        <f t="shared" si="0"/>
        <v>1836</v>
      </c>
      <c r="I73" s="344">
        <v>33</v>
      </c>
    </row>
    <row r="74" spans="1:9">
      <c r="A74" s="127">
        <v>90</v>
      </c>
      <c r="B74" s="60"/>
      <c r="C74" s="66">
        <f t="shared" si="1"/>
        <v>82.51</v>
      </c>
      <c r="D74" s="130"/>
      <c r="E74" s="344">
        <v>12590</v>
      </c>
      <c r="F74" s="148">
        <f t="shared" si="2"/>
        <v>2509</v>
      </c>
      <c r="G74" s="348"/>
      <c r="H74" s="348">
        <f t="shared" si="0"/>
        <v>1831</v>
      </c>
      <c r="I74" s="344">
        <v>33</v>
      </c>
    </row>
    <row r="75" spans="1:9">
      <c r="A75" s="127">
        <v>91</v>
      </c>
      <c r="B75" s="60"/>
      <c r="C75" s="66">
        <f t="shared" si="1"/>
        <v>82.71</v>
      </c>
      <c r="D75" s="130"/>
      <c r="E75" s="344">
        <v>12590</v>
      </c>
      <c r="F75" s="148">
        <f t="shared" si="2"/>
        <v>2504</v>
      </c>
      <c r="G75" s="348"/>
      <c r="H75" s="348">
        <f t="shared" si="0"/>
        <v>1827</v>
      </c>
      <c r="I75" s="344">
        <v>33</v>
      </c>
    </row>
    <row r="76" spans="1:9">
      <c r="A76" s="127">
        <v>92</v>
      </c>
      <c r="B76" s="60"/>
      <c r="C76" s="66">
        <f t="shared" si="1"/>
        <v>82.92</v>
      </c>
      <c r="D76" s="130"/>
      <c r="E76" s="344">
        <v>12590</v>
      </c>
      <c r="F76" s="148">
        <f t="shared" si="2"/>
        <v>2497</v>
      </c>
      <c r="G76" s="348"/>
      <c r="H76" s="348">
        <f t="shared" si="0"/>
        <v>1822</v>
      </c>
      <c r="I76" s="344">
        <v>33</v>
      </c>
    </row>
    <row r="77" spans="1:9">
      <c r="A77" s="127">
        <v>93</v>
      </c>
      <c r="B77" s="60"/>
      <c r="C77" s="66">
        <f t="shared" si="1"/>
        <v>83.13</v>
      </c>
      <c r="D77" s="130"/>
      <c r="E77" s="344">
        <v>12590</v>
      </c>
      <c r="F77" s="148">
        <f t="shared" si="2"/>
        <v>2491</v>
      </c>
      <c r="G77" s="348"/>
      <c r="H77" s="348">
        <f t="shared" ref="H77:H140" si="3">ROUND(12*(1/C77*E77),0)</f>
        <v>1817</v>
      </c>
      <c r="I77" s="344">
        <v>33</v>
      </c>
    </row>
    <row r="78" spans="1:9">
      <c r="A78" s="127">
        <v>94</v>
      </c>
      <c r="B78" s="60"/>
      <c r="C78" s="66">
        <f t="shared" ref="C78:C141" si="4">ROUND((10.899*LN(A78)+A78/200)*1.667,2)</f>
        <v>83.33</v>
      </c>
      <c r="D78" s="130"/>
      <c r="E78" s="344">
        <v>12590</v>
      </c>
      <c r="F78" s="148">
        <f t="shared" ref="F78:F141" si="5">ROUND(12*1.3525*(1/C78*E78)+I78,0)</f>
        <v>2485</v>
      </c>
      <c r="G78" s="348"/>
      <c r="H78" s="348">
        <f t="shared" si="3"/>
        <v>1813</v>
      </c>
      <c r="I78" s="344">
        <v>33</v>
      </c>
    </row>
    <row r="79" spans="1:9">
      <c r="A79" s="127">
        <v>95</v>
      </c>
      <c r="B79" s="60"/>
      <c r="C79" s="66">
        <f t="shared" si="4"/>
        <v>83.53</v>
      </c>
      <c r="D79" s="130"/>
      <c r="E79" s="344">
        <v>12590</v>
      </c>
      <c r="F79" s="148">
        <f t="shared" si="5"/>
        <v>2479</v>
      </c>
      <c r="G79" s="348"/>
      <c r="H79" s="348">
        <f t="shared" si="3"/>
        <v>1809</v>
      </c>
      <c r="I79" s="344">
        <v>33</v>
      </c>
    </row>
    <row r="80" spans="1:9">
      <c r="A80" s="127">
        <v>96</v>
      </c>
      <c r="B80" s="60"/>
      <c r="C80" s="66">
        <f t="shared" si="4"/>
        <v>83.73</v>
      </c>
      <c r="D80" s="130"/>
      <c r="E80" s="344">
        <v>12590</v>
      </c>
      <c r="F80" s="148">
        <f t="shared" si="5"/>
        <v>2473</v>
      </c>
      <c r="G80" s="348"/>
      <c r="H80" s="348">
        <f t="shared" si="3"/>
        <v>1804</v>
      </c>
      <c r="I80" s="344">
        <v>33</v>
      </c>
    </row>
    <row r="81" spans="1:9">
      <c r="A81" s="127">
        <v>97</v>
      </c>
      <c r="B81" s="60"/>
      <c r="C81" s="66">
        <f t="shared" si="4"/>
        <v>83.92</v>
      </c>
      <c r="D81" s="130"/>
      <c r="E81" s="344">
        <v>12590</v>
      </c>
      <c r="F81" s="148">
        <f t="shared" si="5"/>
        <v>2468</v>
      </c>
      <c r="G81" s="348"/>
      <c r="H81" s="348">
        <f t="shared" si="3"/>
        <v>1800</v>
      </c>
      <c r="I81" s="344">
        <v>33</v>
      </c>
    </row>
    <row r="82" spans="1:9">
      <c r="A82" s="127">
        <v>98</v>
      </c>
      <c r="B82" s="60"/>
      <c r="C82" s="66">
        <f t="shared" si="4"/>
        <v>84.12</v>
      </c>
      <c r="D82" s="130"/>
      <c r="E82" s="344">
        <v>12590</v>
      </c>
      <c r="F82" s="148">
        <f t="shared" si="5"/>
        <v>2462</v>
      </c>
      <c r="G82" s="348"/>
      <c r="H82" s="348">
        <f t="shared" si="3"/>
        <v>1796</v>
      </c>
      <c r="I82" s="344">
        <v>33</v>
      </c>
    </row>
    <row r="83" spans="1:9">
      <c r="A83" s="127">
        <v>99</v>
      </c>
      <c r="B83" s="60"/>
      <c r="C83" s="66">
        <f t="shared" si="4"/>
        <v>84.31</v>
      </c>
      <c r="D83" s="130"/>
      <c r="E83" s="344">
        <v>12590</v>
      </c>
      <c r="F83" s="148">
        <f t="shared" si="5"/>
        <v>2457</v>
      </c>
      <c r="G83" s="348"/>
      <c r="H83" s="348">
        <f t="shared" si="3"/>
        <v>1792</v>
      </c>
      <c r="I83" s="344">
        <v>33</v>
      </c>
    </row>
    <row r="84" spans="1:9">
      <c r="A84" s="127">
        <v>100</v>
      </c>
      <c r="B84" s="60"/>
      <c r="C84" s="66">
        <f t="shared" si="4"/>
        <v>84.5</v>
      </c>
      <c r="D84" s="130"/>
      <c r="E84" s="344">
        <v>12590</v>
      </c>
      <c r="F84" s="148">
        <f t="shared" si="5"/>
        <v>2451</v>
      </c>
      <c r="G84" s="348"/>
      <c r="H84" s="348">
        <f t="shared" si="3"/>
        <v>1788</v>
      </c>
      <c r="I84" s="344">
        <v>33</v>
      </c>
    </row>
    <row r="85" spans="1:9">
      <c r="A85" s="127">
        <v>101</v>
      </c>
      <c r="B85" s="60"/>
      <c r="C85" s="66">
        <f t="shared" si="4"/>
        <v>84.69</v>
      </c>
      <c r="D85" s="130"/>
      <c r="E85" s="344">
        <v>12590</v>
      </c>
      <c r="F85" s="148">
        <f t="shared" si="5"/>
        <v>2446</v>
      </c>
      <c r="G85" s="348"/>
      <c r="H85" s="348">
        <f t="shared" si="3"/>
        <v>1784</v>
      </c>
      <c r="I85" s="344">
        <v>33</v>
      </c>
    </row>
    <row r="86" spans="1:9">
      <c r="A86" s="127">
        <v>102</v>
      </c>
      <c r="B86" s="60"/>
      <c r="C86" s="66">
        <f t="shared" si="4"/>
        <v>84.88</v>
      </c>
      <c r="D86" s="130"/>
      <c r="E86" s="344">
        <v>12590</v>
      </c>
      <c r="F86" s="148">
        <f t="shared" si="5"/>
        <v>2440</v>
      </c>
      <c r="G86" s="348"/>
      <c r="H86" s="348">
        <f t="shared" si="3"/>
        <v>1780</v>
      </c>
      <c r="I86" s="344">
        <v>33</v>
      </c>
    </row>
    <row r="87" spans="1:9">
      <c r="A87" s="127">
        <v>103</v>
      </c>
      <c r="B87" s="60"/>
      <c r="C87" s="66">
        <f t="shared" si="4"/>
        <v>85.07</v>
      </c>
      <c r="D87" s="130"/>
      <c r="E87" s="344">
        <v>12590</v>
      </c>
      <c r="F87" s="148">
        <f t="shared" si="5"/>
        <v>2435</v>
      </c>
      <c r="G87" s="348"/>
      <c r="H87" s="348">
        <f t="shared" si="3"/>
        <v>1776</v>
      </c>
      <c r="I87" s="344">
        <v>33</v>
      </c>
    </row>
    <row r="88" spans="1:9">
      <c r="A88" s="127">
        <v>104</v>
      </c>
      <c r="B88" s="60"/>
      <c r="C88" s="66">
        <f t="shared" si="4"/>
        <v>85.25</v>
      </c>
      <c r="D88" s="130"/>
      <c r="E88" s="344">
        <v>12590</v>
      </c>
      <c r="F88" s="148">
        <f t="shared" si="5"/>
        <v>2430</v>
      </c>
      <c r="G88" s="348"/>
      <c r="H88" s="348">
        <f t="shared" si="3"/>
        <v>1772</v>
      </c>
      <c r="I88" s="344">
        <v>33</v>
      </c>
    </row>
    <row r="89" spans="1:9">
      <c r="A89" s="127">
        <v>105</v>
      </c>
      <c r="B89" s="60"/>
      <c r="C89" s="66">
        <f t="shared" si="4"/>
        <v>85.43</v>
      </c>
      <c r="D89" s="130"/>
      <c r="E89" s="344">
        <v>12590</v>
      </c>
      <c r="F89" s="148">
        <f t="shared" si="5"/>
        <v>2425</v>
      </c>
      <c r="G89" s="348"/>
      <c r="H89" s="348">
        <f t="shared" si="3"/>
        <v>1768</v>
      </c>
      <c r="I89" s="344">
        <v>33</v>
      </c>
    </row>
    <row r="90" spans="1:9">
      <c r="A90" s="127">
        <v>106</v>
      </c>
      <c r="B90" s="60"/>
      <c r="C90" s="66">
        <f t="shared" si="4"/>
        <v>85.61</v>
      </c>
      <c r="D90" s="130"/>
      <c r="E90" s="344">
        <v>12590</v>
      </c>
      <c r="F90" s="148">
        <f t="shared" si="5"/>
        <v>2420</v>
      </c>
      <c r="G90" s="348"/>
      <c r="H90" s="348">
        <f t="shared" si="3"/>
        <v>1765</v>
      </c>
      <c r="I90" s="344">
        <v>33</v>
      </c>
    </row>
    <row r="91" spans="1:9">
      <c r="A91" s="127">
        <v>107</v>
      </c>
      <c r="B91" s="60"/>
      <c r="C91" s="66">
        <f t="shared" si="4"/>
        <v>85.79</v>
      </c>
      <c r="D91" s="130"/>
      <c r="E91" s="344">
        <v>12590</v>
      </c>
      <c r="F91" s="148">
        <f t="shared" si="5"/>
        <v>2415</v>
      </c>
      <c r="G91" s="348"/>
      <c r="H91" s="348">
        <f t="shared" si="3"/>
        <v>1761</v>
      </c>
      <c r="I91" s="344">
        <v>33</v>
      </c>
    </row>
    <row r="92" spans="1:9">
      <c r="A92" s="127">
        <v>108</v>
      </c>
      <c r="B92" s="60"/>
      <c r="C92" s="66">
        <f t="shared" si="4"/>
        <v>85.97</v>
      </c>
      <c r="D92" s="130"/>
      <c r="E92" s="344">
        <v>12590</v>
      </c>
      <c r="F92" s="148">
        <f t="shared" si="5"/>
        <v>2410</v>
      </c>
      <c r="G92" s="348"/>
      <c r="H92" s="348">
        <f t="shared" si="3"/>
        <v>1757</v>
      </c>
      <c r="I92" s="344">
        <v>33</v>
      </c>
    </row>
    <row r="93" spans="1:9">
      <c r="A93" s="127">
        <v>109</v>
      </c>
      <c r="B93" s="60"/>
      <c r="C93" s="66">
        <f t="shared" si="4"/>
        <v>86.14</v>
      </c>
      <c r="D93" s="130"/>
      <c r="E93" s="344">
        <v>12590</v>
      </c>
      <c r="F93" s="148">
        <f t="shared" si="5"/>
        <v>2405</v>
      </c>
      <c r="G93" s="348"/>
      <c r="H93" s="348">
        <f t="shared" si="3"/>
        <v>1754</v>
      </c>
      <c r="I93" s="344">
        <v>33</v>
      </c>
    </row>
    <row r="94" spans="1:9">
      <c r="A94" s="127">
        <v>110</v>
      </c>
      <c r="B94" s="60"/>
      <c r="C94" s="66">
        <f t="shared" si="4"/>
        <v>86.32</v>
      </c>
      <c r="D94" s="130"/>
      <c r="E94" s="344">
        <v>12590</v>
      </c>
      <c r="F94" s="148">
        <f t="shared" si="5"/>
        <v>2400</v>
      </c>
      <c r="G94" s="348"/>
      <c r="H94" s="348">
        <f t="shared" si="3"/>
        <v>1750</v>
      </c>
      <c r="I94" s="344">
        <v>33</v>
      </c>
    </row>
    <row r="95" spans="1:9">
      <c r="A95" s="127">
        <v>111</v>
      </c>
      <c r="B95" s="60"/>
      <c r="C95" s="66">
        <f t="shared" si="4"/>
        <v>86.49</v>
      </c>
      <c r="D95" s="130"/>
      <c r="E95" s="344">
        <v>12590</v>
      </c>
      <c r="F95" s="148">
        <f t="shared" si="5"/>
        <v>2396</v>
      </c>
      <c r="G95" s="348"/>
      <c r="H95" s="348">
        <f t="shared" si="3"/>
        <v>1747</v>
      </c>
      <c r="I95" s="344">
        <v>33</v>
      </c>
    </row>
    <row r="96" spans="1:9">
      <c r="A96" s="127">
        <v>112</v>
      </c>
      <c r="B96" s="60"/>
      <c r="C96" s="66">
        <f t="shared" si="4"/>
        <v>86.66</v>
      </c>
      <c r="D96" s="130"/>
      <c r="E96" s="344">
        <v>12590</v>
      </c>
      <c r="F96" s="148">
        <f t="shared" si="5"/>
        <v>2391</v>
      </c>
      <c r="G96" s="348"/>
      <c r="H96" s="348">
        <f t="shared" si="3"/>
        <v>1743</v>
      </c>
      <c r="I96" s="344">
        <v>33</v>
      </c>
    </row>
    <row r="97" spans="1:9">
      <c r="A97" s="127">
        <v>113</v>
      </c>
      <c r="B97" s="60"/>
      <c r="C97" s="66">
        <f t="shared" si="4"/>
        <v>86.83</v>
      </c>
      <c r="D97" s="130"/>
      <c r="E97" s="344">
        <v>12590</v>
      </c>
      <c r="F97" s="148">
        <f t="shared" si="5"/>
        <v>2386</v>
      </c>
      <c r="G97" s="348"/>
      <c r="H97" s="348">
        <f t="shared" si="3"/>
        <v>1740</v>
      </c>
      <c r="I97" s="344">
        <v>33</v>
      </c>
    </row>
    <row r="98" spans="1:9">
      <c r="A98" s="127">
        <v>114</v>
      </c>
      <c r="B98" s="60"/>
      <c r="C98" s="66">
        <f t="shared" si="4"/>
        <v>87</v>
      </c>
      <c r="D98" s="130"/>
      <c r="E98" s="344">
        <v>12590</v>
      </c>
      <c r="F98" s="148">
        <f t="shared" si="5"/>
        <v>2382</v>
      </c>
      <c r="G98" s="348"/>
      <c r="H98" s="348">
        <f t="shared" si="3"/>
        <v>1737</v>
      </c>
      <c r="I98" s="344">
        <v>33</v>
      </c>
    </row>
    <row r="99" spans="1:9">
      <c r="A99" s="127">
        <v>115</v>
      </c>
      <c r="B99" s="60"/>
      <c r="C99" s="66">
        <f t="shared" si="4"/>
        <v>87.17</v>
      </c>
      <c r="D99" s="130"/>
      <c r="E99" s="344">
        <v>12590</v>
      </c>
      <c r="F99" s="148">
        <f t="shared" si="5"/>
        <v>2377</v>
      </c>
      <c r="G99" s="348"/>
      <c r="H99" s="348">
        <f t="shared" si="3"/>
        <v>1733</v>
      </c>
      <c r="I99" s="344">
        <v>33</v>
      </c>
    </row>
    <row r="100" spans="1:9">
      <c r="A100" s="127">
        <v>116</v>
      </c>
      <c r="B100" s="60"/>
      <c r="C100" s="66">
        <f t="shared" si="4"/>
        <v>87.33</v>
      </c>
      <c r="D100" s="130"/>
      <c r="E100" s="344">
        <v>12590</v>
      </c>
      <c r="F100" s="148">
        <f t="shared" si="5"/>
        <v>2373</v>
      </c>
      <c r="G100" s="348"/>
      <c r="H100" s="348">
        <f t="shared" si="3"/>
        <v>1730</v>
      </c>
      <c r="I100" s="344">
        <v>33</v>
      </c>
    </row>
    <row r="101" spans="1:9">
      <c r="A101" s="127">
        <v>117</v>
      </c>
      <c r="B101" s="60"/>
      <c r="C101" s="66">
        <f t="shared" si="4"/>
        <v>87.5</v>
      </c>
      <c r="D101" s="130"/>
      <c r="E101" s="344">
        <v>12590</v>
      </c>
      <c r="F101" s="148">
        <f t="shared" si="5"/>
        <v>2368</v>
      </c>
      <c r="G101" s="348"/>
      <c r="H101" s="348">
        <f t="shared" si="3"/>
        <v>1727</v>
      </c>
      <c r="I101" s="344">
        <v>33</v>
      </c>
    </row>
    <row r="102" spans="1:9">
      <c r="A102" s="127">
        <v>118</v>
      </c>
      <c r="B102" s="60"/>
      <c r="C102" s="66">
        <f t="shared" si="4"/>
        <v>87.66</v>
      </c>
      <c r="D102" s="130"/>
      <c r="E102" s="344">
        <v>12590</v>
      </c>
      <c r="F102" s="148">
        <f t="shared" si="5"/>
        <v>2364</v>
      </c>
      <c r="G102" s="348"/>
      <c r="H102" s="348">
        <f t="shared" si="3"/>
        <v>1723</v>
      </c>
      <c r="I102" s="344">
        <v>33</v>
      </c>
    </row>
    <row r="103" spans="1:9">
      <c r="A103" s="127">
        <v>119</v>
      </c>
      <c r="B103" s="60"/>
      <c r="C103" s="66">
        <f t="shared" si="4"/>
        <v>87.82</v>
      </c>
      <c r="D103" s="130"/>
      <c r="E103" s="344">
        <v>12590</v>
      </c>
      <c r="F103" s="148">
        <f t="shared" si="5"/>
        <v>2360</v>
      </c>
      <c r="G103" s="348"/>
      <c r="H103" s="348">
        <f t="shared" si="3"/>
        <v>1720</v>
      </c>
      <c r="I103" s="344">
        <v>33</v>
      </c>
    </row>
    <row r="104" spans="1:9">
      <c r="A104" s="127">
        <v>120</v>
      </c>
      <c r="B104" s="60"/>
      <c r="C104" s="66">
        <f t="shared" si="4"/>
        <v>87.98</v>
      </c>
      <c r="D104" s="130"/>
      <c r="E104" s="344">
        <v>12590</v>
      </c>
      <c r="F104" s="148">
        <f t="shared" si="5"/>
        <v>2356</v>
      </c>
      <c r="G104" s="348"/>
      <c r="H104" s="348">
        <f t="shared" si="3"/>
        <v>1717</v>
      </c>
      <c r="I104" s="344">
        <v>33</v>
      </c>
    </row>
    <row r="105" spans="1:9">
      <c r="A105" s="127">
        <v>121</v>
      </c>
      <c r="B105" s="60"/>
      <c r="C105" s="66">
        <f t="shared" si="4"/>
        <v>88.14</v>
      </c>
      <c r="D105" s="130"/>
      <c r="E105" s="344">
        <v>12590</v>
      </c>
      <c r="F105" s="148">
        <f t="shared" si="5"/>
        <v>2351</v>
      </c>
      <c r="G105" s="348"/>
      <c r="H105" s="348">
        <f t="shared" si="3"/>
        <v>1714</v>
      </c>
      <c r="I105" s="344">
        <v>33</v>
      </c>
    </row>
    <row r="106" spans="1:9">
      <c r="A106" s="127">
        <v>122</v>
      </c>
      <c r="B106" s="60"/>
      <c r="C106" s="66">
        <f t="shared" si="4"/>
        <v>88.3</v>
      </c>
      <c r="D106" s="130"/>
      <c r="E106" s="344">
        <v>12590</v>
      </c>
      <c r="F106" s="148">
        <f t="shared" si="5"/>
        <v>2347</v>
      </c>
      <c r="G106" s="348"/>
      <c r="H106" s="348">
        <f t="shared" si="3"/>
        <v>1711</v>
      </c>
      <c r="I106" s="344">
        <v>33</v>
      </c>
    </row>
    <row r="107" spans="1:9">
      <c r="A107" s="127">
        <v>123</v>
      </c>
      <c r="B107" s="60"/>
      <c r="C107" s="66">
        <f t="shared" si="4"/>
        <v>88.46</v>
      </c>
      <c r="D107" s="130"/>
      <c r="E107" s="344">
        <v>12590</v>
      </c>
      <c r="F107" s="148">
        <f t="shared" si="5"/>
        <v>2343</v>
      </c>
      <c r="G107" s="348"/>
      <c r="H107" s="348">
        <f t="shared" si="3"/>
        <v>1708</v>
      </c>
      <c r="I107" s="344">
        <v>33</v>
      </c>
    </row>
    <row r="108" spans="1:9">
      <c r="A108" s="127">
        <v>124</v>
      </c>
      <c r="B108" s="60"/>
      <c r="C108" s="66">
        <f t="shared" si="4"/>
        <v>88.61</v>
      </c>
      <c r="D108" s="130"/>
      <c r="E108" s="344">
        <v>12590</v>
      </c>
      <c r="F108" s="148">
        <f t="shared" si="5"/>
        <v>2339</v>
      </c>
      <c r="G108" s="348"/>
      <c r="H108" s="348">
        <f t="shared" si="3"/>
        <v>1705</v>
      </c>
      <c r="I108" s="344">
        <v>33</v>
      </c>
    </row>
    <row r="109" spans="1:9">
      <c r="A109" s="127">
        <v>125</v>
      </c>
      <c r="B109" s="60"/>
      <c r="C109" s="66">
        <f t="shared" si="4"/>
        <v>88.77</v>
      </c>
      <c r="D109" s="130"/>
      <c r="E109" s="344">
        <v>12590</v>
      </c>
      <c r="F109" s="148">
        <f t="shared" si="5"/>
        <v>2335</v>
      </c>
      <c r="G109" s="348"/>
      <c r="H109" s="348">
        <f t="shared" si="3"/>
        <v>1702</v>
      </c>
      <c r="I109" s="344">
        <v>33</v>
      </c>
    </row>
    <row r="110" spans="1:9">
      <c r="A110" s="127">
        <v>126</v>
      </c>
      <c r="B110" s="60"/>
      <c r="C110" s="66">
        <f t="shared" si="4"/>
        <v>88.92</v>
      </c>
      <c r="D110" s="130"/>
      <c r="E110" s="344">
        <v>12590</v>
      </c>
      <c r="F110" s="148">
        <f t="shared" si="5"/>
        <v>2331</v>
      </c>
      <c r="G110" s="348"/>
      <c r="H110" s="348">
        <f t="shared" si="3"/>
        <v>1699</v>
      </c>
      <c r="I110" s="344">
        <v>33</v>
      </c>
    </row>
    <row r="111" spans="1:9">
      <c r="A111" s="127">
        <v>127</v>
      </c>
      <c r="B111" s="60"/>
      <c r="C111" s="66">
        <f t="shared" si="4"/>
        <v>89.07</v>
      </c>
      <c r="D111" s="130"/>
      <c r="E111" s="344">
        <v>12590</v>
      </c>
      <c r="F111" s="148">
        <f t="shared" si="5"/>
        <v>2327</v>
      </c>
      <c r="G111" s="348"/>
      <c r="H111" s="348">
        <f t="shared" si="3"/>
        <v>1696</v>
      </c>
      <c r="I111" s="344">
        <v>33</v>
      </c>
    </row>
    <row r="112" spans="1:9">
      <c r="A112" s="127">
        <v>128</v>
      </c>
      <c r="B112" s="60"/>
      <c r="C112" s="66">
        <f t="shared" si="4"/>
        <v>89.22</v>
      </c>
      <c r="D112" s="130"/>
      <c r="E112" s="344">
        <v>12590</v>
      </c>
      <c r="F112" s="148">
        <f t="shared" si="5"/>
        <v>2323</v>
      </c>
      <c r="G112" s="348"/>
      <c r="H112" s="348">
        <f t="shared" si="3"/>
        <v>1693</v>
      </c>
      <c r="I112" s="344">
        <v>33</v>
      </c>
    </row>
    <row r="113" spans="1:9">
      <c r="A113" s="127">
        <v>129</v>
      </c>
      <c r="B113" s="60"/>
      <c r="C113" s="66">
        <f t="shared" si="4"/>
        <v>89.37</v>
      </c>
      <c r="D113" s="130"/>
      <c r="E113" s="344">
        <v>12590</v>
      </c>
      <c r="F113" s="148">
        <f t="shared" si="5"/>
        <v>2319</v>
      </c>
      <c r="G113" s="348"/>
      <c r="H113" s="348">
        <f t="shared" si="3"/>
        <v>1691</v>
      </c>
      <c r="I113" s="344">
        <v>33</v>
      </c>
    </row>
    <row r="114" spans="1:9">
      <c r="A114" s="127">
        <v>130</v>
      </c>
      <c r="B114" s="60"/>
      <c r="C114" s="66">
        <f t="shared" si="4"/>
        <v>89.52</v>
      </c>
      <c r="D114" s="130"/>
      <c r="E114" s="344">
        <v>12590</v>
      </c>
      <c r="F114" s="148">
        <f t="shared" si="5"/>
        <v>2316</v>
      </c>
      <c r="G114" s="348"/>
      <c r="H114" s="348">
        <f t="shared" si="3"/>
        <v>1688</v>
      </c>
      <c r="I114" s="344">
        <v>33</v>
      </c>
    </row>
    <row r="115" spans="1:9">
      <c r="A115" s="127">
        <v>131</v>
      </c>
      <c r="B115" s="60"/>
      <c r="C115" s="66">
        <f t="shared" si="4"/>
        <v>89.67</v>
      </c>
      <c r="D115" s="130"/>
      <c r="E115" s="344">
        <v>12590</v>
      </c>
      <c r="F115" s="148">
        <f t="shared" si="5"/>
        <v>2312</v>
      </c>
      <c r="G115" s="348"/>
      <c r="H115" s="348">
        <f t="shared" si="3"/>
        <v>1685</v>
      </c>
      <c r="I115" s="344">
        <v>33</v>
      </c>
    </row>
    <row r="116" spans="1:9">
      <c r="A116" s="127">
        <v>132</v>
      </c>
      <c r="B116" s="60"/>
      <c r="C116" s="66">
        <f t="shared" si="4"/>
        <v>89.81</v>
      </c>
      <c r="D116" s="130"/>
      <c r="E116" s="344">
        <v>12590</v>
      </c>
      <c r="F116" s="148">
        <f t="shared" si="5"/>
        <v>2308</v>
      </c>
      <c r="G116" s="348"/>
      <c r="H116" s="348">
        <f t="shared" si="3"/>
        <v>1682</v>
      </c>
      <c r="I116" s="344">
        <v>33</v>
      </c>
    </row>
    <row r="117" spans="1:9">
      <c r="A117" s="127">
        <v>133</v>
      </c>
      <c r="B117" s="60"/>
      <c r="C117" s="66">
        <f t="shared" si="4"/>
        <v>89.96</v>
      </c>
      <c r="D117" s="130"/>
      <c r="E117" s="344">
        <v>12590</v>
      </c>
      <c r="F117" s="148">
        <f t="shared" si="5"/>
        <v>2304</v>
      </c>
      <c r="G117" s="348"/>
      <c r="H117" s="348">
        <f t="shared" si="3"/>
        <v>1679</v>
      </c>
      <c r="I117" s="344">
        <v>33</v>
      </c>
    </row>
    <row r="118" spans="1:9">
      <c r="A118" s="127">
        <v>134</v>
      </c>
      <c r="B118" s="60"/>
      <c r="C118" s="66">
        <f t="shared" si="4"/>
        <v>90.1</v>
      </c>
      <c r="D118" s="130"/>
      <c r="E118" s="344">
        <v>12590</v>
      </c>
      <c r="F118" s="148">
        <f t="shared" si="5"/>
        <v>2301</v>
      </c>
      <c r="G118" s="348"/>
      <c r="H118" s="348">
        <f t="shared" si="3"/>
        <v>1677</v>
      </c>
      <c r="I118" s="344">
        <v>33</v>
      </c>
    </row>
    <row r="119" spans="1:9">
      <c r="A119" s="127">
        <v>135</v>
      </c>
      <c r="B119" s="60"/>
      <c r="C119" s="66">
        <f t="shared" si="4"/>
        <v>90.25</v>
      </c>
      <c r="D119" s="130"/>
      <c r="E119" s="344">
        <v>12590</v>
      </c>
      <c r="F119" s="148">
        <f t="shared" si="5"/>
        <v>2297</v>
      </c>
      <c r="G119" s="348"/>
      <c r="H119" s="348">
        <f t="shared" si="3"/>
        <v>1674</v>
      </c>
      <c r="I119" s="344">
        <v>33</v>
      </c>
    </row>
    <row r="120" spans="1:9">
      <c r="A120" s="127">
        <v>136</v>
      </c>
      <c r="B120" s="60"/>
      <c r="C120" s="66">
        <f t="shared" si="4"/>
        <v>90.39</v>
      </c>
      <c r="D120" s="130"/>
      <c r="E120" s="344">
        <v>12590</v>
      </c>
      <c r="F120" s="148">
        <f t="shared" si="5"/>
        <v>2294</v>
      </c>
      <c r="G120" s="348"/>
      <c r="H120" s="348">
        <f t="shared" si="3"/>
        <v>1671</v>
      </c>
      <c r="I120" s="344">
        <v>33</v>
      </c>
    </row>
    <row r="121" spans="1:9">
      <c r="A121" s="127">
        <v>137</v>
      </c>
      <c r="B121" s="60"/>
      <c r="C121" s="66">
        <f t="shared" si="4"/>
        <v>90.53</v>
      </c>
      <c r="D121" s="130"/>
      <c r="E121" s="344">
        <v>12590</v>
      </c>
      <c r="F121" s="148">
        <f t="shared" si="5"/>
        <v>2290</v>
      </c>
      <c r="G121" s="348"/>
      <c r="H121" s="348">
        <f t="shared" si="3"/>
        <v>1669</v>
      </c>
      <c r="I121" s="344">
        <v>33</v>
      </c>
    </row>
    <row r="122" spans="1:9">
      <c r="A122" s="127">
        <v>138</v>
      </c>
      <c r="B122" s="60"/>
      <c r="C122" s="66">
        <f t="shared" si="4"/>
        <v>90.67</v>
      </c>
      <c r="D122" s="130"/>
      <c r="E122" s="344">
        <v>12590</v>
      </c>
      <c r="F122" s="148">
        <f t="shared" si="5"/>
        <v>2287</v>
      </c>
      <c r="G122" s="348"/>
      <c r="H122" s="348">
        <f t="shared" si="3"/>
        <v>1666</v>
      </c>
      <c r="I122" s="344">
        <v>33</v>
      </c>
    </row>
    <row r="123" spans="1:9">
      <c r="A123" s="127">
        <v>139</v>
      </c>
      <c r="B123" s="60"/>
      <c r="C123" s="66">
        <f t="shared" si="4"/>
        <v>90.81</v>
      </c>
      <c r="D123" s="130"/>
      <c r="E123" s="344">
        <v>12590</v>
      </c>
      <c r="F123" s="148">
        <f t="shared" si="5"/>
        <v>2283</v>
      </c>
      <c r="G123" s="348"/>
      <c r="H123" s="348">
        <f t="shared" si="3"/>
        <v>1664</v>
      </c>
      <c r="I123" s="344">
        <v>33</v>
      </c>
    </row>
    <row r="124" spans="1:9">
      <c r="A124" s="127">
        <v>140</v>
      </c>
      <c r="B124" s="60"/>
      <c r="C124" s="66">
        <f t="shared" si="4"/>
        <v>90.95</v>
      </c>
      <c r="D124" s="130"/>
      <c r="E124" s="344">
        <v>12590</v>
      </c>
      <c r="F124" s="148">
        <f t="shared" si="5"/>
        <v>2280</v>
      </c>
      <c r="G124" s="348"/>
      <c r="H124" s="348">
        <f t="shared" si="3"/>
        <v>1661</v>
      </c>
      <c r="I124" s="344">
        <v>33</v>
      </c>
    </row>
    <row r="125" spans="1:9">
      <c r="A125" s="127">
        <v>141</v>
      </c>
      <c r="B125" s="60"/>
      <c r="C125" s="66">
        <f t="shared" si="4"/>
        <v>91.09</v>
      </c>
      <c r="D125" s="130"/>
      <c r="E125" s="344">
        <v>12590</v>
      </c>
      <c r="F125" s="148">
        <f t="shared" si="5"/>
        <v>2276</v>
      </c>
      <c r="G125" s="348"/>
      <c r="H125" s="348">
        <f t="shared" si="3"/>
        <v>1659</v>
      </c>
      <c r="I125" s="344">
        <v>33</v>
      </c>
    </row>
    <row r="126" spans="1:9">
      <c r="A126" s="127">
        <v>142</v>
      </c>
      <c r="B126" s="60"/>
      <c r="C126" s="66">
        <f t="shared" si="4"/>
        <v>91.22</v>
      </c>
      <c r="D126" s="130"/>
      <c r="E126" s="344">
        <v>12590</v>
      </c>
      <c r="F126" s="148">
        <f t="shared" si="5"/>
        <v>2273</v>
      </c>
      <c r="G126" s="348"/>
      <c r="H126" s="348">
        <f t="shared" si="3"/>
        <v>1656</v>
      </c>
      <c r="I126" s="344">
        <v>33</v>
      </c>
    </row>
    <row r="127" spans="1:9">
      <c r="A127" s="127">
        <v>143</v>
      </c>
      <c r="B127" s="60"/>
      <c r="C127" s="66">
        <f t="shared" si="4"/>
        <v>91.36</v>
      </c>
      <c r="D127" s="130"/>
      <c r="E127" s="344">
        <v>12590</v>
      </c>
      <c r="F127" s="148">
        <f t="shared" si="5"/>
        <v>2270</v>
      </c>
      <c r="G127" s="348"/>
      <c r="H127" s="348">
        <f t="shared" si="3"/>
        <v>1654</v>
      </c>
      <c r="I127" s="344">
        <v>33</v>
      </c>
    </row>
    <row r="128" spans="1:9">
      <c r="A128" s="127">
        <v>144</v>
      </c>
      <c r="B128" s="60"/>
      <c r="C128" s="66">
        <f t="shared" si="4"/>
        <v>91.49</v>
      </c>
      <c r="D128" s="130"/>
      <c r="E128" s="344">
        <v>12590</v>
      </c>
      <c r="F128" s="148">
        <f t="shared" si="5"/>
        <v>2266</v>
      </c>
      <c r="G128" s="348"/>
      <c r="H128" s="348">
        <f t="shared" si="3"/>
        <v>1651</v>
      </c>
      <c r="I128" s="344">
        <v>33</v>
      </c>
    </row>
    <row r="129" spans="1:9">
      <c r="A129" s="127">
        <v>145</v>
      </c>
      <c r="B129" s="60"/>
      <c r="C129" s="66">
        <f t="shared" si="4"/>
        <v>91.63</v>
      </c>
      <c r="D129" s="130"/>
      <c r="E129" s="344">
        <v>12590</v>
      </c>
      <c r="F129" s="148">
        <f t="shared" si="5"/>
        <v>2263</v>
      </c>
      <c r="G129" s="348"/>
      <c r="H129" s="348">
        <f t="shared" si="3"/>
        <v>1649</v>
      </c>
      <c r="I129" s="344">
        <v>33</v>
      </c>
    </row>
    <row r="130" spans="1:9">
      <c r="A130" s="127">
        <v>146</v>
      </c>
      <c r="B130" s="60"/>
      <c r="C130" s="66">
        <f t="shared" si="4"/>
        <v>91.76</v>
      </c>
      <c r="D130" s="130"/>
      <c r="E130" s="344">
        <v>12590</v>
      </c>
      <c r="F130" s="148">
        <f t="shared" si="5"/>
        <v>2260</v>
      </c>
      <c r="G130" s="348"/>
      <c r="H130" s="348">
        <f t="shared" si="3"/>
        <v>1646</v>
      </c>
      <c r="I130" s="344">
        <v>33</v>
      </c>
    </row>
    <row r="131" spans="1:9">
      <c r="A131" s="127">
        <v>147</v>
      </c>
      <c r="B131" s="60"/>
      <c r="C131" s="66">
        <f t="shared" si="4"/>
        <v>91.89</v>
      </c>
      <c r="D131" s="130"/>
      <c r="E131" s="344">
        <v>12590</v>
      </c>
      <c r="F131" s="148">
        <f t="shared" si="5"/>
        <v>2257</v>
      </c>
      <c r="G131" s="348"/>
      <c r="H131" s="348">
        <f t="shared" si="3"/>
        <v>1644</v>
      </c>
      <c r="I131" s="344">
        <v>33</v>
      </c>
    </row>
    <row r="132" spans="1:9">
      <c r="A132" s="127">
        <v>148</v>
      </c>
      <c r="B132" s="60"/>
      <c r="C132" s="66">
        <f t="shared" si="4"/>
        <v>92.03</v>
      </c>
      <c r="D132" s="130"/>
      <c r="E132" s="344">
        <v>12590</v>
      </c>
      <c r="F132" s="148">
        <f t="shared" si="5"/>
        <v>2253</v>
      </c>
      <c r="G132" s="348"/>
      <c r="H132" s="348">
        <f t="shared" si="3"/>
        <v>1642</v>
      </c>
      <c r="I132" s="344">
        <v>33</v>
      </c>
    </row>
    <row r="133" spans="1:9">
      <c r="A133" s="127">
        <v>149</v>
      </c>
      <c r="B133" s="60"/>
      <c r="C133" s="66">
        <f t="shared" si="4"/>
        <v>92.16</v>
      </c>
      <c r="D133" s="130"/>
      <c r="E133" s="344">
        <v>12590</v>
      </c>
      <c r="F133" s="148">
        <f t="shared" si="5"/>
        <v>2250</v>
      </c>
      <c r="G133" s="348"/>
      <c r="H133" s="348">
        <f t="shared" si="3"/>
        <v>1639</v>
      </c>
      <c r="I133" s="344">
        <v>33</v>
      </c>
    </row>
    <row r="134" spans="1:9">
      <c r="A134" s="127">
        <v>150</v>
      </c>
      <c r="B134" s="60"/>
      <c r="C134" s="66">
        <f t="shared" si="4"/>
        <v>92.29</v>
      </c>
      <c r="D134" s="130"/>
      <c r="E134" s="344">
        <v>12590</v>
      </c>
      <c r="F134" s="148">
        <f t="shared" si="5"/>
        <v>2247</v>
      </c>
      <c r="G134" s="348"/>
      <c r="H134" s="348">
        <f t="shared" si="3"/>
        <v>1637</v>
      </c>
      <c r="I134" s="344">
        <v>33</v>
      </c>
    </row>
    <row r="135" spans="1:9">
      <c r="A135" s="127">
        <v>151</v>
      </c>
      <c r="B135" s="60"/>
      <c r="C135" s="66">
        <f t="shared" si="4"/>
        <v>92.42</v>
      </c>
      <c r="D135" s="130"/>
      <c r="E135" s="344">
        <v>12590</v>
      </c>
      <c r="F135" s="148">
        <f t="shared" si="5"/>
        <v>2244</v>
      </c>
      <c r="G135" s="348"/>
      <c r="H135" s="348">
        <f t="shared" si="3"/>
        <v>1635</v>
      </c>
      <c r="I135" s="344">
        <v>33</v>
      </c>
    </row>
    <row r="136" spans="1:9">
      <c r="A136" s="127">
        <v>152</v>
      </c>
      <c r="B136" s="60"/>
      <c r="C136" s="66">
        <f t="shared" si="4"/>
        <v>92.54</v>
      </c>
      <c r="D136" s="130"/>
      <c r="E136" s="344">
        <v>12590</v>
      </c>
      <c r="F136" s="148">
        <f t="shared" si="5"/>
        <v>2241</v>
      </c>
      <c r="G136" s="348"/>
      <c r="H136" s="348">
        <f t="shared" si="3"/>
        <v>1633</v>
      </c>
      <c r="I136" s="344">
        <v>33</v>
      </c>
    </row>
    <row r="137" spans="1:9">
      <c r="A137" s="127">
        <v>153</v>
      </c>
      <c r="B137" s="60"/>
      <c r="C137" s="66">
        <f t="shared" si="4"/>
        <v>92.67</v>
      </c>
      <c r="D137" s="130"/>
      <c r="E137" s="344">
        <v>12590</v>
      </c>
      <c r="F137" s="148">
        <f t="shared" si="5"/>
        <v>2238</v>
      </c>
      <c r="G137" s="348"/>
      <c r="H137" s="348">
        <f t="shared" si="3"/>
        <v>1630</v>
      </c>
      <c r="I137" s="344">
        <v>33</v>
      </c>
    </row>
    <row r="138" spans="1:9">
      <c r="A138" s="127">
        <v>154</v>
      </c>
      <c r="B138" s="60"/>
      <c r="C138" s="66">
        <f t="shared" si="4"/>
        <v>92.8</v>
      </c>
      <c r="D138" s="130"/>
      <c r="E138" s="344">
        <v>12590</v>
      </c>
      <c r="F138" s="148">
        <f t="shared" si="5"/>
        <v>2235</v>
      </c>
      <c r="G138" s="348"/>
      <c r="H138" s="348">
        <f t="shared" si="3"/>
        <v>1628</v>
      </c>
      <c r="I138" s="344">
        <v>33</v>
      </c>
    </row>
    <row r="139" spans="1:9">
      <c r="A139" s="127">
        <v>155</v>
      </c>
      <c r="B139" s="60"/>
      <c r="C139" s="66">
        <f t="shared" si="4"/>
        <v>92.92</v>
      </c>
      <c r="D139" s="130"/>
      <c r="E139" s="344">
        <v>12590</v>
      </c>
      <c r="F139" s="148">
        <f t="shared" si="5"/>
        <v>2232</v>
      </c>
      <c r="G139" s="348"/>
      <c r="H139" s="348">
        <f t="shared" si="3"/>
        <v>1626</v>
      </c>
      <c r="I139" s="344">
        <v>33</v>
      </c>
    </row>
    <row r="140" spans="1:9">
      <c r="A140" s="127">
        <v>156</v>
      </c>
      <c r="B140" s="60"/>
      <c r="C140" s="66">
        <f t="shared" si="4"/>
        <v>93.05</v>
      </c>
      <c r="D140" s="130"/>
      <c r="E140" s="344">
        <v>12590</v>
      </c>
      <c r="F140" s="148">
        <f t="shared" si="5"/>
        <v>2229</v>
      </c>
      <c r="G140" s="348"/>
      <c r="H140" s="348">
        <f t="shared" si="3"/>
        <v>1624</v>
      </c>
      <c r="I140" s="344">
        <v>33</v>
      </c>
    </row>
    <row r="141" spans="1:9">
      <c r="A141" s="127">
        <v>157</v>
      </c>
      <c r="B141" s="60"/>
      <c r="C141" s="66">
        <f t="shared" si="4"/>
        <v>93.17</v>
      </c>
      <c r="D141" s="130"/>
      <c r="E141" s="344">
        <v>12590</v>
      </c>
      <c r="F141" s="148">
        <f t="shared" si="5"/>
        <v>2226</v>
      </c>
      <c r="G141" s="348"/>
      <c r="H141" s="348">
        <f t="shared" ref="H141:H204" si="6">ROUND(12*(1/C141*E141),0)</f>
        <v>1622</v>
      </c>
      <c r="I141" s="344">
        <v>33</v>
      </c>
    </row>
    <row r="142" spans="1:9">
      <c r="A142" s="127">
        <v>158</v>
      </c>
      <c r="B142" s="60"/>
      <c r="C142" s="66">
        <f t="shared" ref="C142:C205" si="7">ROUND((10.899*LN(A142)+A142/200)*1.667,2)</f>
        <v>93.3</v>
      </c>
      <c r="D142" s="130"/>
      <c r="E142" s="344">
        <v>12590</v>
      </c>
      <c r="F142" s="148">
        <f t="shared" ref="F142:F205" si="8">ROUND(12*1.3525*(1/C142*E142)+I142,0)</f>
        <v>2223</v>
      </c>
      <c r="G142" s="348"/>
      <c r="H142" s="348">
        <f t="shared" si="6"/>
        <v>1619</v>
      </c>
      <c r="I142" s="344">
        <v>33</v>
      </c>
    </row>
    <row r="143" spans="1:9">
      <c r="A143" s="127">
        <v>159</v>
      </c>
      <c r="B143" s="60"/>
      <c r="C143" s="66">
        <f t="shared" si="7"/>
        <v>93.42</v>
      </c>
      <c r="D143" s="130"/>
      <c r="E143" s="344">
        <v>12590</v>
      </c>
      <c r="F143" s="148">
        <f t="shared" si="8"/>
        <v>2220</v>
      </c>
      <c r="G143" s="348"/>
      <c r="H143" s="348">
        <f t="shared" si="6"/>
        <v>1617</v>
      </c>
      <c r="I143" s="344">
        <v>33</v>
      </c>
    </row>
    <row r="144" spans="1:9">
      <c r="A144" s="127">
        <v>160</v>
      </c>
      <c r="B144" s="60"/>
      <c r="C144" s="66">
        <f t="shared" si="7"/>
        <v>93.54</v>
      </c>
      <c r="D144" s="130"/>
      <c r="E144" s="344">
        <v>12590</v>
      </c>
      <c r="F144" s="148">
        <f t="shared" si="8"/>
        <v>2217</v>
      </c>
      <c r="G144" s="348"/>
      <c r="H144" s="348">
        <f t="shared" si="6"/>
        <v>1615</v>
      </c>
      <c r="I144" s="344">
        <v>33</v>
      </c>
    </row>
    <row r="145" spans="1:9">
      <c r="A145" s="127">
        <v>161</v>
      </c>
      <c r="B145" s="60"/>
      <c r="C145" s="66">
        <f t="shared" si="7"/>
        <v>93.66</v>
      </c>
      <c r="D145" s="130"/>
      <c r="E145" s="344">
        <v>12590</v>
      </c>
      <c r="F145" s="148">
        <f t="shared" si="8"/>
        <v>2215</v>
      </c>
      <c r="G145" s="348"/>
      <c r="H145" s="348">
        <f t="shared" si="6"/>
        <v>1613</v>
      </c>
      <c r="I145" s="344">
        <v>33</v>
      </c>
    </row>
    <row r="146" spans="1:9">
      <c r="A146" s="127">
        <v>162</v>
      </c>
      <c r="B146" s="60"/>
      <c r="C146" s="66">
        <f t="shared" si="7"/>
        <v>93.78</v>
      </c>
      <c r="D146" s="130"/>
      <c r="E146" s="344">
        <v>12590</v>
      </c>
      <c r="F146" s="148">
        <f t="shared" si="8"/>
        <v>2212</v>
      </c>
      <c r="G146" s="348"/>
      <c r="H146" s="348">
        <f t="shared" si="6"/>
        <v>1611</v>
      </c>
      <c r="I146" s="344">
        <v>33</v>
      </c>
    </row>
    <row r="147" spans="1:9">
      <c r="A147" s="127">
        <v>163</v>
      </c>
      <c r="B147" s="60"/>
      <c r="C147" s="66">
        <f t="shared" si="7"/>
        <v>93.91</v>
      </c>
      <c r="D147" s="130"/>
      <c r="E147" s="344">
        <v>12590</v>
      </c>
      <c r="F147" s="148">
        <f t="shared" si="8"/>
        <v>2209</v>
      </c>
      <c r="G147" s="348"/>
      <c r="H147" s="348">
        <f t="shared" si="6"/>
        <v>1609</v>
      </c>
      <c r="I147" s="344">
        <v>33</v>
      </c>
    </row>
    <row r="148" spans="1:9">
      <c r="A148" s="127">
        <v>164</v>
      </c>
      <c r="B148" s="60"/>
      <c r="C148" s="66">
        <f t="shared" si="7"/>
        <v>94.02</v>
      </c>
      <c r="D148" s="130"/>
      <c r="E148" s="344">
        <v>12590</v>
      </c>
      <c r="F148" s="148">
        <f t="shared" si="8"/>
        <v>2206</v>
      </c>
      <c r="G148" s="348"/>
      <c r="H148" s="348">
        <f t="shared" si="6"/>
        <v>1607</v>
      </c>
      <c r="I148" s="344">
        <v>33</v>
      </c>
    </row>
    <row r="149" spans="1:9">
      <c r="A149" s="127">
        <v>165</v>
      </c>
      <c r="B149" s="60"/>
      <c r="C149" s="66">
        <f t="shared" si="7"/>
        <v>94.14</v>
      </c>
      <c r="D149" s="130"/>
      <c r="E149" s="344">
        <v>12590</v>
      </c>
      <c r="F149" s="148">
        <f t="shared" si="8"/>
        <v>2204</v>
      </c>
      <c r="G149" s="348"/>
      <c r="H149" s="348">
        <f t="shared" si="6"/>
        <v>1605</v>
      </c>
      <c r="I149" s="344">
        <v>33</v>
      </c>
    </row>
    <row r="150" spans="1:9">
      <c r="A150" s="127">
        <v>166</v>
      </c>
      <c r="B150" s="60"/>
      <c r="C150" s="66">
        <f t="shared" si="7"/>
        <v>94.26</v>
      </c>
      <c r="D150" s="130"/>
      <c r="E150" s="344">
        <v>12590</v>
      </c>
      <c r="F150" s="148">
        <f t="shared" si="8"/>
        <v>2201</v>
      </c>
      <c r="G150" s="348"/>
      <c r="H150" s="348">
        <f t="shared" si="6"/>
        <v>1603</v>
      </c>
      <c r="I150" s="344">
        <v>33</v>
      </c>
    </row>
    <row r="151" spans="1:9">
      <c r="A151" s="127">
        <v>167</v>
      </c>
      <c r="B151" s="60"/>
      <c r="C151" s="66">
        <f t="shared" si="7"/>
        <v>94.38</v>
      </c>
      <c r="D151" s="130"/>
      <c r="E151" s="344">
        <v>12590</v>
      </c>
      <c r="F151" s="148">
        <f t="shared" si="8"/>
        <v>2198</v>
      </c>
      <c r="G151" s="348"/>
      <c r="H151" s="348">
        <f t="shared" si="6"/>
        <v>1601</v>
      </c>
      <c r="I151" s="344">
        <v>33</v>
      </c>
    </row>
    <row r="152" spans="1:9">
      <c r="A152" s="127">
        <v>168</v>
      </c>
      <c r="B152" s="60"/>
      <c r="C152" s="66">
        <f t="shared" si="7"/>
        <v>94.5</v>
      </c>
      <c r="D152" s="130"/>
      <c r="E152" s="344">
        <v>12590</v>
      </c>
      <c r="F152" s="148">
        <f t="shared" si="8"/>
        <v>2195</v>
      </c>
      <c r="G152" s="348"/>
      <c r="H152" s="348">
        <f t="shared" si="6"/>
        <v>1599</v>
      </c>
      <c r="I152" s="344">
        <v>33</v>
      </c>
    </row>
    <row r="153" spans="1:9">
      <c r="A153" s="127">
        <v>169</v>
      </c>
      <c r="B153" s="60"/>
      <c r="C153" s="66">
        <f t="shared" si="7"/>
        <v>94.61</v>
      </c>
      <c r="D153" s="130"/>
      <c r="E153" s="344">
        <v>12590</v>
      </c>
      <c r="F153" s="148">
        <f t="shared" si="8"/>
        <v>2193</v>
      </c>
      <c r="G153" s="348"/>
      <c r="H153" s="348">
        <f t="shared" si="6"/>
        <v>1597</v>
      </c>
      <c r="I153" s="344">
        <v>33</v>
      </c>
    </row>
    <row r="154" spans="1:9">
      <c r="A154" s="127">
        <v>170</v>
      </c>
      <c r="B154" s="60"/>
      <c r="C154" s="66">
        <f t="shared" si="7"/>
        <v>94.73</v>
      </c>
      <c r="D154" s="130"/>
      <c r="E154" s="344">
        <v>12590</v>
      </c>
      <c r="F154" s="148">
        <f t="shared" si="8"/>
        <v>2190</v>
      </c>
      <c r="G154" s="348"/>
      <c r="H154" s="348">
        <f t="shared" si="6"/>
        <v>1595</v>
      </c>
      <c r="I154" s="344">
        <v>33</v>
      </c>
    </row>
    <row r="155" spans="1:9">
      <c r="A155" s="127">
        <v>171</v>
      </c>
      <c r="B155" s="60"/>
      <c r="C155" s="66">
        <f t="shared" si="7"/>
        <v>94.84</v>
      </c>
      <c r="D155" s="130"/>
      <c r="E155" s="344">
        <v>12590</v>
      </c>
      <c r="F155" s="148">
        <f t="shared" si="8"/>
        <v>2188</v>
      </c>
      <c r="G155" s="348"/>
      <c r="H155" s="348">
        <f t="shared" si="6"/>
        <v>1593</v>
      </c>
      <c r="I155" s="344">
        <v>33</v>
      </c>
    </row>
    <row r="156" spans="1:9">
      <c r="A156" s="127">
        <v>172</v>
      </c>
      <c r="B156" s="60"/>
      <c r="C156" s="66">
        <f t="shared" si="7"/>
        <v>94.96</v>
      </c>
      <c r="D156" s="130"/>
      <c r="E156" s="344">
        <v>12590</v>
      </c>
      <c r="F156" s="148">
        <f t="shared" si="8"/>
        <v>2185</v>
      </c>
      <c r="G156" s="348"/>
      <c r="H156" s="348">
        <f t="shared" si="6"/>
        <v>1591</v>
      </c>
      <c r="I156" s="344">
        <v>33</v>
      </c>
    </row>
    <row r="157" spans="1:9">
      <c r="A157" s="127">
        <v>173</v>
      </c>
      <c r="B157" s="60"/>
      <c r="C157" s="66">
        <f t="shared" si="7"/>
        <v>95.07</v>
      </c>
      <c r="D157" s="130"/>
      <c r="E157" s="344">
        <v>12590</v>
      </c>
      <c r="F157" s="148">
        <f t="shared" si="8"/>
        <v>2182</v>
      </c>
      <c r="G157" s="348"/>
      <c r="H157" s="348">
        <f t="shared" si="6"/>
        <v>1589</v>
      </c>
      <c r="I157" s="344">
        <v>33</v>
      </c>
    </row>
    <row r="158" spans="1:9">
      <c r="A158" s="127">
        <v>174</v>
      </c>
      <c r="B158" s="60"/>
      <c r="C158" s="66">
        <f t="shared" si="7"/>
        <v>95.18</v>
      </c>
      <c r="D158" s="130"/>
      <c r="E158" s="344">
        <v>12590</v>
      </c>
      <c r="F158" s="148">
        <f t="shared" si="8"/>
        <v>2180</v>
      </c>
      <c r="G158" s="348"/>
      <c r="H158" s="348">
        <f t="shared" si="6"/>
        <v>1587</v>
      </c>
      <c r="I158" s="344">
        <v>33</v>
      </c>
    </row>
    <row r="159" spans="1:9">
      <c r="A159" s="127">
        <v>175</v>
      </c>
      <c r="B159" s="60"/>
      <c r="C159" s="66">
        <f t="shared" si="7"/>
        <v>95.3</v>
      </c>
      <c r="D159" s="130"/>
      <c r="E159" s="344">
        <v>12590</v>
      </c>
      <c r="F159" s="148">
        <f t="shared" si="8"/>
        <v>2177</v>
      </c>
      <c r="G159" s="348"/>
      <c r="H159" s="348">
        <f t="shared" si="6"/>
        <v>1585</v>
      </c>
      <c r="I159" s="344">
        <v>33</v>
      </c>
    </row>
    <row r="160" spans="1:9">
      <c r="A160" s="127">
        <v>176</v>
      </c>
      <c r="B160" s="60"/>
      <c r="C160" s="66">
        <f t="shared" si="7"/>
        <v>95.41</v>
      </c>
      <c r="D160" s="130"/>
      <c r="E160" s="344">
        <v>12590</v>
      </c>
      <c r="F160" s="148">
        <f t="shared" si="8"/>
        <v>2175</v>
      </c>
      <c r="G160" s="348"/>
      <c r="H160" s="348">
        <f t="shared" si="6"/>
        <v>1583</v>
      </c>
      <c r="I160" s="344">
        <v>33</v>
      </c>
    </row>
    <row r="161" spans="1:9">
      <c r="A161" s="127">
        <v>177</v>
      </c>
      <c r="B161" s="60"/>
      <c r="C161" s="66">
        <f t="shared" si="7"/>
        <v>95.52</v>
      </c>
      <c r="D161" s="130"/>
      <c r="E161" s="344">
        <v>12590</v>
      </c>
      <c r="F161" s="148">
        <f t="shared" si="8"/>
        <v>2172</v>
      </c>
      <c r="G161" s="348"/>
      <c r="H161" s="348">
        <f t="shared" si="6"/>
        <v>1582</v>
      </c>
      <c r="I161" s="344">
        <v>33</v>
      </c>
    </row>
    <row r="162" spans="1:9">
      <c r="A162" s="127">
        <v>178</v>
      </c>
      <c r="B162" s="60"/>
      <c r="C162" s="66">
        <f t="shared" si="7"/>
        <v>95.63</v>
      </c>
      <c r="D162" s="130"/>
      <c r="E162" s="344">
        <v>12590</v>
      </c>
      <c r="F162" s="148">
        <f t="shared" si="8"/>
        <v>2170</v>
      </c>
      <c r="G162" s="348"/>
      <c r="H162" s="348">
        <f t="shared" si="6"/>
        <v>1580</v>
      </c>
      <c r="I162" s="344">
        <v>33</v>
      </c>
    </row>
    <row r="163" spans="1:9">
      <c r="A163" s="127">
        <v>179</v>
      </c>
      <c r="B163" s="60"/>
      <c r="C163" s="66">
        <f t="shared" si="7"/>
        <v>95.74</v>
      </c>
      <c r="D163" s="130"/>
      <c r="E163" s="344">
        <v>12590</v>
      </c>
      <c r="F163" s="148">
        <f t="shared" si="8"/>
        <v>2167</v>
      </c>
      <c r="G163" s="348"/>
      <c r="H163" s="348">
        <f t="shared" si="6"/>
        <v>1578</v>
      </c>
      <c r="I163" s="344">
        <v>33</v>
      </c>
    </row>
    <row r="164" spans="1:9">
      <c r="A164" s="127">
        <v>180</v>
      </c>
      <c r="B164" s="60"/>
      <c r="C164" s="66">
        <f t="shared" si="7"/>
        <v>95.85</v>
      </c>
      <c r="D164" s="130"/>
      <c r="E164" s="344">
        <v>12590</v>
      </c>
      <c r="F164" s="148">
        <f t="shared" si="8"/>
        <v>2165</v>
      </c>
      <c r="G164" s="348"/>
      <c r="H164" s="348">
        <f t="shared" si="6"/>
        <v>1576</v>
      </c>
      <c r="I164" s="344">
        <v>33</v>
      </c>
    </row>
    <row r="165" spans="1:9">
      <c r="A165" s="127">
        <v>181</v>
      </c>
      <c r="B165" s="60"/>
      <c r="C165" s="66">
        <f t="shared" si="7"/>
        <v>95.96</v>
      </c>
      <c r="D165" s="130"/>
      <c r="E165" s="344">
        <v>12590</v>
      </c>
      <c r="F165" s="148">
        <f t="shared" si="8"/>
        <v>2162</v>
      </c>
      <c r="G165" s="348"/>
      <c r="H165" s="348">
        <f t="shared" si="6"/>
        <v>1574</v>
      </c>
      <c r="I165" s="344">
        <v>33</v>
      </c>
    </row>
    <row r="166" spans="1:9">
      <c r="A166" s="127">
        <v>182</v>
      </c>
      <c r="B166" s="60"/>
      <c r="C166" s="66">
        <f t="shared" si="7"/>
        <v>96.07</v>
      </c>
      <c r="D166" s="130"/>
      <c r="E166" s="344">
        <v>12590</v>
      </c>
      <c r="F166" s="148">
        <f t="shared" si="8"/>
        <v>2160</v>
      </c>
      <c r="G166" s="348"/>
      <c r="H166" s="348">
        <f t="shared" si="6"/>
        <v>1573</v>
      </c>
      <c r="I166" s="344">
        <v>33</v>
      </c>
    </row>
    <row r="167" spans="1:9">
      <c r="A167" s="127">
        <v>183</v>
      </c>
      <c r="B167" s="60"/>
      <c r="C167" s="66">
        <f t="shared" si="7"/>
        <v>96.17</v>
      </c>
      <c r="D167" s="130"/>
      <c r="E167" s="344">
        <v>12590</v>
      </c>
      <c r="F167" s="148">
        <f t="shared" si="8"/>
        <v>2158</v>
      </c>
      <c r="G167" s="348"/>
      <c r="H167" s="348">
        <f t="shared" si="6"/>
        <v>1571</v>
      </c>
      <c r="I167" s="344">
        <v>33</v>
      </c>
    </row>
    <row r="168" spans="1:9">
      <c r="A168" s="127">
        <v>184</v>
      </c>
      <c r="B168" s="60"/>
      <c r="C168" s="66">
        <f t="shared" si="7"/>
        <v>96.28</v>
      </c>
      <c r="D168" s="130"/>
      <c r="E168" s="344">
        <v>12590</v>
      </c>
      <c r="F168" s="148">
        <f t="shared" si="8"/>
        <v>2155</v>
      </c>
      <c r="G168" s="348"/>
      <c r="H168" s="348">
        <f t="shared" si="6"/>
        <v>1569</v>
      </c>
      <c r="I168" s="344">
        <v>33</v>
      </c>
    </row>
    <row r="169" spans="1:9">
      <c r="A169" s="127">
        <v>185</v>
      </c>
      <c r="B169" s="60"/>
      <c r="C169" s="66">
        <f t="shared" si="7"/>
        <v>96.39</v>
      </c>
      <c r="D169" s="130"/>
      <c r="E169" s="344">
        <v>12590</v>
      </c>
      <c r="F169" s="148">
        <f t="shared" si="8"/>
        <v>2153</v>
      </c>
      <c r="G169" s="348"/>
      <c r="H169" s="348">
        <f t="shared" si="6"/>
        <v>1567</v>
      </c>
      <c r="I169" s="344">
        <v>33</v>
      </c>
    </row>
    <row r="170" spans="1:9">
      <c r="A170" s="127">
        <v>186</v>
      </c>
      <c r="B170" s="60"/>
      <c r="C170" s="66">
        <f t="shared" si="7"/>
        <v>96.49</v>
      </c>
      <c r="D170" s="130"/>
      <c r="E170" s="344">
        <v>12590</v>
      </c>
      <c r="F170" s="148">
        <f t="shared" si="8"/>
        <v>2151</v>
      </c>
      <c r="G170" s="348"/>
      <c r="H170" s="348">
        <f t="shared" si="6"/>
        <v>1566</v>
      </c>
      <c r="I170" s="344">
        <v>33</v>
      </c>
    </row>
    <row r="171" spans="1:9">
      <c r="A171" s="127">
        <v>187</v>
      </c>
      <c r="B171" s="60"/>
      <c r="C171" s="66">
        <f t="shared" si="7"/>
        <v>96.6</v>
      </c>
      <c r="D171" s="130"/>
      <c r="E171" s="344">
        <v>12590</v>
      </c>
      <c r="F171" s="148">
        <f t="shared" si="8"/>
        <v>2148</v>
      </c>
      <c r="G171" s="348"/>
      <c r="H171" s="348">
        <f t="shared" si="6"/>
        <v>1564</v>
      </c>
      <c r="I171" s="344">
        <v>33</v>
      </c>
    </row>
    <row r="172" spans="1:9">
      <c r="A172" s="127">
        <v>188</v>
      </c>
      <c r="B172" s="60"/>
      <c r="C172" s="66">
        <f t="shared" si="7"/>
        <v>96.71</v>
      </c>
      <c r="D172" s="130"/>
      <c r="E172" s="344">
        <v>12590</v>
      </c>
      <c r="F172" s="148">
        <f t="shared" si="8"/>
        <v>2146</v>
      </c>
      <c r="G172" s="348"/>
      <c r="H172" s="348">
        <f t="shared" si="6"/>
        <v>1562</v>
      </c>
      <c r="I172" s="344">
        <v>33</v>
      </c>
    </row>
    <row r="173" spans="1:9">
      <c r="A173" s="127">
        <v>189</v>
      </c>
      <c r="B173" s="60"/>
      <c r="C173" s="66">
        <f t="shared" si="7"/>
        <v>96.81</v>
      </c>
      <c r="D173" s="130"/>
      <c r="E173" s="344">
        <v>12590</v>
      </c>
      <c r="F173" s="148">
        <f t="shared" si="8"/>
        <v>2144</v>
      </c>
      <c r="G173" s="348"/>
      <c r="H173" s="348">
        <f t="shared" si="6"/>
        <v>1561</v>
      </c>
      <c r="I173" s="344">
        <v>33</v>
      </c>
    </row>
    <row r="174" spans="1:9">
      <c r="A174" s="127">
        <v>190</v>
      </c>
      <c r="B174" s="60"/>
      <c r="C174" s="66">
        <f t="shared" si="7"/>
        <v>96.91</v>
      </c>
      <c r="D174" s="130"/>
      <c r="E174" s="344">
        <v>12590</v>
      </c>
      <c r="F174" s="148">
        <f t="shared" si="8"/>
        <v>2142</v>
      </c>
      <c r="G174" s="348"/>
      <c r="H174" s="348">
        <f t="shared" si="6"/>
        <v>1559</v>
      </c>
      <c r="I174" s="344">
        <v>33</v>
      </c>
    </row>
    <row r="175" spans="1:9">
      <c r="A175" s="127">
        <v>191</v>
      </c>
      <c r="B175" s="60"/>
      <c r="C175" s="66">
        <f t="shared" si="7"/>
        <v>97.02</v>
      </c>
      <c r="D175" s="130"/>
      <c r="E175" s="344">
        <v>12590</v>
      </c>
      <c r="F175" s="148">
        <f t="shared" si="8"/>
        <v>2139</v>
      </c>
      <c r="G175" s="348"/>
      <c r="H175" s="348">
        <f t="shared" si="6"/>
        <v>1557</v>
      </c>
      <c r="I175" s="344">
        <v>33</v>
      </c>
    </row>
    <row r="176" spans="1:9">
      <c r="A176" s="127">
        <v>192</v>
      </c>
      <c r="B176" s="60"/>
      <c r="C176" s="66">
        <f t="shared" si="7"/>
        <v>97.12</v>
      </c>
      <c r="D176" s="130"/>
      <c r="E176" s="344">
        <v>12590</v>
      </c>
      <c r="F176" s="148">
        <f t="shared" si="8"/>
        <v>2137</v>
      </c>
      <c r="G176" s="348"/>
      <c r="H176" s="348">
        <f t="shared" si="6"/>
        <v>1556</v>
      </c>
      <c r="I176" s="344">
        <v>33</v>
      </c>
    </row>
    <row r="177" spans="1:9">
      <c r="A177" s="127">
        <v>193</v>
      </c>
      <c r="B177" s="60"/>
      <c r="C177" s="66">
        <f t="shared" si="7"/>
        <v>97.22</v>
      </c>
      <c r="D177" s="130"/>
      <c r="E177" s="344">
        <v>12590</v>
      </c>
      <c r="F177" s="148">
        <f t="shared" si="8"/>
        <v>2135</v>
      </c>
      <c r="G177" s="348"/>
      <c r="H177" s="348">
        <f t="shared" si="6"/>
        <v>1554</v>
      </c>
      <c r="I177" s="344">
        <v>33</v>
      </c>
    </row>
    <row r="178" spans="1:9">
      <c r="A178" s="127">
        <v>194</v>
      </c>
      <c r="B178" s="60"/>
      <c r="C178" s="66">
        <f t="shared" si="7"/>
        <v>97.33</v>
      </c>
      <c r="D178" s="130"/>
      <c r="E178" s="344">
        <v>12590</v>
      </c>
      <c r="F178" s="148">
        <f t="shared" si="8"/>
        <v>2132</v>
      </c>
      <c r="G178" s="348"/>
      <c r="H178" s="348">
        <f t="shared" si="6"/>
        <v>1552</v>
      </c>
      <c r="I178" s="344">
        <v>33</v>
      </c>
    </row>
    <row r="179" spans="1:9">
      <c r="A179" s="127">
        <v>195</v>
      </c>
      <c r="B179" s="60"/>
      <c r="C179" s="66">
        <f t="shared" si="7"/>
        <v>97.43</v>
      </c>
      <c r="D179" s="130"/>
      <c r="E179" s="344">
        <v>12590</v>
      </c>
      <c r="F179" s="148">
        <f t="shared" si="8"/>
        <v>2130</v>
      </c>
      <c r="G179" s="348"/>
      <c r="H179" s="348">
        <f t="shared" si="6"/>
        <v>1551</v>
      </c>
      <c r="I179" s="344">
        <v>33</v>
      </c>
    </row>
    <row r="180" spans="1:9">
      <c r="A180" s="127">
        <v>196</v>
      </c>
      <c r="B180" s="60"/>
      <c r="C180" s="66">
        <f t="shared" si="7"/>
        <v>97.53</v>
      </c>
      <c r="D180" s="130"/>
      <c r="E180" s="344">
        <v>12590</v>
      </c>
      <c r="F180" s="148">
        <f t="shared" si="8"/>
        <v>2128</v>
      </c>
      <c r="G180" s="348"/>
      <c r="H180" s="348">
        <f t="shared" si="6"/>
        <v>1549</v>
      </c>
      <c r="I180" s="344">
        <v>33</v>
      </c>
    </row>
    <row r="181" spans="1:9">
      <c r="A181" s="127">
        <v>197</v>
      </c>
      <c r="B181" s="60"/>
      <c r="C181" s="66">
        <f t="shared" si="7"/>
        <v>97.63</v>
      </c>
      <c r="D181" s="130"/>
      <c r="E181" s="344">
        <v>12590</v>
      </c>
      <c r="F181" s="148">
        <f t="shared" si="8"/>
        <v>2126</v>
      </c>
      <c r="G181" s="348"/>
      <c r="H181" s="348">
        <f t="shared" si="6"/>
        <v>1547</v>
      </c>
      <c r="I181" s="344">
        <v>33</v>
      </c>
    </row>
    <row r="182" spans="1:9">
      <c r="A182" s="127">
        <v>198</v>
      </c>
      <c r="B182" s="60"/>
      <c r="C182" s="66">
        <f t="shared" si="7"/>
        <v>97.73</v>
      </c>
      <c r="D182" s="130"/>
      <c r="E182" s="344">
        <v>12590</v>
      </c>
      <c r="F182" s="148">
        <f t="shared" si="8"/>
        <v>2124</v>
      </c>
      <c r="G182" s="348"/>
      <c r="H182" s="348">
        <f t="shared" si="6"/>
        <v>1546</v>
      </c>
      <c r="I182" s="344">
        <v>33</v>
      </c>
    </row>
    <row r="183" spans="1:9">
      <c r="A183" s="127">
        <v>199</v>
      </c>
      <c r="B183" s="60"/>
      <c r="C183" s="66">
        <f t="shared" si="7"/>
        <v>97.83</v>
      </c>
      <c r="D183" s="130"/>
      <c r="E183" s="344">
        <v>12590</v>
      </c>
      <c r="F183" s="148">
        <f t="shared" si="8"/>
        <v>2122</v>
      </c>
      <c r="G183" s="348"/>
      <c r="H183" s="348">
        <f t="shared" si="6"/>
        <v>1544</v>
      </c>
      <c r="I183" s="344">
        <v>33</v>
      </c>
    </row>
    <row r="184" spans="1:9">
      <c r="A184" s="127">
        <v>200</v>
      </c>
      <c r="B184" s="60"/>
      <c r="C184" s="66">
        <f t="shared" si="7"/>
        <v>97.93</v>
      </c>
      <c r="D184" s="130"/>
      <c r="E184" s="344">
        <v>12590</v>
      </c>
      <c r="F184" s="148">
        <f t="shared" si="8"/>
        <v>2120</v>
      </c>
      <c r="G184" s="348"/>
      <c r="H184" s="348">
        <f t="shared" si="6"/>
        <v>1543</v>
      </c>
      <c r="I184" s="344">
        <v>33</v>
      </c>
    </row>
    <row r="185" spans="1:9">
      <c r="A185" s="127">
        <v>201</v>
      </c>
      <c r="B185" s="60"/>
      <c r="C185" s="66">
        <f t="shared" si="7"/>
        <v>98.03</v>
      </c>
      <c r="D185" s="130"/>
      <c r="E185" s="344">
        <v>12590</v>
      </c>
      <c r="F185" s="148">
        <f t="shared" si="8"/>
        <v>2117</v>
      </c>
      <c r="G185" s="348"/>
      <c r="H185" s="348">
        <f t="shared" si="6"/>
        <v>1541</v>
      </c>
      <c r="I185" s="344">
        <v>33</v>
      </c>
    </row>
    <row r="186" spans="1:9">
      <c r="A186" s="127">
        <v>202</v>
      </c>
      <c r="B186" s="60"/>
      <c r="C186" s="66">
        <f t="shared" si="7"/>
        <v>98.13</v>
      </c>
      <c r="D186" s="130"/>
      <c r="E186" s="344">
        <v>12590</v>
      </c>
      <c r="F186" s="148">
        <f t="shared" si="8"/>
        <v>2115</v>
      </c>
      <c r="G186" s="348"/>
      <c r="H186" s="348">
        <f t="shared" si="6"/>
        <v>1540</v>
      </c>
      <c r="I186" s="344">
        <v>33</v>
      </c>
    </row>
    <row r="187" spans="1:9">
      <c r="A187" s="127">
        <v>203</v>
      </c>
      <c r="B187" s="60"/>
      <c r="C187" s="66">
        <f t="shared" si="7"/>
        <v>98.23</v>
      </c>
      <c r="D187" s="130"/>
      <c r="E187" s="344">
        <v>12590</v>
      </c>
      <c r="F187" s="148">
        <f t="shared" si="8"/>
        <v>2113</v>
      </c>
      <c r="G187" s="348"/>
      <c r="H187" s="348">
        <f t="shared" si="6"/>
        <v>1538</v>
      </c>
      <c r="I187" s="344">
        <v>33</v>
      </c>
    </row>
    <row r="188" spans="1:9">
      <c r="A188" s="127">
        <v>204</v>
      </c>
      <c r="B188" s="60"/>
      <c r="C188" s="66">
        <f t="shared" si="7"/>
        <v>98.32</v>
      </c>
      <c r="D188" s="130"/>
      <c r="E188" s="344">
        <v>12590</v>
      </c>
      <c r="F188" s="148">
        <f t="shared" si="8"/>
        <v>2111</v>
      </c>
      <c r="G188" s="348"/>
      <c r="H188" s="348">
        <f t="shared" si="6"/>
        <v>1537</v>
      </c>
      <c r="I188" s="344">
        <v>33</v>
      </c>
    </row>
    <row r="189" spans="1:9">
      <c r="A189" s="127">
        <v>205</v>
      </c>
      <c r="B189" s="60"/>
      <c r="C189" s="66">
        <f t="shared" si="7"/>
        <v>98.42</v>
      </c>
      <c r="D189" s="130"/>
      <c r="E189" s="344">
        <v>12590</v>
      </c>
      <c r="F189" s="148">
        <f t="shared" si="8"/>
        <v>2109</v>
      </c>
      <c r="G189" s="348"/>
      <c r="H189" s="348">
        <f t="shared" si="6"/>
        <v>1535</v>
      </c>
      <c r="I189" s="344">
        <v>33</v>
      </c>
    </row>
    <row r="190" spans="1:9">
      <c r="A190" s="127">
        <v>206</v>
      </c>
      <c r="B190" s="60"/>
      <c r="C190" s="66">
        <f t="shared" si="7"/>
        <v>98.52</v>
      </c>
      <c r="D190" s="130"/>
      <c r="E190" s="344">
        <v>12590</v>
      </c>
      <c r="F190" s="148">
        <f t="shared" si="8"/>
        <v>2107</v>
      </c>
      <c r="G190" s="348"/>
      <c r="H190" s="348">
        <f t="shared" si="6"/>
        <v>1533</v>
      </c>
      <c r="I190" s="344">
        <v>33</v>
      </c>
    </row>
    <row r="191" spans="1:9">
      <c r="A191" s="127">
        <v>207</v>
      </c>
      <c r="B191" s="60"/>
      <c r="C191" s="66">
        <f t="shared" si="7"/>
        <v>98.61</v>
      </c>
      <c r="D191" s="130"/>
      <c r="E191" s="344">
        <v>12590</v>
      </c>
      <c r="F191" s="148">
        <f t="shared" si="8"/>
        <v>2105</v>
      </c>
      <c r="G191" s="348"/>
      <c r="H191" s="348">
        <f t="shared" si="6"/>
        <v>1532</v>
      </c>
      <c r="I191" s="344">
        <v>33</v>
      </c>
    </row>
    <row r="192" spans="1:9">
      <c r="A192" s="127">
        <v>208</v>
      </c>
      <c r="B192" s="60"/>
      <c r="C192" s="66">
        <f t="shared" si="7"/>
        <v>98.71</v>
      </c>
      <c r="D192" s="130"/>
      <c r="E192" s="344">
        <v>12590</v>
      </c>
      <c r="F192" s="148">
        <f t="shared" si="8"/>
        <v>2103</v>
      </c>
      <c r="G192" s="348"/>
      <c r="H192" s="348">
        <f t="shared" si="6"/>
        <v>1531</v>
      </c>
      <c r="I192" s="344">
        <v>33</v>
      </c>
    </row>
    <row r="193" spans="1:9">
      <c r="A193" s="127">
        <v>209</v>
      </c>
      <c r="B193" s="60"/>
      <c r="C193" s="66">
        <f t="shared" si="7"/>
        <v>98.8</v>
      </c>
      <c r="D193" s="130"/>
      <c r="E193" s="344">
        <v>12590</v>
      </c>
      <c r="F193" s="148">
        <f t="shared" si="8"/>
        <v>2101</v>
      </c>
      <c r="G193" s="348"/>
      <c r="H193" s="348">
        <f t="shared" si="6"/>
        <v>1529</v>
      </c>
      <c r="I193" s="344">
        <v>33</v>
      </c>
    </row>
    <row r="194" spans="1:9">
      <c r="A194" s="127">
        <v>210</v>
      </c>
      <c r="B194" s="60"/>
      <c r="C194" s="66">
        <f t="shared" si="7"/>
        <v>98.9</v>
      </c>
      <c r="D194" s="130"/>
      <c r="E194" s="344">
        <v>12590</v>
      </c>
      <c r="F194" s="148">
        <f t="shared" si="8"/>
        <v>2099</v>
      </c>
      <c r="G194" s="348"/>
      <c r="H194" s="348">
        <f t="shared" si="6"/>
        <v>1528</v>
      </c>
      <c r="I194" s="344">
        <v>33</v>
      </c>
    </row>
    <row r="195" spans="1:9">
      <c r="A195" s="127">
        <v>211</v>
      </c>
      <c r="B195" s="60"/>
      <c r="C195" s="66">
        <f t="shared" si="7"/>
        <v>98.99</v>
      </c>
      <c r="D195" s="130"/>
      <c r="E195" s="344">
        <v>12590</v>
      </c>
      <c r="F195" s="148">
        <f t="shared" si="8"/>
        <v>2097</v>
      </c>
      <c r="G195" s="348"/>
      <c r="H195" s="348">
        <f t="shared" si="6"/>
        <v>1526</v>
      </c>
      <c r="I195" s="344">
        <v>33</v>
      </c>
    </row>
    <row r="196" spans="1:9">
      <c r="A196" s="127">
        <v>212</v>
      </c>
      <c r="B196" s="60"/>
      <c r="C196" s="66">
        <f t="shared" si="7"/>
        <v>99.09</v>
      </c>
      <c r="D196" s="130"/>
      <c r="E196" s="344">
        <v>12590</v>
      </c>
      <c r="F196" s="148">
        <f t="shared" si="8"/>
        <v>2095</v>
      </c>
      <c r="G196" s="348"/>
      <c r="H196" s="348">
        <f t="shared" si="6"/>
        <v>1525</v>
      </c>
      <c r="I196" s="344">
        <v>33</v>
      </c>
    </row>
    <row r="197" spans="1:9">
      <c r="A197" s="127">
        <v>213</v>
      </c>
      <c r="B197" s="60"/>
      <c r="C197" s="66">
        <f t="shared" si="7"/>
        <v>99.18</v>
      </c>
      <c r="D197" s="130"/>
      <c r="E197" s="344">
        <v>12590</v>
      </c>
      <c r="F197" s="148">
        <f t="shared" si="8"/>
        <v>2093</v>
      </c>
      <c r="G197" s="348"/>
      <c r="H197" s="348">
        <f t="shared" si="6"/>
        <v>1523</v>
      </c>
      <c r="I197" s="344">
        <v>33</v>
      </c>
    </row>
    <row r="198" spans="1:9">
      <c r="A198" s="127">
        <v>214</v>
      </c>
      <c r="B198" s="60"/>
      <c r="C198" s="66">
        <f t="shared" si="7"/>
        <v>99.28</v>
      </c>
      <c r="D198" s="130"/>
      <c r="E198" s="344">
        <v>12590</v>
      </c>
      <c r="F198" s="148">
        <f t="shared" si="8"/>
        <v>2091</v>
      </c>
      <c r="G198" s="348"/>
      <c r="H198" s="348">
        <f t="shared" si="6"/>
        <v>1522</v>
      </c>
      <c r="I198" s="344">
        <v>33</v>
      </c>
    </row>
    <row r="199" spans="1:9">
      <c r="A199" s="127">
        <v>215</v>
      </c>
      <c r="B199" s="60"/>
      <c r="C199" s="66">
        <f t="shared" si="7"/>
        <v>99.37</v>
      </c>
      <c r="D199" s="130"/>
      <c r="E199" s="344">
        <v>12590</v>
      </c>
      <c r="F199" s="148">
        <f t="shared" si="8"/>
        <v>2089</v>
      </c>
      <c r="G199" s="348"/>
      <c r="H199" s="348">
        <f t="shared" si="6"/>
        <v>1520</v>
      </c>
      <c r="I199" s="344">
        <v>33</v>
      </c>
    </row>
    <row r="200" spans="1:9">
      <c r="A200" s="127">
        <v>216</v>
      </c>
      <c r="B200" s="60"/>
      <c r="C200" s="66">
        <f t="shared" si="7"/>
        <v>99.46</v>
      </c>
      <c r="D200" s="130"/>
      <c r="E200" s="344">
        <v>12590</v>
      </c>
      <c r="F200" s="148">
        <f t="shared" si="8"/>
        <v>2087</v>
      </c>
      <c r="G200" s="348"/>
      <c r="H200" s="348">
        <f t="shared" si="6"/>
        <v>1519</v>
      </c>
      <c r="I200" s="344">
        <v>33</v>
      </c>
    </row>
    <row r="201" spans="1:9">
      <c r="A201" s="127">
        <v>217</v>
      </c>
      <c r="B201" s="60"/>
      <c r="C201" s="66">
        <f t="shared" si="7"/>
        <v>99.55</v>
      </c>
      <c r="D201" s="130"/>
      <c r="E201" s="344">
        <v>12590</v>
      </c>
      <c r="F201" s="148">
        <f t="shared" si="8"/>
        <v>2086</v>
      </c>
      <c r="G201" s="348"/>
      <c r="H201" s="348">
        <f t="shared" si="6"/>
        <v>1518</v>
      </c>
      <c r="I201" s="344">
        <v>33</v>
      </c>
    </row>
    <row r="202" spans="1:9">
      <c r="A202" s="127">
        <v>218</v>
      </c>
      <c r="B202" s="60"/>
      <c r="C202" s="66">
        <f t="shared" si="7"/>
        <v>99.65</v>
      </c>
      <c r="D202" s="130"/>
      <c r="E202" s="344">
        <v>12590</v>
      </c>
      <c r="F202" s="148">
        <f t="shared" si="8"/>
        <v>2084</v>
      </c>
      <c r="G202" s="348"/>
      <c r="H202" s="348">
        <f t="shared" si="6"/>
        <v>1516</v>
      </c>
      <c r="I202" s="344">
        <v>33</v>
      </c>
    </row>
    <row r="203" spans="1:9">
      <c r="A203" s="127">
        <v>219</v>
      </c>
      <c r="B203" s="60"/>
      <c r="C203" s="66">
        <f t="shared" si="7"/>
        <v>99.74</v>
      </c>
      <c r="D203" s="130"/>
      <c r="E203" s="344">
        <v>12590</v>
      </c>
      <c r="F203" s="148">
        <f t="shared" si="8"/>
        <v>2082</v>
      </c>
      <c r="G203" s="348"/>
      <c r="H203" s="348">
        <f t="shared" si="6"/>
        <v>1515</v>
      </c>
      <c r="I203" s="344">
        <v>33</v>
      </c>
    </row>
    <row r="204" spans="1:9">
      <c r="A204" s="127">
        <v>220</v>
      </c>
      <c r="B204" s="60"/>
      <c r="C204" s="66">
        <f t="shared" si="7"/>
        <v>99.83</v>
      </c>
      <c r="D204" s="130"/>
      <c r="E204" s="344">
        <v>12590</v>
      </c>
      <c r="F204" s="148">
        <f t="shared" si="8"/>
        <v>2080</v>
      </c>
      <c r="G204" s="348"/>
      <c r="H204" s="348">
        <f t="shared" si="6"/>
        <v>1513</v>
      </c>
      <c r="I204" s="344">
        <v>33</v>
      </c>
    </row>
    <row r="205" spans="1:9">
      <c r="A205" s="127">
        <v>221</v>
      </c>
      <c r="B205" s="60"/>
      <c r="C205" s="66">
        <f t="shared" si="7"/>
        <v>99.92</v>
      </c>
      <c r="D205" s="130"/>
      <c r="E205" s="344">
        <v>12590</v>
      </c>
      <c r="F205" s="148">
        <f t="shared" si="8"/>
        <v>2078</v>
      </c>
      <c r="G205" s="348"/>
      <c r="H205" s="348">
        <f t="shared" ref="H205:H234" si="9">ROUND(12*(1/C205*E205),0)</f>
        <v>1512</v>
      </c>
      <c r="I205" s="344">
        <v>33</v>
      </c>
    </row>
    <row r="206" spans="1:9">
      <c r="A206" s="127">
        <v>222</v>
      </c>
      <c r="B206" s="60"/>
      <c r="C206" s="66">
        <f t="shared" ref="C206:C234" si="10">ROUND((10.899*LN(A206)+A206/200)*1.667,2)</f>
        <v>100.01</v>
      </c>
      <c r="D206" s="130"/>
      <c r="E206" s="344">
        <v>12590</v>
      </c>
      <c r="F206" s="148">
        <f t="shared" ref="F206:F234" si="11">ROUND(12*1.3525*(1/C206*E206)+I206,0)</f>
        <v>2076</v>
      </c>
      <c r="G206" s="348"/>
      <c r="H206" s="348">
        <f t="shared" si="9"/>
        <v>1511</v>
      </c>
      <c r="I206" s="344">
        <v>33</v>
      </c>
    </row>
    <row r="207" spans="1:9">
      <c r="A207" s="127">
        <v>223</v>
      </c>
      <c r="B207" s="60"/>
      <c r="C207" s="66">
        <f t="shared" si="10"/>
        <v>100.1</v>
      </c>
      <c r="D207" s="130"/>
      <c r="E207" s="344">
        <v>12590</v>
      </c>
      <c r="F207" s="148">
        <f t="shared" si="11"/>
        <v>2074</v>
      </c>
      <c r="G207" s="348"/>
      <c r="H207" s="348">
        <f t="shared" si="9"/>
        <v>1509</v>
      </c>
      <c r="I207" s="344">
        <v>33</v>
      </c>
    </row>
    <row r="208" spans="1:9">
      <c r="A208" s="127">
        <v>224</v>
      </c>
      <c r="B208" s="60"/>
      <c r="C208" s="66">
        <f t="shared" si="10"/>
        <v>100.19</v>
      </c>
      <c r="D208" s="130"/>
      <c r="E208" s="344">
        <v>12590</v>
      </c>
      <c r="F208" s="148">
        <f t="shared" si="11"/>
        <v>2072</v>
      </c>
      <c r="G208" s="348"/>
      <c r="H208" s="348">
        <f t="shared" si="9"/>
        <v>1508</v>
      </c>
      <c r="I208" s="344">
        <v>33</v>
      </c>
    </row>
    <row r="209" spans="1:9">
      <c r="A209" s="127">
        <v>225</v>
      </c>
      <c r="B209" s="60"/>
      <c r="C209" s="66">
        <f t="shared" si="10"/>
        <v>100.28</v>
      </c>
      <c r="D209" s="130"/>
      <c r="E209" s="344">
        <v>12590</v>
      </c>
      <c r="F209" s="148">
        <f t="shared" si="11"/>
        <v>2071</v>
      </c>
      <c r="G209" s="348"/>
      <c r="H209" s="348">
        <f t="shared" si="9"/>
        <v>1507</v>
      </c>
      <c r="I209" s="344">
        <v>33</v>
      </c>
    </row>
    <row r="210" spans="1:9">
      <c r="A210" s="127">
        <v>226</v>
      </c>
      <c r="B210" s="60"/>
      <c r="C210" s="66">
        <f t="shared" si="10"/>
        <v>100.37</v>
      </c>
      <c r="D210" s="130"/>
      <c r="E210" s="344">
        <v>12590</v>
      </c>
      <c r="F210" s="148">
        <f t="shared" si="11"/>
        <v>2069</v>
      </c>
      <c r="G210" s="348"/>
      <c r="H210" s="348">
        <f t="shared" si="9"/>
        <v>1505</v>
      </c>
      <c r="I210" s="344">
        <v>33</v>
      </c>
    </row>
    <row r="211" spans="1:9">
      <c r="A211" s="127">
        <v>227</v>
      </c>
      <c r="B211" s="60"/>
      <c r="C211" s="66">
        <f t="shared" si="10"/>
        <v>100.46</v>
      </c>
      <c r="D211" s="130"/>
      <c r="E211" s="344">
        <v>12590</v>
      </c>
      <c r="F211" s="148">
        <f t="shared" si="11"/>
        <v>2067</v>
      </c>
      <c r="G211" s="348"/>
      <c r="H211" s="348">
        <f t="shared" si="9"/>
        <v>1504</v>
      </c>
      <c r="I211" s="344">
        <v>33</v>
      </c>
    </row>
    <row r="212" spans="1:9">
      <c r="A212" s="127">
        <v>228</v>
      </c>
      <c r="B212" s="60"/>
      <c r="C212" s="66">
        <f t="shared" si="10"/>
        <v>100.54</v>
      </c>
      <c r="D212" s="130"/>
      <c r="E212" s="344">
        <v>12590</v>
      </c>
      <c r="F212" s="148">
        <f t="shared" si="11"/>
        <v>2065</v>
      </c>
      <c r="G212" s="348"/>
      <c r="H212" s="348">
        <f t="shared" si="9"/>
        <v>1503</v>
      </c>
      <c r="I212" s="344">
        <v>33</v>
      </c>
    </row>
    <row r="213" spans="1:9">
      <c r="A213" s="127">
        <v>229</v>
      </c>
      <c r="B213" s="60"/>
      <c r="C213" s="66">
        <f t="shared" si="10"/>
        <v>100.63</v>
      </c>
      <c r="D213" s="130"/>
      <c r="E213" s="344">
        <v>12590</v>
      </c>
      <c r="F213" s="148">
        <f t="shared" si="11"/>
        <v>2064</v>
      </c>
      <c r="G213" s="348"/>
      <c r="H213" s="348">
        <f t="shared" si="9"/>
        <v>1501</v>
      </c>
      <c r="I213" s="344">
        <v>33</v>
      </c>
    </row>
    <row r="214" spans="1:9">
      <c r="A214" s="127">
        <v>230</v>
      </c>
      <c r="B214" s="60"/>
      <c r="C214" s="66">
        <f t="shared" si="10"/>
        <v>100.72</v>
      </c>
      <c r="D214" s="130"/>
      <c r="E214" s="344">
        <v>12590</v>
      </c>
      <c r="F214" s="148">
        <f t="shared" si="11"/>
        <v>2062</v>
      </c>
      <c r="G214" s="348"/>
      <c r="H214" s="348">
        <f t="shared" si="9"/>
        <v>1500</v>
      </c>
      <c r="I214" s="344">
        <v>33</v>
      </c>
    </row>
    <row r="215" spans="1:9">
      <c r="A215" s="127">
        <v>231</v>
      </c>
      <c r="B215" s="60"/>
      <c r="C215" s="66">
        <f t="shared" si="10"/>
        <v>100.81</v>
      </c>
      <c r="D215" s="130"/>
      <c r="E215" s="344">
        <v>12590</v>
      </c>
      <c r="F215" s="148">
        <f t="shared" si="11"/>
        <v>2060</v>
      </c>
      <c r="G215" s="348"/>
      <c r="H215" s="348">
        <f t="shared" si="9"/>
        <v>1499</v>
      </c>
      <c r="I215" s="344">
        <v>33</v>
      </c>
    </row>
    <row r="216" spans="1:9">
      <c r="A216" s="127">
        <v>232</v>
      </c>
      <c r="B216" s="60"/>
      <c r="C216" s="66">
        <f t="shared" si="10"/>
        <v>100.89</v>
      </c>
      <c r="D216" s="130"/>
      <c r="E216" s="344">
        <v>12590</v>
      </c>
      <c r="F216" s="148">
        <f t="shared" si="11"/>
        <v>2058</v>
      </c>
      <c r="G216" s="348"/>
      <c r="H216" s="348">
        <f t="shared" si="9"/>
        <v>1497</v>
      </c>
      <c r="I216" s="344">
        <v>33</v>
      </c>
    </row>
    <row r="217" spans="1:9">
      <c r="A217" s="127">
        <v>233</v>
      </c>
      <c r="B217" s="60"/>
      <c r="C217" s="66">
        <f t="shared" si="10"/>
        <v>100.98</v>
      </c>
      <c r="D217" s="130"/>
      <c r="E217" s="344">
        <v>12590</v>
      </c>
      <c r="F217" s="148">
        <f t="shared" si="11"/>
        <v>2057</v>
      </c>
      <c r="G217" s="348"/>
      <c r="H217" s="348">
        <f t="shared" si="9"/>
        <v>1496</v>
      </c>
      <c r="I217" s="344">
        <v>33</v>
      </c>
    </row>
    <row r="218" spans="1:9">
      <c r="A218" s="127">
        <v>234</v>
      </c>
      <c r="B218" s="60"/>
      <c r="C218" s="66">
        <f t="shared" si="10"/>
        <v>101.07</v>
      </c>
      <c r="D218" s="130"/>
      <c r="E218" s="344">
        <v>12590</v>
      </c>
      <c r="F218" s="148">
        <f t="shared" si="11"/>
        <v>2055</v>
      </c>
      <c r="G218" s="348"/>
      <c r="H218" s="348">
        <f t="shared" si="9"/>
        <v>1495</v>
      </c>
      <c r="I218" s="344">
        <v>33</v>
      </c>
    </row>
    <row r="219" spans="1:9">
      <c r="A219" s="127">
        <v>235</v>
      </c>
      <c r="B219" s="60"/>
      <c r="C219" s="66">
        <f t="shared" si="10"/>
        <v>101.15</v>
      </c>
      <c r="D219" s="130"/>
      <c r="E219" s="344">
        <v>12590</v>
      </c>
      <c r="F219" s="148">
        <f t="shared" si="11"/>
        <v>2053</v>
      </c>
      <c r="G219" s="348"/>
      <c r="H219" s="348">
        <f t="shared" si="9"/>
        <v>1494</v>
      </c>
      <c r="I219" s="344">
        <v>33</v>
      </c>
    </row>
    <row r="220" spans="1:9">
      <c r="A220" s="127">
        <v>236</v>
      </c>
      <c r="B220" s="60"/>
      <c r="C220" s="66">
        <f t="shared" si="10"/>
        <v>101.24</v>
      </c>
      <c r="D220" s="130"/>
      <c r="E220" s="344">
        <v>12590</v>
      </c>
      <c r="F220" s="148">
        <f t="shared" si="11"/>
        <v>2051</v>
      </c>
      <c r="G220" s="348"/>
      <c r="H220" s="348">
        <f t="shared" si="9"/>
        <v>1492</v>
      </c>
      <c r="I220" s="344">
        <v>33</v>
      </c>
    </row>
    <row r="221" spans="1:9">
      <c r="A221" s="127">
        <v>237</v>
      </c>
      <c r="B221" s="60"/>
      <c r="C221" s="66">
        <f t="shared" si="10"/>
        <v>101.32</v>
      </c>
      <c r="D221" s="130"/>
      <c r="E221" s="344">
        <v>12590</v>
      </c>
      <c r="F221" s="148">
        <f t="shared" si="11"/>
        <v>2050</v>
      </c>
      <c r="G221" s="348"/>
      <c r="H221" s="348">
        <f t="shared" si="9"/>
        <v>1491</v>
      </c>
      <c r="I221" s="344">
        <v>33</v>
      </c>
    </row>
    <row r="222" spans="1:9">
      <c r="A222" s="127">
        <v>238</v>
      </c>
      <c r="B222" s="60"/>
      <c r="C222" s="66">
        <f t="shared" si="10"/>
        <v>101.41</v>
      </c>
      <c r="D222" s="130"/>
      <c r="E222" s="344">
        <v>12590</v>
      </c>
      <c r="F222" s="148">
        <f t="shared" si="11"/>
        <v>2048</v>
      </c>
      <c r="G222" s="348"/>
      <c r="H222" s="348">
        <f t="shared" si="9"/>
        <v>1490</v>
      </c>
      <c r="I222" s="344">
        <v>33</v>
      </c>
    </row>
    <row r="223" spans="1:9">
      <c r="A223" s="127">
        <v>239</v>
      </c>
      <c r="B223" s="60"/>
      <c r="C223" s="66">
        <f t="shared" si="10"/>
        <v>101.49</v>
      </c>
      <c r="D223" s="130"/>
      <c r="E223" s="344">
        <v>12590</v>
      </c>
      <c r="F223" s="148">
        <f t="shared" si="11"/>
        <v>2046</v>
      </c>
      <c r="G223" s="348"/>
      <c r="H223" s="348">
        <f t="shared" si="9"/>
        <v>1489</v>
      </c>
      <c r="I223" s="344">
        <v>33</v>
      </c>
    </row>
    <row r="224" spans="1:9">
      <c r="A224" s="127">
        <v>240</v>
      </c>
      <c r="B224" s="60"/>
      <c r="C224" s="66">
        <f t="shared" si="10"/>
        <v>101.58</v>
      </c>
      <c r="D224" s="130"/>
      <c r="E224" s="344">
        <v>12590</v>
      </c>
      <c r="F224" s="148">
        <f t="shared" si="11"/>
        <v>2045</v>
      </c>
      <c r="G224" s="348"/>
      <c r="H224" s="348">
        <f t="shared" si="9"/>
        <v>1487</v>
      </c>
      <c r="I224" s="344">
        <v>33</v>
      </c>
    </row>
    <row r="225" spans="1:9">
      <c r="A225" s="127">
        <v>241</v>
      </c>
      <c r="B225" s="60"/>
      <c r="C225" s="66">
        <f t="shared" si="10"/>
        <v>101.66</v>
      </c>
      <c r="D225" s="130"/>
      <c r="E225" s="344">
        <v>12590</v>
      </c>
      <c r="F225" s="148">
        <f t="shared" si="11"/>
        <v>2043</v>
      </c>
      <c r="G225" s="348"/>
      <c r="H225" s="348">
        <f t="shared" si="9"/>
        <v>1486</v>
      </c>
      <c r="I225" s="344">
        <v>33</v>
      </c>
    </row>
    <row r="226" spans="1:9">
      <c r="A226" s="127">
        <v>242</v>
      </c>
      <c r="B226" s="60"/>
      <c r="C226" s="66">
        <f t="shared" si="10"/>
        <v>101.74</v>
      </c>
      <c r="D226" s="130"/>
      <c r="E226" s="344">
        <v>12590</v>
      </c>
      <c r="F226" s="148">
        <f t="shared" si="11"/>
        <v>2041</v>
      </c>
      <c r="G226" s="348"/>
      <c r="H226" s="348">
        <f t="shared" si="9"/>
        <v>1485</v>
      </c>
      <c r="I226" s="344">
        <v>33</v>
      </c>
    </row>
    <row r="227" spans="1:9">
      <c r="A227" s="127">
        <v>243</v>
      </c>
      <c r="B227" s="60"/>
      <c r="C227" s="66">
        <f t="shared" si="10"/>
        <v>101.83</v>
      </c>
      <c r="D227" s="130"/>
      <c r="E227" s="344">
        <v>12590</v>
      </c>
      <c r="F227" s="148">
        <f t="shared" si="11"/>
        <v>2040</v>
      </c>
      <c r="G227" s="348"/>
      <c r="H227" s="348">
        <f t="shared" si="9"/>
        <v>1484</v>
      </c>
      <c r="I227" s="344">
        <v>33</v>
      </c>
    </row>
    <row r="228" spans="1:9">
      <c r="A228" s="127">
        <v>244</v>
      </c>
      <c r="B228" s="60"/>
      <c r="C228" s="66">
        <f t="shared" si="10"/>
        <v>101.91</v>
      </c>
      <c r="D228" s="130"/>
      <c r="E228" s="344">
        <v>12590</v>
      </c>
      <c r="F228" s="148">
        <f t="shared" si="11"/>
        <v>2038</v>
      </c>
      <c r="G228" s="348"/>
      <c r="H228" s="348">
        <f t="shared" si="9"/>
        <v>1482</v>
      </c>
      <c r="I228" s="344">
        <v>33</v>
      </c>
    </row>
    <row r="229" spans="1:9">
      <c r="A229" s="127">
        <v>245</v>
      </c>
      <c r="B229" s="60"/>
      <c r="C229" s="66">
        <f t="shared" si="10"/>
        <v>101.99</v>
      </c>
      <c r="D229" s="130"/>
      <c r="E229" s="344">
        <v>12590</v>
      </c>
      <c r="F229" s="148">
        <f t="shared" si="11"/>
        <v>2036</v>
      </c>
      <c r="G229" s="348"/>
      <c r="H229" s="348">
        <f t="shared" si="9"/>
        <v>1481</v>
      </c>
      <c r="I229" s="344">
        <v>33</v>
      </c>
    </row>
    <row r="230" spans="1:9">
      <c r="A230" s="127">
        <v>246</v>
      </c>
      <c r="B230" s="60"/>
      <c r="C230" s="66">
        <f t="shared" si="10"/>
        <v>102.07</v>
      </c>
      <c r="D230" s="130"/>
      <c r="E230" s="344">
        <v>12590</v>
      </c>
      <c r="F230" s="148">
        <f t="shared" si="11"/>
        <v>2035</v>
      </c>
      <c r="G230" s="348"/>
      <c r="H230" s="348">
        <f t="shared" si="9"/>
        <v>1480</v>
      </c>
      <c r="I230" s="344">
        <v>33</v>
      </c>
    </row>
    <row r="231" spans="1:9">
      <c r="A231" s="127">
        <v>247</v>
      </c>
      <c r="B231" s="60"/>
      <c r="C231" s="66">
        <f t="shared" si="10"/>
        <v>102.16</v>
      </c>
      <c r="D231" s="130"/>
      <c r="E231" s="344">
        <v>12590</v>
      </c>
      <c r="F231" s="148">
        <f t="shared" si="11"/>
        <v>2033</v>
      </c>
      <c r="G231" s="348"/>
      <c r="H231" s="348">
        <f t="shared" si="9"/>
        <v>1479</v>
      </c>
      <c r="I231" s="344">
        <v>33</v>
      </c>
    </row>
    <row r="232" spans="1:9">
      <c r="A232" s="127">
        <v>248</v>
      </c>
      <c r="B232" s="60"/>
      <c r="C232" s="66">
        <f t="shared" si="10"/>
        <v>102.24</v>
      </c>
      <c r="D232" s="130"/>
      <c r="E232" s="344">
        <v>12590</v>
      </c>
      <c r="F232" s="148">
        <f t="shared" si="11"/>
        <v>2032</v>
      </c>
      <c r="G232" s="348"/>
      <c r="H232" s="348">
        <f t="shared" si="9"/>
        <v>1478</v>
      </c>
      <c r="I232" s="344">
        <v>33</v>
      </c>
    </row>
    <row r="233" spans="1:9">
      <c r="A233" s="127">
        <v>249</v>
      </c>
      <c r="B233" s="60"/>
      <c r="C233" s="66">
        <f t="shared" si="10"/>
        <v>102.32</v>
      </c>
      <c r="D233" s="130"/>
      <c r="E233" s="344">
        <v>12590</v>
      </c>
      <c r="F233" s="148">
        <f t="shared" si="11"/>
        <v>2030</v>
      </c>
      <c r="G233" s="348"/>
      <c r="H233" s="348">
        <f t="shared" si="9"/>
        <v>1477</v>
      </c>
      <c r="I233" s="344">
        <v>33</v>
      </c>
    </row>
    <row r="234" spans="1:9" ht="13.5" thickBot="1">
      <c r="A234" s="129">
        <v>250</v>
      </c>
      <c r="B234" s="67"/>
      <c r="C234" s="128">
        <f t="shared" si="10"/>
        <v>102.4</v>
      </c>
      <c r="D234" s="137"/>
      <c r="E234" s="151">
        <v>12590</v>
      </c>
      <c r="F234" s="341">
        <f t="shared" si="11"/>
        <v>2028</v>
      </c>
      <c r="G234" s="350"/>
      <c r="H234" s="350">
        <f t="shared" si="9"/>
        <v>1475</v>
      </c>
      <c r="I234" s="151">
        <v>33</v>
      </c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9" fitToHeight="13" orientation="portrait" verticalDpi="300" r:id="rId1"/>
  <headerFooter alignWithMargins="0">
    <oddHeader>&amp;LKrajský úřad Plzeňského kraje&amp;R27. 2. 2012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>
    <pageSetUpPr fitToPage="1"/>
  </sheetPr>
  <dimension ref="A1:J333"/>
  <sheetViews>
    <sheetView workbookViewId="0">
      <pane ySplit="12" topLeftCell="A13" activePane="bottomLeft" state="frozenSplit"/>
      <selection pane="bottomLeft" activeCell="F347" sqref="F34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50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>
      <c r="A4" s="72" t="s">
        <v>183</v>
      </c>
      <c r="B4" s="34"/>
      <c r="C4" s="34"/>
      <c r="D4" s="34"/>
      <c r="E4" s="34"/>
      <c r="F4" s="34"/>
      <c r="G4" s="34"/>
      <c r="H4" s="34"/>
      <c r="J4" s="30"/>
    </row>
    <row r="5" spans="1:10" ht="6.7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/>
      <c r="D6" s="37" t="s">
        <v>159</v>
      </c>
      <c r="F6" s="38" t="s">
        <v>160</v>
      </c>
      <c r="G6" s="38"/>
      <c r="H6" s="38"/>
      <c r="J6" s="30"/>
    </row>
    <row r="7" spans="1:10" ht="15.75">
      <c r="A7" s="39" t="s">
        <v>254</v>
      </c>
      <c r="B7" s="36"/>
      <c r="C7" s="62"/>
      <c r="D7" s="62">
        <v>12</v>
      </c>
      <c r="E7" s="64"/>
      <c r="F7" s="65">
        <v>30</v>
      </c>
      <c r="G7" s="65"/>
      <c r="H7" s="65"/>
      <c r="J7" s="30"/>
    </row>
    <row r="8" spans="1:10" ht="15.75">
      <c r="A8" s="39" t="s">
        <v>255</v>
      </c>
      <c r="B8" s="36"/>
      <c r="C8" s="62"/>
      <c r="D8" s="62" t="s">
        <v>252</v>
      </c>
      <c r="E8" s="64"/>
      <c r="F8" s="65">
        <v>30</v>
      </c>
      <c r="G8" s="65"/>
      <c r="H8" s="65"/>
      <c r="J8" s="30"/>
    </row>
    <row r="9" spans="1:10" ht="15.75">
      <c r="A9" s="39" t="s">
        <v>256</v>
      </c>
      <c r="B9" s="36"/>
      <c r="C9" s="62"/>
      <c r="D9" s="62">
        <v>24</v>
      </c>
      <c r="E9" s="64"/>
      <c r="F9" s="65">
        <v>30</v>
      </c>
      <c r="G9" s="65"/>
      <c r="H9" s="65"/>
      <c r="J9" s="30"/>
    </row>
    <row r="10" spans="1:10" ht="6" customHeight="1" thickBot="1">
      <c r="A10" s="527"/>
      <c r="B10" s="527"/>
      <c r="C10" s="46"/>
      <c r="D10" s="47"/>
      <c r="E10" s="48"/>
      <c r="F10" s="48"/>
      <c r="G10" s="48"/>
      <c r="H10" s="48"/>
      <c r="J10" s="30"/>
    </row>
    <row r="11" spans="1:10" ht="15.75">
      <c r="A11" s="31"/>
      <c r="B11" s="49" t="s">
        <v>198</v>
      </c>
      <c r="C11" s="50"/>
      <c r="D11" s="49" t="s">
        <v>199</v>
      </c>
      <c r="E11" s="50"/>
      <c r="F11" s="51" t="s">
        <v>200</v>
      </c>
      <c r="G11" s="299"/>
      <c r="H11" s="299" t="s">
        <v>201</v>
      </c>
      <c r="I11" s="50"/>
    </row>
    <row r="12" spans="1:10" ht="45.75" thickBot="1">
      <c r="A12" s="53" t="s">
        <v>31</v>
      </c>
      <c r="B12" s="54" t="s">
        <v>159</v>
      </c>
      <c r="C12" s="55" t="s">
        <v>160</v>
      </c>
      <c r="D12" s="56" t="s">
        <v>202</v>
      </c>
      <c r="E12" s="57" t="s">
        <v>203</v>
      </c>
      <c r="F12" s="56" t="s">
        <v>200</v>
      </c>
      <c r="G12" s="349" t="s">
        <v>266</v>
      </c>
      <c r="H12" s="349" t="s">
        <v>267</v>
      </c>
      <c r="I12" s="57" t="s">
        <v>205</v>
      </c>
    </row>
    <row r="13" spans="1:10">
      <c r="A13" s="127">
        <v>1</v>
      </c>
      <c r="B13" s="70">
        <v>12</v>
      </c>
      <c r="C13" s="66">
        <v>30</v>
      </c>
      <c r="D13" s="342">
        <v>24200</v>
      </c>
      <c r="E13" s="343">
        <v>13790</v>
      </c>
      <c r="F13" s="342">
        <f>ROUND(12*1.3525*(1/B13*D13+1/C13*E13)+I13,0)</f>
        <v>40264</v>
      </c>
      <c r="G13" s="355">
        <f>ROUND(12*(1/B13*D13),0)</f>
        <v>24200</v>
      </c>
      <c r="H13" s="355">
        <f>ROUND(12*(1/C13*E13),0)</f>
        <v>5516</v>
      </c>
      <c r="I13" s="343">
        <v>73</v>
      </c>
    </row>
    <row r="14" spans="1:10">
      <c r="A14" s="97">
        <v>2</v>
      </c>
      <c r="B14" s="70">
        <v>12</v>
      </c>
      <c r="C14" s="66">
        <v>30</v>
      </c>
      <c r="D14" s="148">
        <v>24200</v>
      </c>
      <c r="E14" s="344">
        <v>13790</v>
      </c>
      <c r="F14" s="148">
        <f t="shared" ref="F14:F77" si="0">ROUND(12*1.3525*(1/B14*D14+1/C14*E14)+I14,0)</f>
        <v>40264</v>
      </c>
      <c r="G14" s="348">
        <f t="shared" ref="G14:G77" si="1">ROUND(12*(1/B14*D14),0)</f>
        <v>24200</v>
      </c>
      <c r="H14" s="348">
        <f t="shared" ref="H14:H77" si="2">ROUND(12*(1/C14*E14),0)</f>
        <v>5516</v>
      </c>
      <c r="I14" s="344">
        <v>73</v>
      </c>
    </row>
    <row r="15" spans="1:10">
      <c r="A15" s="97">
        <v>3</v>
      </c>
      <c r="B15" s="70">
        <v>12</v>
      </c>
      <c r="C15" s="66">
        <v>30</v>
      </c>
      <c r="D15" s="148">
        <v>24200</v>
      </c>
      <c r="E15" s="344">
        <v>13790</v>
      </c>
      <c r="F15" s="148">
        <f t="shared" si="0"/>
        <v>40264</v>
      </c>
      <c r="G15" s="348">
        <f t="shared" si="1"/>
        <v>24200</v>
      </c>
      <c r="H15" s="348">
        <f t="shared" si="2"/>
        <v>5516</v>
      </c>
      <c r="I15" s="344">
        <v>73</v>
      </c>
    </row>
    <row r="16" spans="1:10">
      <c r="A16" s="127">
        <v>4</v>
      </c>
      <c r="B16" s="70">
        <v>12</v>
      </c>
      <c r="C16" s="66">
        <v>30</v>
      </c>
      <c r="D16" s="148">
        <v>24200</v>
      </c>
      <c r="E16" s="344">
        <v>13790</v>
      </c>
      <c r="F16" s="148">
        <f t="shared" si="0"/>
        <v>40264</v>
      </c>
      <c r="G16" s="348">
        <f t="shared" si="1"/>
        <v>24200</v>
      </c>
      <c r="H16" s="348">
        <f t="shared" si="2"/>
        <v>5516</v>
      </c>
      <c r="I16" s="344">
        <v>73</v>
      </c>
    </row>
    <row r="17" spans="1:9">
      <c r="A17" s="97">
        <v>5</v>
      </c>
      <c r="B17" s="70">
        <v>12</v>
      </c>
      <c r="C17" s="66">
        <v>30</v>
      </c>
      <c r="D17" s="148">
        <v>24200</v>
      </c>
      <c r="E17" s="344">
        <v>13790</v>
      </c>
      <c r="F17" s="148">
        <f t="shared" si="0"/>
        <v>40264</v>
      </c>
      <c r="G17" s="348">
        <f t="shared" si="1"/>
        <v>24200</v>
      </c>
      <c r="H17" s="348">
        <f t="shared" si="2"/>
        <v>5516</v>
      </c>
      <c r="I17" s="344">
        <v>73</v>
      </c>
    </row>
    <row r="18" spans="1:9">
      <c r="A18" s="97">
        <v>6</v>
      </c>
      <c r="B18" s="70">
        <v>12</v>
      </c>
      <c r="C18" s="66">
        <v>30</v>
      </c>
      <c r="D18" s="148">
        <v>24200</v>
      </c>
      <c r="E18" s="344">
        <v>13790</v>
      </c>
      <c r="F18" s="148">
        <f t="shared" si="0"/>
        <v>40264</v>
      </c>
      <c r="G18" s="348">
        <f t="shared" si="1"/>
        <v>24200</v>
      </c>
      <c r="H18" s="348">
        <f t="shared" si="2"/>
        <v>5516</v>
      </c>
      <c r="I18" s="344">
        <v>73</v>
      </c>
    </row>
    <row r="19" spans="1:9">
      <c r="A19" s="127">
        <v>7</v>
      </c>
      <c r="B19" s="70">
        <v>12</v>
      </c>
      <c r="C19" s="66">
        <v>30</v>
      </c>
      <c r="D19" s="148">
        <v>24200</v>
      </c>
      <c r="E19" s="344">
        <v>13790</v>
      </c>
      <c r="F19" s="148">
        <f t="shared" si="0"/>
        <v>40264</v>
      </c>
      <c r="G19" s="348">
        <f t="shared" si="1"/>
        <v>24200</v>
      </c>
      <c r="H19" s="348">
        <f t="shared" si="2"/>
        <v>5516</v>
      </c>
      <c r="I19" s="344">
        <v>73</v>
      </c>
    </row>
    <row r="20" spans="1:9">
      <c r="A20" s="97">
        <v>8</v>
      </c>
      <c r="B20" s="70">
        <v>12</v>
      </c>
      <c r="C20" s="66">
        <v>30</v>
      </c>
      <c r="D20" s="148">
        <v>24200</v>
      </c>
      <c r="E20" s="344">
        <v>13790</v>
      </c>
      <c r="F20" s="148">
        <f t="shared" si="0"/>
        <v>40264</v>
      </c>
      <c r="G20" s="348">
        <f t="shared" si="1"/>
        <v>24200</v>
      </c>
      <c r="H20" s="348">
        <f t="shared" si="2"/>
        <v>5516</v>
      </c>
      <c r="I20" s="344">
        <v>73</v>
      </c>
    </row>
    <row r="21" spans="1:9">
      <c r="A21" s="97">
        <v>9</v>
      </c>
      <c r="B21" s="70">
        <v>12</v>
      </c>
      <c r="C21" s="66">
        <v>30</v>
      </c>
      <c r="D21" s="148">
        <v>24200</v>
      </c>
      <c r="E21" s="344">
        <v>13790</v>
      </c>
      <c r="F21" s="148">
        <f t="shared" si="0"/>
        <v>40264</v>
      </c>
      <c r="G21" s="348">
        <f t="shared" si="1"/>
        <v>24200</v>
      </c>
      <c r="H21" s="348">
        <f t="shared" si="2"/>
        <v>5516</v>
      </c>
      <c r="I21" s="344">
        <v>73</v>
      </c>
    </row>
    <row r="22" spans="1:9">
      <c r="A22" s="127">
        <v>10</v>
      </c>
      <c r="B22" s="70">
        <v>12</v>
      </c>
      <c r="C22" s="66">
        <v>30</v>
      </c>
      <c r="D22" s="148">
        <v>24200</v>
      </c>
      <c r="E22" s="344">
        <v>13790</v>
      </c>
      <c r="F22" s="148">
        <f t="shared" si="0"/>
        <v>40264</v>
      </c>
      <c r="G22" s="348">
        <f t="shared" si="1"/>
        <v>24200</v>
      </c>
      <c r="H22" s="348">
        <f t="shared" si="2"/>
        <v>5516</v>
      </c>
      <c r="I22" s="344">
        <v>73</v>
      </c>
    </row>
    <row r="23" spans="1:9">
      <c r="A23" s="97">
        <v>11</v>
      </c>
      <c r="B23" s="70">
        <v>12</v>
      </c>
      <c r="C23" s="66">
        <v>30</v>
      </c>
      <c r="D23" s="148">
        <v>24200</v>
      </c>
      <c r="E23" s="344">
        <v>13790</v>
      </c>
      <c r="F23" s="148">
        <f t="shared" si="0"/>
        <v>40264</v>
      </c>
      <c r="G23" s="348">
        <f t="shared" si="1"/>
        <v>24200</v>
      </c>
      <c r="H23" s="348">
        <f t="shared" si="2"/>
        <v>5516</v>
      </c>
      <c r="I23" s="344">
        <v>73</v>
      </c>
    </row>
    <row r="24" spans="1:9">
      <c r="A24" s="97">
        <v>12</v>
      </c>
      <c r="B24" s="70">
        <v>12</v>
      </c>
      <c r="C24" s="66">
        <v>30</v>
      </c>
      <c r="D24" s="148">
        <v>24200</v>
      </c>
      <c r="E24" s="344">
        <v>13790</v>
      </c>
      <c r="F24" s="148">
        <f t="shared" si="0"/>
        <v>40264</v>
      </c>
      <c r="G24" s="348">
        <f t="shared" si="1"/>
        <v>24200</v>
      </c>
      <c r="H24" s="348">
        <f t="shared" si="2"/>
        <v>5516</v>
      </c>
      <c r="I24" s="344">
        <v>73</v>
      </c>
    </row>
    <row r="25" spans="1:9">
      <c r="A25" s="127">
        <v>13</v>
      </c>
      <c r="B25" s="70">
        <v>12</v>
      </c>
      <c r="C25" s="66">
        <v>30</v>
      </c>
      <c r="D25" s="148">
        <v>24200</v>
      </c>
      <c r="E25" s="344">
        <v>13790</v>
      </c>
      <c r="F25" s="148">
        <f t="shared" si="0"/>
        <v>40264</v>
      </c>
      <c r="G25" s="348">
        <f t="shared" si="1"/>
        <v>24200</v>
      </c>
      <c r="H25" s="348">
        <f t="shared" si="2"/>
        <v>5516</v>
      </c>
      <c r="I25" s="344">
        <v>73</v>
      </c>
    </row>
    <row r="26" spans="1:9">
      <c r="A26" s="97">
        <v>14</v>
      </c>
      <c r="B26" s="70">
        <v>12</v>
      </c>
      <c r="C26" s="66">
        <v>30</v>
      </c>
      <c r="D26" s="148">
        <v>24200</v>
      </c>
      <c r="E26" s="344">
        <v>13790</v>
      </c>
      <c r="F26" s="148">
        <f t="shared" si="0"/>
        <v>40264</v>
      </c>
      <c r="G26" s="348">
        <f t="shared" si="1"/>
        <v>24200</v>
      </c>
      <c r="H26" s="348">
        <f t="shared" si="2"/>
        <v>5516</v>
      </c>
      <c r="I26" s="344">
        <v>73</v>
      </c>
    </row>
    <row r="27" spans="1:9">
      <c r="A27" s="97">
        <v>15</v>
      </c>
      <c r="B27" s="70">
        <v>12</v>
      </c>
      <c r="C27" s="66">
        <v>30</v>
      </c>
      <c r="D27" s="148">
        <v>24200</v>
      </c>
      <c r="E27" s="344">
        <v>13790</v>
      </c>
      <c r="F27" s="148">
        <f t="shared" si="0"/>
        <v>40264</v>
      </c>
      <c r="G27" s="348">
        <f t="shared" si="1"/>
        <v>24200</v>
      </c>
      <c r="H27" s="348">
        <f t="shared" si="2"/>
        <v>5516</v>
      </c>
      <c r="I27" s="344">
        <v>73</v>
      </c>
    </row>
    <row r="28" spans="1:9">
      <c r="A28" s="127">
        <v>16</v>
      </c>
      <c r="B28" s="70">
        <v>12</v>
      </c>
      <c r="C28" s="66">
        <v>30</v>
      </c>
      <c r="D28" s="148">
        <v>24200</v>
      </c>
      <c r="E28" s="344">
        <v>13790</v>
      </c>
      <c r="F28" s="148">
        <f t="shared" si="0"/>
        <v>40264</v>
      </c>
      <c r="G28" s="348">
        <f t="shared" si="1"/>
        <v>24200</v>
      </c>
      <c r="H28" s="348">
        <f t="shared" si="2"/>
        <v>5516</v>
      </c>
      <c r="I28" s="344">
        <v>73</v>
      </c>
    </row>
    <row r="29" spans="1:9">
      <c r="A29" s="97">
        <v>17</v>
      </c>
      <c r="B29" s="70">
        <v>12</v>
      </c>
      <c r="C29" s="66">
        <v>30</v>
      </c>
      <c r="D29" s="148">
        <v>24200</v>
      </c>
      <c r="E29" s="344">
        <v>13790</v>
      </c>
      <c r="F29" s="148">
        <f t="shared" si="0"/>
        <v>40264</v>
      </c>
      <c r="G29" s="348">
        <f t="shared" si="1"/>
        <v>24200</v>
      </c>
      <c r="H29" s="348">
        <f t="shared" si="2"/>
        <v>5516</v>
      </c>
      <c r="I29" s="344">
        <v>73</v>
      </c>
    </row>
    <row r="30" spans="1:9">
      <c r="A30" s="97">
        <v>18</v>
      </c>
      <c r="B30" s="70">
        <v>12</v>
      </c>
      <c r="C30" s="66">
        <v>30</v>
      </c>
      <c r="D30" s="148">
        <v>24200</v>
      </c>
      <c r="E30" s="344">
        <v>13790</v>
      </c>
      <c r="F30" s="148">
        <f t="shared" si="0"/>
        <v>40264</v>
      </c>
      <c r="G30" s="348">
        <f t="shared" si="1"/>
        <v>24200</v>
      </c>
      <c r="H30" s="348">
        <f t="shared" si="2"/>
        <v>5516</v>
      </c>
      <c r="I30" s="344">
        <v>73</v>
      </c>
    </row>
    <row r="31" spans="1:9">
      <c r="A31" s="127">
        <v>19</v>
      </c>
      <c r="B31" s="70">
        <v>12</v>
      </c>
      <c r="C31" s="66">
        <v>30</v>
      </c>
      <c r="D31" s="148">
        <v>24200</v>
      </c>
      <c r="E31" s="344">
        <v>13790</v>
      </c>
      <c r="F31" s="148">
        <f t="shared" si="0"/>
        <v>40264</v>
      </c>
      <c r="G31" s="348">
        <f t="shared" si="1"/>
        <v>24200</v>
      </c>
      <c r="H31" s="348">
        <f t="shared" si="2"/>
        <v>5516</v>
      </c>
      <c r="I31" s="344">
        <v>73</v>
      </c>
    </row>
    <row r="32" spans="1:9">
      <c r="A32" s="97">
        <v>20</v>
      </c>
      <c r="B32" s="70">
        <v>12</v>
      </c>
      <c r="C32" s="66">
        <v>30</v>
      </c>
      <c r="D32" s="148">
        <v>24200</v>
      </c>
      <c r="E32" s="344">
        <v>13790</v>
      </c>
      <c r="F32" s="148">
        <f t="shared" si="0"/>
        <v>40264</v>
      </c>
      <c r="G32" s="348">
        <f t="shared" si="1"/>
        <v>24200</v>
      </c>
      <c r="H32" s="348">
        <f t="shared" si="2"/>
        <v>5516</v>
      </c>
      <c r="I32" s="344">
        <v>73</v>
      </c>
    </row>
    <row r="33" spans="1:9">
      <c r="A33" s="97">
        <v>21</v>
      </c>
      <c r="B33" s="70">
        <v>12</v>
      </c>
      <c r="C33" s="66">
        <v>30</v>
      </c>
      <c r="D33" s="148">
        <v>24200</v>
      </c>
      <c r="E33" s="344">
        <v>13790</v>
      </c>
      <c r="F33" s="148">
        <f t="shared" si="0"/>
        <v>40264</v>
      </c>
      <c r="G33" s="348">
        <f t="shared" si="1"/>
        <v>24200</v>
      </c>
      <c r="H33" s="348">
        <f t="shared" si="2"/>
        <v>5516</v>
      </c>
      <c r="I33" s="344">
        <v>73</v>
      </c>
    </row>
    <row r="34" spans="1:9">
      <c r="A34" s="127">
        <v>22</v>
      </c>
      <c r="B34" s="70">
        <v>12</v>
      </c>
      <c r="C34" s="66">
        <v>30</v>
      </c>
      <c r="D34" s="148">
        <v>24200</v>
      </c>
      <c r="E34" s="344">
        <v>13790</v>
      </c>
      <c r="F34" s="148">
        <f t="shared" si="0"/>
        <v>40264</v>
      </c>
      <c r="G34" s="348">
        <f t="shared" si="1"/>
        <v>24200</v>
      </c>
      <c r="H34" s="348">
        <f t="shared" si="2"/>
        <v>5516</v>
      </c>
      <c r="I34" s="344">
        <v>73</v>
      </c>
    </row>
    <row r="35" spans="1:9">
      <c r="A35" s="97">
        <v>23</v>
      </c>
      <c r="B35" s="70">
        <f>ROUND(0.73*(6.558*LN(A35)-4),2)</f>
        <v>12.09</v>
      </c>
      <c r="C35" s="66">
        <v>30</v>
      </c>
      <c r="D35" s="148">
        <v>24200</v>
      </c>
      <c r="E35" s="344">
        <v>13790</v>
      </c>
      <c r="F35" s="148">
        <f t="shared" si="0"/>
        <v>40020</v>
      </c>
      <c r="G35" s="348">
        <f t="shared" si="1"/>
        <v>24020</v>
      </c>
      <c r="H35" s="348">
        <f t="shared" si="2"/>
        <v>5516</v>
      </c>
      <c r="I35" s="344">
        <v>73</v>
      </c>
    </row>
    <row r="36" spans="1:9">
      <c r="A36" s="97">
        <v>24</v>
      </c>
      <c r="B36" s="70">
        <f t="shared" ref="B36:B99" si="3">ROUND(0.73*(6.558*LN(A36)-4),2)</f>
        <v>12.29</v>
      </c>
      <c r="C36" s="66">
        <v>30</v>
      </c>
      <c r="D36" s="148">
        <v>24200</v>
      </c>
      <c r="E36" s="344">
        <v>13790</v>
      </c>
      <c r="F36" s="148">
        <f t="shared" si="0"/>
        <v>39492</v>
      </c>
      <c r="G36" s="348">
        <f t="shared" si="1"/>
        <v>23629</v>
      </c>
      <c r="H36" s="348">
        <f t="shared" si="2"/>
        <v>5516</v>
      </c>
      <c r="I36" s="344">
        <v>73</v>
      </c>
    </row>
    <row r="37" spans="1:9">
      <c r="A37" s="127">
        <v>25</v>
      </c>
      <c r="B37" s="70">
        <f t="shared" si="3"/>
        <v>12.49</v>
      </c>
      <c r="C37" s="66">
        <v>30</v>
      </c>
      <c r="D37" s="148">
        <v>24200</v>
      </c>
      <c r="E37" s="344">
        <v>13790</v>
      </c>
      <c r="F37" s="148">
        <f t="shared" si="0"/>
        <v>38980</v>
      </c>
      <c r="G37" s="348">
        <f t="shared" si="1"/>
        <v>23251</v>
      </c>
      <c r="H37" s="348">
        <f t="shared" si="2"/>
        <v>5516</v>
      </c>
      <c r="I37" s="344">
        <v>73</v>
      </c>
    </row>
    <row r="38" spans="1:9">
      <c r="A38" s="97">
        <v>26</v>
      </c>
      <c r="B38" s="70">
        <f t="shared" si="3"/>
        <v>12.68</v>
      </c>
      <c r="C38" s="66">
        <v>30</v>
      </c>
      <c r="D38" s="148">
        <v>24200</v>
      </c>
      <c r="E38" s="344">
        <v>13790</v>
      </c>
      <c r="F38" s="148">
        <f t="shared" si="0"/>
        <v>38509</v>
      </c>
      <c r="G38" s="348">
        <f t="shared" si="1"/>
        <v>22902</v>
      </c>
      <c r="H38" s="348">
        <f t="shared" si="2"/>
        <v>5516</v>
      </c>
      <c r="I38" s="344">
        <v>73</v>
      </c>
    </row>
    <row r="39" spans="1:9">
      <c r="A39" s="97">
        <v>27</v>
      </c>
      <c r="B39" s="70">
        <f t="shared" si="3"/>
        <v>12.86</v>
      </c>
      <c r="C39" s="66">
        <v>30</v>
      </c>
      <c r="D39" s="148">
        <v>24200</v>
      </c>
      <c r="E39" s="344">
        <v>13790</v>
      </c>
      <c r="F39" s="148">
        <f t="shared" si="0"/>
        <v>38075</v>
      </c>
      <c r="G39" s="348">
        <f t="shared" si="1"/>
        <v>22582</v>
      </c>
      <c r="H39" s="348">
        <f t="shared" si="2"/>
        <v>5516</v>
      </c>
      <c r="I39" s="344">
        <v>73</v>
      </c>
    </row>
    <row r="40" spans="1:9">
      <c r="A40" s="127">
        <v>28</v>
      </c>
      <c r="B40" s="70">
        <f t="shared" si="3"/>
        <v>13.03</v>
      </c>
      <c r="C40" s="66">
        <v>30</v>
      </c>
      <c r="D40" s="148">
        <v>24200</v>
      </c>
      <c r="E40" s="344">
        <v>13790</v>
      </c>
      <c r="F40" s="148">
        <f t="shared" si="0"/>
        <v>37677</v>
      </c>
      <c r="G40" s="348">
        <f t="shared" si="1"/>
        <v>22287</v>
      </c>
      <c r="H40" s="348">
        <f t="shared" si="2"/>
        <v>5516</v>
      </c>
      <c r="I40" s="344">
        <v>73</v>
      </c>
    </row>
    <row r="41" spans="1:9">
      <c r="A41" s="97">
        <v>29</v>
      </c>
      <c r="B41" s="70">
        <f t="shared" si="3"/>
        <v>13.2</v>
      </c>
      <c r="C41" s="66">
        <v>30</v>
      </c>
      <c r="D41" s="148">
        <v>24200</v>
      </c>
      <c r="E41" s="344">
        <v>13790</v>
      </c>
      <c r="F41" s="148">
        <f t="shared" si="0"/>
        <v>37288</v>
      </c>
      <c r="G41" s="348">
        <f t="shared" si="1"/>
        <v>22000</v>
      </c>
      <c r="H41" s="348">
        <f t="shared" si="2"/>
        <v>5516</v>
      </c>
      <c r="I41" s="344">
        <v>73</v>
      </c>
    </row>
    <row r="42" spans="1:9">
      <c r="A42" s="97">
        <v>30</v>
      </c>
      <c r="B42" s="70">
        <f t="shared" si="3"/>
        <v>13.36</v>
      </c>
      <c r="C42" s="66">
        <v>30</v>
      </c>
      <c r="D42" s="148">
        <v>24200</v>
      </c>
      <c r="E42" s="344">
        <v>13790</v>
      </c>
      <c r="F42" s="148">
        <f t="shared" si="0"/>
        <v>36932</v>
      </c>
      <c r="G42" s="348">
        <f t="shared" si="1"/>
        <v>21737</v>
      </c>
      <c r="H42" s="348">
        <f t="shared" si="2"/>
        <v>5516</v>
      </c>
      <c r="I42" s="344">
        <v>73</v>
      </c>
    </row>
    <row r="43" spans="1:9">
      <c r="A43" s="127">
        <v>31</v>
      </c>
      <c r="B43" s="70">
        <f t="shared" si="3"/>
        <v>13.52</v>
      </c>
      <c r="C43" s="66">
        <v>30</v>
      </c>
      <c r="D43" s="148">
        <v>24200</v>
      </c>
      <c r="E43" s="344">
        <v>13790</v>
      </c>
      <c r="F43" s="148">
        <f t="shared" si="0"/>
        <v>36584</v>
      </c>
      <c r="G43" s="348">
        <f t="shared" si="1"/>
        <v>21479</v>
      </c>
      <c r="H43" s="348">
        <f t="shared" si="2"/>
        <v>5516</v>
      </c>
      <c r="I43" s="344">
        <v>73</v>
      </c>
    </row>
    <row r="44" spans="1:9">
      <c r="A44" s="97">
        <v>32</v>
      </c>
      <c r="B44" s="70">
        <f t="shared" si="3"/>
        <v>13.67</v>
      </c>
      <c r="C44" s="66">
        <v>30</v>
      </c>
      <c r="D44" s="148">
        <v>24200</v>
      </c>
      <c r="E44" s="344">
        <v>13790</v>
      </c>
      <c r="F44" s="148">
        <f t="shared" si="0"/>
        <v>36265</v>
      </c>
      <c r="G44" s="348">
        <f t="shared" si="1"/>
        <v>21244</v>
      </c>
      <c r="H44" s="348">
        <f t="shared" si="2"/>
        <v>5516</v>
      </c>
      <c r="I44" s="344">
        <v>73</v>
      </c>
    </row>
    <row r="45" spans="1:9">
      <c r="A45" s="97">
        <v>33</v>
      </c>
      <c r="B45" s="70">
        <f t="shared" si="3"/>
        <v>13.82</v>
      </c>
      <c r="C45" s="66">
        <v>30</v>
      </c>
      <c r="D45" s="148">
        <v>24200</v>
      </c>
      <c r="E45" s="344">
        <v>13790</v>
      </c>
      <c r="F45" s="148">
        <f t="shared" si="0"/>
        <v>35954</v>
      </c>
      <c r="G45" s="348">
        <f t="shared" si="1"/>
        <v>21013</v>
      </c>
      <c r="H45" s="348">
        <f t="shared" si="2"/>
        <v>5516</v>
      </c>
      <c r="I45" s="344">
        <v>73</v>
      </c>
    </row>
    <row r="46" spans="1:9">
      <c r="A46" s="127">
        <v>34</v>
      </c>
      <c r="B46" s="70">
        <f t="shared" si="3"/>
        <v>13.96</v>
      </c>
      <c r="C46" s="66">
        <v>30</v>
      </c>
      <c r="D46" s="148">
        <v>24200</v>
      </c>
      <c r="E46" s="344">
        <v>13790</v>
      </c>
      <c r="F46" s="148">
        <f t="shared" si="0"/>
        <v>35668</v>
      </c>
      <c r="G46" s="348">
        <f t="shared" si="1"/>
        <v>20802</v>
      </c>
      <c r="H46" s="348">
        <f t="shared" si="2"/>
        <v>5516</v>
      </c>
      <c r="I46" s="344">
        <v>73</v>
      </c>
    </row>
    <row r="47" spans="1:9">
      <c r="A47" s="97">
        <v>35</v>
      </c>
      <c r="B47" s="70">
        <f t="shared" si="3"/>
        <v>14.1</v>
      </c>
      <c r="C47" s="66">
        <v>30</v>
      </c>
      <c r="D47" s="148">
        <v>24200</v>
      </c>
      <c r="E47" s="344">
        <v>13790</v>
      </c>
      <c r="F47" s="148">
        <f t="shared" si="0"/>
        <v>35389</v>
      </c>
      <c r="G47" s="348">
        <f t="shared" si="1"/>
        <v>20596</v>
      </c>
      <c r="H47" s="348">
        <f t="shared" si="2"/>
        <v>5516</v>
      </c>
      <c r="I47" s="344">
        <v>73</v>
      </c>
    </row>
    <row r="48" spans="1:9">
      <c r="A48" s="97">
        <v>36</v>
      </c>
      <c r="B48" s="70">
        <f t="shared" si="3"/>
        <v>14.24</v>
      </c>
      <c r="C48" s="66">
        <v>30</v>
      </c>
      <c r="D48" s="148">
        <v>24200</v>
      </c>
      <c r="E48" s="344">
        <v>13790</v>
      </c>
      <c r="F48" s="148">
        <f t="shared" si="0"/>
        <v>35115</v>
      </c>
      <c r="G48" s="348">
        <f t="shared" si="1"/>
        <v>20393</v>
      </c>
      <c r="H48" s="348">
        <f t="shared" si="2"/>
        <v>5516</v>
      </c>
      <c r="I48" s="344">
        <v>73</v>
      </c>
    </row>
    <row r="49" spans="1:9">
      <c r="A49" s="127">
        <v>37</v>
      </c>
      <c r="B49" s="70">
        <f t="shared" si="3"/>
        <v>14.37</v>
      </c>
      <c r="C49" s="66">
        <v>30</v>
      </c>
      <c r="D49" s="148">
        <v>24200</v>
      </c>
      <c r="E49" s="344">
        <v>13790</v>
      </c>
      <c r="F49" s="148">
        <f t="shared" si="0"/>
        <v>34866</v>
      </c>
      <c r="G49" s="348">
        <f t="shared" si="1"/>
        <v>20209</v>
      </c>
      <c r="H49" s="348">
        <f t="shared" si="2"/>
        <v>5516</v>
      </c>
      <c r="I49" s="344">
        <v>73</v>
      </c>
    </row>
    <row r="50" spans="1:9">
      <c r="A50" s="97">
        <v>38</v>
      </c>
      <c r="B50" s="70">
        <f t="shared" si="3"/>
        <v>14.49</v>
      </c>
      <c r="C50" s="66">
        <v>30</v>
      </c>
      <c r="D50" s="148">
        <v>24200</v>
      </c>
      <c r="E50" s="344">
        <v>13790</v>
      </c>
      <c r="F50" s="148">
        <f t="shared" si="0"/>
        <v>34639</v>
      </c>
      <c r="G50" s="348">
        <f t="shared" si="1"/>
        <v>20041</v>
      </c>
      <c r="H50" s="348">
        <f t="shared" si="2"/>
        <v>5516</v>
      </c>
      <c r="I50" s="344">
        <v>73</v>
      </c>
    </row>
    <row r="51" spans="1:9">
      <c r="A51" s="97">
        <v>39</v>
      </c>
      <c r="B51" s="70">
        <f t="shared" si="3"/>
        <v>14.62</v>
      </c>
      <c r="C51" s="66">
        <v>30</v>
      </c>
      <c r="D51" s="148">
        <v>24200</v>
      </c>
      <c r="E51" s="344">
        <v>13790</v>
      </c>
      <c r="F51" s="148">
        <f t="shared" si="0"/>
        <v>34398</v>
      </c>
      <c r="G51" s="348">
        <f t="shared" si="1"/>
        <v>19863</v>
      </c>
      <c r="H51" s="348">
        <f t="shared" si="2"/>
        <v>5516</v>
      </c>
      <c r="I51" s="344">
        <v>73</v>
      </c>
    </row>
    <row r="52" spans="1:9">
      <c r="A52" s="127">
        <v>40</v>
      </c>
      <c r="B52" s="70">
        <f t="shared" si="3"/>
        <v>14.74</v>
      </c>
      <c r="C52" s="66">
        <v>30</v>
      </c>
      <c r="D52" s="148">
        <v>24200</v>
      </c>
      <c r="E52" s="344">
        <v>13790</v>
      </c>
      <c r="F52" s="148">
        <f t="shared" si="0"/>
        <v>34180</v>
      </c>
      <c r="G52" s="348">
        <f t="shared" si="1"/>
        <v>19701</v>
      </c>
      <c r="H52" s="348">
        <f t="shared" si="2"/>
        <v>5516</v>
      </c>
      <c r="I52" s="344">
        <v>73</v>
      </c>
    </row>
    <row r="53" spans="1:9">
      <c r="A53" s="97">
        <v>41</v>
      </c>
      <c r="B53" s="70">
        <f t="shared" si="3"/>
        <v>14.86</v>
      </c>
      <c r="C53" s="66">
        <v>30</v>
      </c>
      <c r="D53" s="148">
        <v>24200</v>
      </c>
      <c r="E53" s="344">
        <v>13790</v>
      </c>
      <c r="F53" s="148">
        <f t="shared" si="0"/>
        <v>33964</v>
      </c>
      <c r="G53" s="348">
        <f t="shared" si="1"/>
        <v>19542</v>
      </c>
      <c r="H53" s="348">
        <f t="shared" si="2"/>
        <v>5516</v>
      </c>
      <c r="I53" s="344">
        <v>73</v>
      </c>
    </row>
    <row r="54" spans="1:9">
      <c r="A54" s="97">
        <v>42</v>
      </c>
      <c r="B54" s="70">
        <f t="shared" si="3"/>
        <v>14.97</v>
      </c>
      <c r="C54" s="66">
        <v>30</v>
      </c>
      <c r="D54" s="148">
        <v>24200</v>
      </c>
      <c r="E54" s="344">
        <v>13790</v>
      </c>
      <c r="F54" s="148">
        <f t="shared" si="0"/>
        <v>33770</v>
      </c>
      <c r="G54" s="348">
        <f t="shared" si="1"/>
        <v>19399</v>
      </c>
      <c r="H54" s="348">
        <f t="shared" si="2"/>
        <v>5516</v>
      </c>
      <c r="I54" s="344">
        <v>73</v>
      </c>
    </row>
    <row r="55" spans="1:9">
      <c r="A55" s="127">
        <v>43</v>
      </c>
      <c r="B55" s="70">
        <f t="shared" si="3"/>
        <v>15.09</v>
      </c>
      <c r="C55" s="66">
        <v>30</v>
      </c>
      <c r="D55" s="148">
        <v>24200</v>
      </c>
      <c r="E55" s="344">
        <v>13790</v>
      </c>
      <c r="F55" s="148">
        <f t="shared" si="0"/>
        <v>33562</v>
      </c>
      <c r="G55" s="348">
        <f t="shared" si="1"/>
        <v>19245</v>
      </c>
      <c r="H55" s="348">
        <f t="shared" si="2"/>
        <v>5516</v>
      </c>
      <c r="I55" s="344">
        <v>73</v>
      </c>
    </row>
    <row r="56" spans="1:9">
      <c r="A56" s="97">
        <v>44</v>
      </c>
      <c r="B56" s="70">
        <f t="shared" si="3"/>
        <v>15.2</v>
      </c>
      <c r="C56" s="66">
        <v>30</v>
      </c>
      <c r="D56" s="148">
        <v>24200</v>
      </c>
      <c r="E56" s="344">
        <v>13790</v>
      </c>
      <c r="F56" s="148">
        <f t="shared" si="0"/>
        <v>33373</v>
      </c>
      <c r="G56" s="348">
        <f t="shared" si="1"/>
        <v>19105</v>
      </c>
      <c r="H56" s="348">
        <f t="shared" si="2"/>
        <v>5516</v>
      </c>
      <c r="I56" s="344">
        <v>73</v>
      </c>
    </row>
    <row r="57" spans="1:9">
      <c r="A57" s="97">
        <v>45</v>
      </c>
      <c r="B57" s="70">
        <f t="shared" si="3"/>
        <v>15.3</v>
      </c>
      <c r="C57" s="66">
        <v>30</v>
      </c>
      <c r="D57" s="148">
        <v>24200</v>
      </c>
      <c r="E57" s="344">
        <v>13790</v>
      </c>
      <c r="F57" s="148">
        <f t="shared" si="0"/>
        <v>33204</v>
      </c>
      <c r="G57" s="348">
        <f t="shared" si="1"/>
        <v>18980</v>
      </c>
      <c r="H57" s="348">
        <f t="shared" si="2"/>
        <v>5516</v>
      </c>
      <c r="I57" s="344">
        <v>73</v>
      </c>
    </row>
    <row r="58" spans="1:9">
      <c r="A58" s="127">
        <v>46</v>
      </c>
      <c r="B58" s="70">
        <f t="shared" si="3"/>
        <v>15.41</v>
      </c>
      <c r="C58" s="66">
        <v>30</v>
      </c>
      <c r="D58" s="148">
        <v>24200</v>
      </c>
      <c r="E58" s="344">
        <v>13790</v>
      </c>
      <c r="F58" s="148">
        <f t="shared" si="0"/>
        <v>33021</v>
      </c>
      <c r="G58" s="348">
        <f t="shared" si="1"/>
        <v>18845</v>
      </c>
      <c r="H58" s="348">
        <f t="shared" si="2"/>
        <v>5516</v>
      </c>
      <c r="I58" s="344">
        <v>73</v>
      </c>
    </row>
    <row r="59" spans="1:9">
      <c r="A59" s="97">
        <v>47</v>
      </c>
      <c r="B59" s="70">
        <f t="shared" si="3"/>
        <v>15.51</v>
      </c>
      <c r="C59" s="66">
        <v>30</v>
      </c>
      <c r="D59" s="148">
        <v>24200</v>
      </c>
      <c r="E59" s="344">
        <v>13790</v>
      </c>
      <c r="F59" s="148">
        <f t="shared" si="0"/>
        <v>32857</v>
      </c>
      <c r="G59" s="348">
        <f t="shared" si="1"/>
        <v>18723</v>
      </c>
      <c r="H59" s="348">
        <f t="shared" si="2"/>
        <v>5516</v>
      </c>
      <c r="I59" s="344">
        <v>73</v>
      </c>
    </row>
    <row r="60" spans="1:9">
      <c r="A60" s="97">
        <v>48</v>
      </c>
      <c r="B60" s="70">
        <f t="shared" si="3"/>
        <v>15.61</v>
      </c>
      <c r="C60" s="66">
        <v>30</v>
      </c>
      <c r="D60" s="148">
        <v>24200</v>
      </c>
      <c r="E60" s="344">
        <v>13790</v>
      </c>
      <c r="F60" s="148">
        <f t="shared" si="0"/>
        <v>32695</v>
      </c>
      <c r="G60" s="348">
        <f t="shared" si="1"/>
        <v>18603</v>
      </c>
      <c r="H60" s="348">
        <f t="shared" si="2"/>
        <v>5516</v>
      </c>
      <c r="I60" s="344">
        <v>73</v>
      </c>
    </row>
    <row r="61" spans="1:9">
      <c r="A61" s="127">
        <v>49</v>
      </c>
      <c r="B61" s="70">
        <f t="shared" si="3"/>
        <v>15.71</v>
      </c>
      <c r="C61" s="66">
        <v>30</v>
      </c>
      <c r="D61" s="148">
        <v>24200</v>
      </c>
      <c r="E61" s="344">
        <v>13790</v>
      </c>
      <c r="F61" s="148">
        <f t="shared" si="0"/>
        <v>32534</v>
      </c>
      <c r="G61" s="348">
        <f t="shared" si="1"/>
        <v>18485</v>
      </c>
      <c r="H61" s="348">
        <f t="shared" si="2"/>
        <v>5516</v>
      </c>
      <c r="I61" s="344">
        <v>73</v>
      </c>
    </row>
    <row r="62" spans="1:9">
      <c r="A62" s="97">
        <v>50</v>
      </c>
      <c r="B62" s="70">
        <f t="shared" si="3"/>
        <v>15.81</v>
      </c>
      <c r="C62" s="66">
        <v>30</v>
      </c>
      <c r="D62" s="148">
        <v>24200</v>
      </c>
      <c r="E62" s="344">
        <v>13790</v>
      </c>
      <c r="F62" s="148">
        <f t="shared" si="0"/>
        <v>32376</v>
      </c>
      <c r="G62" s="348">
        <f t="shared" si="1"/>
        <v>18368</v>
      </c>
      <c r="H62" s="348">
        <f t="shared" si="2"/>
        <v>5516</v>
      </c>
      <c r="I62" s="344">
        <v>73</v>
      </c>
    </row>
    <row r="63" spans="1:9">
      <c r="A63" s="97">
        <v>51</v>
      </c>
      <c r="B63" s="70">
        <f t="shared" si="3"/>
        <v>15.9</v>
      </c>
      <c r="C63" s="66">
        <v>30</v>
      </c>
      <c r="D63" s="148">
        <v>24200</v>
      </c>
      <c r="E63" s="344">
        <v>13790</v>
      </c>
      <c r="F63" s="148">
        <f t="shared" si="0"/>
        <v>32236</v>
      </c>
      <c r="G63" s="348">
        <f t="shared" si="1"/>
        <v>18264</v>
      </c>
      <c r="H63" s="348">
        <f t="shared" si="2"/>
        <v>5516</v>
      </c>
      <c r="I63" s="344">
        <v>73</v>
      </c>
    </row>
    <row r="64" spans="1:9">
      <c r="A64" s="127">
        <v>52</v>
      </c>
      <c r="B64" s="70">
        <f t="shared" si="3"/>
        <v>16</v>
      </c>
      <c r="C64" s="66">
        <v>30</v>
      </c>
      <c r="D64" s="148">
        <v>24200</v>
      </c>
      <c r="E64" s="344">
        <v>13790</v>
      </c>
      <c r="F64" s="148">
        <f t="shared" si="0"/>
        <v>32081</v>
      </c>
      <c r="G64" s="348">
        <f t="shared" si="1"/>
        <v>18150</v>
      </c>
      <c r="H64" s="348">
        <f t="shared" si="2"/>
        <v>5516</v>
      </c>
      <c r="I64" s="344">
        <v>73</v>
      </c>
    </row>
    <row r="65" spans="1:9">
      <c r="A65" s="97">
        <v>53</v>
      </c>
      <c r="B65" s="70">
        <f t="shared" si="3"/>
        <v>16.09</v>
      </c>
      <c r="C65" s="66">
        <v>30</v>
      </c>
      <c r="D65" s="148">
        <v>24200</v>
      </c>
      <c r="E65" s="344">
        <v>13790</v>
      </c>
      <c r="F65" s="148">
        <f t="shared" si="0"/>
        <v>31944</v>
      </c>
      <c r="G65" s="348">
        <f t="shared" si="1"/>
        <v>18048</v>
      </c>
      <c r="H65" s="348">
        <f t="shared" si="2"/>
        <v>5516</v>
      </c>
      <c r="I65" s="344">
        <v>73</v>
      </c>
    </row>
    <row r="66" spans="1:9">
      <c r="A66" s="97">
        <v>54</v>
      </c>
      <c r="B66" s="70">
        <f t="shared" si="3"/>
        <v>16.18</v>
      </c>
      <c r="C66" s="66">
        <v>30</v>
      </c>
      <c r="D66" s="148">
        <v>24200</v>
      </c>
      <c r="E66" s="344">
        <v>13790</v>
      </c>
      <c r="F66" s="148">
        <f t="shared" si="0"/>
        <v>31808</v>
      </c>
      <c r="G66" s="348">
        <f t="shared" si="1"/>
        <v>17948</v>
      </c>
      <c r="H66" s="348">
        <f t="shared" si="2"/>
        <v>5516</v>
      </c>
      <c r="I66" s="344">
        <v>73</v>
      </c>
    </row>
    <row r="67" spans="1:9">
      <c r="A67" s="127">
        <v>55</v>
      </c>
      <c r="B67" s="70">
        <f t="shared" si="3"/>
        <v>16.260000000000002</v>
      </c>
      <c r="C67" s="66">
        <v>30</v>
      </c>
      <c r="D67" s="148">
        <v>24200</v>
      </c>
      <c r="E67" s="344">
        <v>13790</v>
      </c>
      <c r="F67" s="148">
        <f t="shared" si="0"/>
        <v>31689</v>
      </c>
      <c r="G67" s="348">
        <f t="shared" si="1"/>
        <v>17860</v>
      </c>
      <c r="H67" s="348">
        <f t="shared" si="2"/>
        <v>5516</v>
      </c>
      <c r="I67" s="344">
        <v>73</v>
      </c>
    </row>
    <row r="68" spans="1:9">
      <c r="A68" s="97">
        <v>56</v>
      </c>
      <c r="B68" s="70">
        <f t="shared" si="3"/>
        <v>16.350000000000001</v>
      </c>
      <c r="C68" s="66">
        <v>30</v>
      </c>
      <c r="D68" s="148">
        <v>24200</v>
      </c>
      <c r="E68" s="344">
        <v>13790</v>
      </c>
      <c r="F68" s="148">
        <f t="shared" si="0"/>
        <v>31556</v>
      </c>
      <c r="G68" s="348">
        <f t="shared" si="1"/>
        <v>17761</v>
      </c>
      <c r="H68" s="348">
        <f t="shared" si="2"/>
        <v>5516</v>
      </c>
      <c r="I68" s="344">
        <v>73</v>
      </c>
    </row>
    <row r="69" spans="1:9">
      <c r="A69" s="97">
        <v>57</v>
      </c>
      <c r="B69" s="70">
        <f t="shared" si="3"/>
        <v>16.440000000000001</v>
      </c>
      <c r="C69" s="66">
        <v>30</v>
      </c>
      <c r="D69" s="148">
        <v>24200</v>
      </c>
      <c r="E69" s="344">
        <v>13790</v>
      </c>
      <c r="F69" s="148">
        <f t="shared" si="0"/>
        <v>31424</v>
      </c>
      <c r="G69" s="348">
        <f t="shared" si="1"/>
        <v>17664</v>
      </c>
      <c r="H69" s="348">
        <f t="shared" si="2"/>
        <v>5516</v>
      </c>
      <c r="I69" s="344">
        <v>73</v>
      </c>
    </row>
    <row r="70" spans="1:9">
      <c r="A70" s="127">
        <v>58</v>
      </c>
      <c r="B70" s="70">
        <f t="shared" si="3"/>
        <v>16.52</v>
      </c>
      <c r="C70" s="66">
        <v>30</v>
      </c>
      <c r="D70" s="148">
        <v>24200</v>
      </c>
      <c r="E70" s="344">
        <v>13790</v>
      </c>
      <c r="F70" s="148">
        <f t="shared" si="0"/>
        <v>31309</v>
      </c>
      <c r="G70" s="348">
        <f t="shared" si="1"/>
        <v>17579</v>
      </c>
      <c r="H70" s="348">
        <f t="shared" si="2"/>
        <v>5516</v>
      </c>
      <c r="I70" s="344">
        <v>73</v>
      </c>
    </row>
    <row r="71" spans="1:9">
      <c r="A71" s="97">
        <v>59</v>
      </c>
      <c r="B71" s="70">
        <f t="shared" si="3"/>
        <v>16.600000000000001</v>
      </c>
      <c r="C71" s="66">
        <v>30</v>
      </c>
      <c r="D71" s="148">
        <v>24200</v>
      </c>
      <c r="E71" s="344">
        <v>13790</v>
      </c>
      <c r="F71" s="148">
        <f t="shared" si="0"/>
        <v>31194</v>
      </c>
      <c r="G71" s="348">
        <f t="shared" si="1"/>
        <v>17494</v>
      </c>
      <c r="H71" s="348">
        <f t="shared" si="2"/>
        <v>5516</v>
      </c>
      <c r="I71" s="344">
        <v>73</v>
      </c>
    </row>
    <row r="72" spans="1:9">
      <c r="A72" s="97">
        <v>60</v>
      </c>
      <c r="B72" s="70">
        <f t="shared" si="3"/>
        <v>16.68</v>
      </c>
      <c r="C72" s="66">
        <v>30</v>
      </c>
      <c r="D72" s="148">
        <v>24200</v>
      </c>
      <c r="E72" s="344">
        <v>13790</v>
      </c>
      <c r="F72" s="148">
        <f t="shared" si="0"/>
        <v>31081</v>
      </c>
      <c r="G72" s="348">
        <f t="shared" si="1"/>
        <v>17410</v>
      </c>
      <c r="H72" s="348">
        <f t="shared" si="2"/>
        <v>5516</v>
      </c>
      <c r="I72" s="344">
        <v>73</v>
      </c>
    </row>
    <row r="73" spans="1:9">
      <c r="A73" s="127">
        <v>61</v>
      </c>
      <c r="B73" s="70">
        <f t="shared" si="3"/>
        <v>16.760000000000002</v>
      </c>
      <c r="C73" s="66">
        <v>30</v>
      </c>
      <c r="D73" s="148">
        <v>24200</v>
      </c>
      <c r="E73" s="344">
        <v>13790</v>
      </c>
      <c r="F73" s="148">
        <f t="shared" si="0"/>
        <v>30968</v>
      </c>
      <c r="G73" s="348">
        <f t="shared" si="1"/>
        <v>17327</v>
      </c>
      <c r="H73" s="348">
        <f t="shared" si="2"/>
        <v>5516</v>
      </c>
      <c r="I73" s="344">
        <v>73</v>
      </c>
    </row>
    <row r="74" spans="1:9">
      <c r="A74" s="97">
        <v>62</v>
      </c>
      <c r="B74" s="70">
        <f t="shared" si="3"/>
        <v>16.84</v>
      </c>
      <c r="C74" s="66">
        <v>30</v>
      </c>
      <c r="D74" s="148">
        <v>24200</v>
      </c>
      <c r="E74" s="344">
        <v>13790</v>
      </c>
      <c r="F74" s="148">
        <f t="shared" si="0"/>
        <v>30857</v>
      </c>
      <c r="G74" s="348">
        <f t="shared" si="1"/>
        <v>17245</v>
      </c>
      <c r="H74" s="348">
        <f t="shared" si="2"/>
        <v>5516</v>
      </c>
      <c r="I74" s="344">
        <v>73</v>
      </c>
    </row>
    <row r="75" spans="1:9">
      <c r="A75" s="97">
        <v>63</v>
      </c>
      <c r="B75" s="70">
        <f t="shared" si="3"/>
        <v>16.91</v>
      </c>
      <c r="C75" s="66">
        <v>30</v>
      </c>
      <c r="D75" s="148">
        <v>24200</v>
      </c>
      <c r="E75" s="344">
        <v>13790</v>
      </c>
      <c r="F75" s="148">
        <f t="shared" si="0"/>
        <v>30760</v>
      </c>
      <c r="G75" s="348">
        <f t="shared" si="1"/>
        <v>17173</v>
      </c>
      <c r="H75" s="348">
        <f t="shared" si="2"/>
        <v>5516</v>
      </c>
      <c r="I75" s="344">
        <v>73</v>
      </c>
    </row>
    <row r="76" spans="1:9">
      <c r="A76" s="127">
        <v>64</v>
      </c>
      <c r="B76" s="70">
        <f t="shared" si="3"/>
        <v>16.989999999999998</v>
      </c>
      <c r="C76" s="66">
        <v>30</v>
      </c>
      <c r="D76" s="148">
        <v>24200</v>
      </c>
      <c r="E76" s="344">
        <v>13790</v>
      </c>
      <c r="F76" s="148">
        <f t="shared" si="0"/>
        <v>30651</v>
      </c>
      <c r="G76" s="348">
        <f t="shared" si="1"/>
        <v>17092</v>
      </c>
      <c r="H76" s="348">
        <f t="shared" si="2"/>
        <v>5516</v>
      </c>
      <c r="I76" s="344">
        <v>73</v>
      </c>
    </row>
    <row r="77" spans="1:9">
      <c r="A77" s="97">
        <v>65</v>
      </c>
      <c r="B77" s="70">
        <f t="shared" si="3"/>
        <v>17.059999999999999</v>
      </c>
      <c r="C77" s="66">
        <v>30</v>
      </c>
      <c r="D77" s="148">
        <v>24200</v>
      </c>
      <c r="E77" s="344">
        <v>13790</v>
      </c>
      <c r="F77" s="148">
        <f t="shared" si="0"/>
        <v>30556</v>
      </c>
      <c r="G77" s="348">
        <f t="shared" si="1"/>
        <v>17022</v>
      </c>
      <c r="H77" s="348">
        <f t="shared" si="2"/>
        <v>5516</v>
      </c>
      <c r="I77" s="344">
        <v>73</v>
      </c>
    </row>
    <row r="78" spans="1:9">
      <c r="A78" s="97">
        <v>66</v>
      </c>
      <c r="B78" s="70">
        <f t="shared" si="3"/>
        <v>17.14</v>
      </c>
      <c r="C78" s="66">
        <v>30</v>
      </c>
      <c r="D78" s="148">
        <v>24200</v>
      </c>
      <c r="E78" s="344">
        <v>13790</v>
      </c>
      <c r="F78" s="148">
        <f t="shared" ref="F78:F141" si="4">ROUND(12*1.3525*(1/B78*D78+1/C78*E78)+I78,0)</f>
        <v>30449</v>
      </c>
      <c r="G78" s="348">
        <f t="shared" ref="G78:G141" si="5">ROUND(12*(1/B78*D78),0)</f>
        <v>16943</v>
      </c>
      <c r="H78" s="348">
        <f t="shared" ref="H78:H141" si="6">ROUND(12*(1/C78*E78),0)</f>
        <v>5516</v>
      </c>
      <c r="I78" s="344">
        <v>73</v>
      </c>
    </row>
    <row r="79" spans="1:9">
      <c r="A79" s="127">
        <v>67</v>
      </c>
      <c r="B79" s="70">
        <f t="shared" si="3"/>
        <v>17.21</v>
      </c>
      <c r="C79" s="66">
        <v>30</v>
      </c>
      <c r="D79" s="148">
        <v>24200</v>
      </c>
      <c r="E79" s="344">
        <v>13790</v>
      </c>
      <c r="F79" s="148">
        <f t="shared" si="4"/>
        <v>30355</v>
      </c>
      <c r="G79" s="348">
        <f t="shared" si="5"/>
        <v>16874</v>
      </c>
      <c r="H79" s="348">
        <f t="shared" si="6"/>
        <v>5516</v>
      </c>
      <c r="I79" s="344">
        <v>73</v>
      </c>
    </row>
    <row r="80" spans="1:9">
      <c r="A80" s="97">
        <v>68</v>
      </c>
      <c r="B80" s="70">
        <f t="shared" si="3"/>
        <v>17.28</v>
      </c>
      <c r="C80" s="66">
        <v>30</v>
      </c>
      <c r="D80" s="148">
        <v>24200</v>
      </c>
      <c r="E80" s="344">
        <v>13790</v>
      </c>
      <c r="F80" s="148">
        <f t="shared" si="4"/>
        <v>30263</v>
      </c>
      <c r="G80" s="348">
        <f t="shared" si="5"/>
        <v>16806</v>
      </c>
      <c r="H80" s="348">
        <f t="shared" si="6"/>
        <v>5516</v>
      </c>
      <c r="I80" s="344">
        <v>73</v>
      </c>
    </row>
    <row r="81" spans="1:9">
      <c r="A81" s="97">
        <v>69</v>
      </c>
      <c r="B81" s="70">
        <f t="shared" si="3"/>
        <v>17.350000000000001</v>
      </c>
      <c r="C81" s="66">
        <v>30</v>
      </c>
      <c r="D81" s="148">
        <v>24200</v>
      </c>
      <c r="E81" s="344">
        <v>13790</v>
      </c>
      <c r="F81" s="148">
        <f t="shared" si="4"/>
        <v>30171</v>
      </c>
      <c r="G81" s="348">
        <f t="shared" si="5"/>
        <v>16738</v>
      </c>
      <c r="H81" s="348">
        <f t="shared" si="6"/>
        <v>5516</v>
      </c>
      <c r="I81" s="344">
        <v>73</v>
      </c>
    </row>
    <row r="82" spans="1:9">
      <c r="A82" s="127">
        <v>70</v>
      </c>
      <c r="B82" s="70">
        <f t="shared" si="3"/>
        <v>17.420000000000002</v>
      </c>
      <c r="C82" s="66">
        <v>30</v>
      </c>
      <c r="D82" s="148">
        <v>24200</v>
      </c>
      <c r="E82" s="344">
        <v>13790</v>
      </c>
      <c r="F82" s="148">
        <f t="shared" si="4"/>
        <v>30080</v>
      </c>
      <c r="G82" s="348">
        <f t="shared" si="5"/>
        <v>16670</v>
      </c>
      <c r="H82" s="348">
        <f t="shared" si="6"/>
        <v>5516</v>
      </c>
      <c r="I82" s="344">
        <v>73</v>
      </c>
    </row>
    <row r="83" spans="1:9">
      <c r="A83" s="97">
        <v>71</v>
      </c>
      <c r="B83" s="70">
        <f t="shared" si="3"/>
        <v>17.489999999999998</v>
      </c>
      <c r="C83" s="66">
        <v>30</v>
      </c>
      <c r="D83" s="148">
        <v>24200</v>
      </c>
      <c r="E83" s="344">
        <v>13790</v>
      </c>
      <c r="F83" s="148">
        <f t="shared" si="4"/>
        <v>29990</v>
      </c>
      <c r="G83" s="348">
        <f t="shared" si="5"/>
        <v>16604</v>
      </c>
      <c r="H83" s="348">
        <f t="shared" si="6"/>
        <v>5516</v>
      </c>
      <c r="I83" s="344">
        <v>73</v>
      </c>
    </row>
    <row r="84" spans="1:9">
      <c r="A84" s="97">
        <v>72</v>
      </c>
      <c r="B84" s="70">
        <f t="shared" si="3"/>
        <v>17.55</v>
      </c>
      <c r="C84" s="66">
        <v>30</v>
      </c>
      <c r="D84" s="148">
        <v>24200</v>
      </c>
      <c r="E84" s="344">
        <v>13790</v>
      </c>
      <c r="F84" s="148">
        <f t="shared" si="4"/>
        <v>29913</v>
      </c>
      <c r="G84" s="348">
        <f t="shared" si="5"/>
        <v>16547</v>
      </c>
      <c r="H84" s="348">
        <f t="shared" si="6"/>
        <v>5516</v>
      </c>
      <c r="I84" s="344">
        <v>73</v>
      </c>
    </row>
    <row r="85" spans="1:9">
      <c r="A85" s="127">
        <v>73</v>
      </c>
      <c r="B85" s="70">
        <f t="shared" si="3"/>
        <v>17.62</v>
      </c>
      <c r="C85" s="66">
        <v>30</v>
      </c>
      <c r="D85" s="148">
        <v>24200</v>
      </c>
      <c r="E85" s="344">
        <v>13790</v>
      </c>
      <c r="F85" s="148">
        <f t="shared" si="4"/>
        <v>29824</v>
      </c>
      <c r="G85" s="348">
        <f t="shared" si="5"/>
        <v>16481</v>
      </c>
      <c r="H85" s="348">
        <f t="shared" si="6"/>
        <v>5516</v>
      </c>
      <c r="I85" s="344">
        <v>73</v>
      </c>
    </row>
    <row r="86" spans="1:9">
      <c r="A86" s="97">
        <v>74</v>
      </c>
      <c r="B86" s="70">
        <f t="shared" si="3"/>
        <v>17.690000000000001</v>
      </c>
      <c r="C86" s="66">
        <v>30</v>
      </c>
      <c r="D86" s="148">
        <v>24200</v>
      </c>
      <c r="E86" s="344">
        <v>13790</v>
      </c>
      <c r="F86" s="148">
        <f t="shared" si="4"/>
        <v>29736</v>
      </c>
      <c r="G86" s="348">
        <f t="shared" si="5"/>
        <v>16416</v>
      </c>
      <c r="H86" s="348">
        <f t="shared" si="6"/>
        <v>5516</v>
      </c>
      <c r="I86" s="344">
        <v>73</v>
      </c>
    </row>
    <row r="87" spans="1:9">
      <c r="A87" s="97">
        <v>75</v>
      </c>
      <c r="B87" s="70">
        <f t="shared" si="3"/>
        <v>17.75</v>
      </c>
      <c r="C87" s="66">
        <v>30</v>
      </c>
      <c r="D87" s="148">
        <v>24200</v>
      </c>
      <c r="E87" s="344">
        <v>13790</v>
      </c>
      <c r="F87" s="148">
        <f t="shared" si="4"/>
        <v>29661</v>
      </c>
      <c r="G87" s="348">
        <f t="shared" si="5"/>
        <v>16361</v>
      </c>
      <c r="H87" s="348">
        <f t="shared" si="6"/>
        <v>5516</v>
      </c>
      <c r="I87" s="344">
        <v>73</v>
      </c>
    </row>
    <row r="88" spans="1:9">
      <c r="A88" s="127">
        <v>76</v>
      </c>
      <c r="B88" s="70">
        <f t="shared" si="3"/>
        <v>17.809999999999999</v>
      </c>
      <c r="C88" s="66">
        <v>30</v>
      </c>
      <c r="D88" s="148">
        <v>24200</v>
      </c>
      <c r="E88" s="344">
        <v>13790</v>
      </c>
      <c r="F88" s="148">
        <f t="shared" si="4"/>
        <v>29587</v>
      </c>
      <c r="G88" s="348">
        <f t="shared" si="5"/>
        <v>16305</v>
      </c>
      <c r="H88" s="348">
        <f t="shared" si="6"/>
        <v>5516</v>
      </c>
      <c r="I88" s="344">
        <v>73</v>
      </c>
    </row>
    <row r="89" spans="1:9">
      <c r="A89" s="97">
        <v>77</v>
      </c>
      <c r="B89" s="70">
        <f t="shared" si="3"/>
        <v>17.88</v>
      </c>
      <c r="C89" s="66">
        <v>30</v>
      </c>
      <c r="D89" s="148">
        <v>24200</v>
      </c>
      <c r="E89" s="344">
        <v>13790</v>
      </c>
      <c r="F89" s="148">
        <f t="shared" si="4"/>
        <v>29500</v>
      </c>
      <c r="G89" s="348">
        <f t="shared" si="5"/>
        <v>16242</v>
      </c>
      <c r="H89" s="348">
        <f t="shared" si="6"/>
        <v>5516</v>
      </c>
      <c r="I89" s="344">
        <v>73</v>
      </c>
    </row>
    <row r="90" spans="1:9">
      <c r="A90" s="97">
        <v>78</v>
      </c>
      <c r="B90" s="70">
        <f t="shared" si="3"/>
        <v>17.940000000000001</v>
      </c>
      <c r="C90" s="66">
        <v>30</v>
      </c>
      <c r="D90" s="148">
        <v>24200</v>
      </c>
      <c r="E90" s="344">
        <v>13790</v>
      </c>
      <c r="F90" s="148">
        <f t="shared" si="4"/>
        <v>29427</v>
      </c>
      <c r="G90" s="348">
        <f t="shared" si="5"/>
        <v>16187</v>
      </c>
      <c r="H90" s="348">
        <f t="shared" si="6"/>
        <v>5516</v>
      </c>
      <c r="I90" s="344">
        <v>73</v>
      </c>
    </row>
    <row r="91" spans="1:9">
      <c r="A91" s="127">
        <v>79</v>
      </c>
      <c r="B91" s="70">
        <f t="shared" si="3"/>
        <v>18</v>
      </c>
      <c r="C91" s="66">
        <v>30</v>
      </c>
      <c r="D91" s="148">
        <v>24200</v>
      </c>
      <c r="E91" s="344">
        <v>13790</v>
      </c>
      <c r="F91" s="148">
        <f t="shared" si="4"/>
        <v>29354</v>
      </c>
      <c r="G91" s="348">
        <f t="shared" si="5"/>
        <v>16133</v>
      </c>
      <c r="H91" s="348">
        <f t="shared" si="6"/>
        <v>5516</v>
      </c>
      <c r="I91" s="344">
        <v>73</v>
      </c>
    </row>
    <row r="92" spans="1:9">
      <c r="A92" s="97">
        <v>80</v>
      </c>
      <c r="B92" s="70">
        <f t="shared" si="3"/>
        <v>18.059999999999999</v>
      </c>
      <c r="C92" s="66">
        <v>30</v>
      </c>
      <c r="D92" s="148">
        <v>24200</v>
      </c>
      <c r="E92" s="344">
        <v>13790</v>
      </c>
      <c r="F92" s="148">
        <f t="shared" si="4"/>
        <v>29281</v>
      </c>
      <c r="G92" s="348">
        <f t="shared" si="5"/>
        <v>16080</v>
      </c>
      <c r="H92" s="348">
        <f t="shared" si="6"/>
        <v>5516</v>
      </c>
      <c r="I92" s="344">
        <v>73</v>
      </c>
    </row>
    <row r="93" spans="1:9">
      <c r="A93" s="97">
        <v>81</v>
      </c>
      <c r="B93" s="70">
        <f t="shared" si="3"/>
        <v>18.12</v>
      </c>
      <c r="C93" s="66">
        <v>30</v>
      </c>
      <c r="D93" s="148">
        <v>24200</v>
      </c>
      <c r="E93" s="344">
        <v>13790</v>
      </c>
      <c r="F93" s="148">
        <f t="shared" si="4"/>
        <v>29209</v>
      </c>
      <c r="G93" s="348">
        <f t="shared" si="5"/>
        <v>16026</v>
      </c>
      <c r="H93" s="348">
        <f t="shared" si="6"/>
        <v>5516</v>
      </c>
      <c r="I93" s="344">
        <v>73</v>
      </c>
    </row>
    <row r="94" spans="1:9">
      <c r="A94" s="127">
        <v>82</v>
      </c>
      <c r="B94" s="70">
        <f t="shared" si="3"/>
        <v>18.18</v>
      </c>
      <c r="C94" s="66">
        <v>30</v>
      </c>
      <c r="D94" s="148">
        <v>24200</v>
      </c>
      <c r="E94" s="344">
        <v>13790</v>
      </c>
      <c r="F94" s="148">
        <f t="shared" si="4"/>
        <v>29138</v>
      </c>
      <c r="G94" s="348">
        <f t="shared" si="5"/>
        <v>15974</v>
      </c>
      <c r="H94" s="348">
        <f t="shared" si="6"/>
        <v>5516</v>
      </c>
      <c r="I94" s="344">
        <v>73</v>
      </c>
    </row>
    <row r="95" spans="1:9">
      <c r="A95" s="97">
        <v>83</v>
      </c>
      <c r="B95" s="70">
        <f t="shared" si="3"/>
        <v>18.23</v>
      </c>
      <c r="C95" s="66">
        <v>30</v>
      </c>
      <c r="D95" s="148">
        <v>24200</v>
      </c>
      <c r="E95" s="344">
        <v>13790</v>
      </c>
      <c r="F95" s="148">
        <f t="shared" si="4"/>
        <v>29078</v>
      </c>
      <c r="G95" s="348">
        <f t="shared" si="5"/>
        <v>15930</v>
      </c>
      <c r="H95" s="348">
        <f t="shared" si="6"/>
        <v>5516</v>
      </c>
      <c r="I95" s="344">
        <v>73</v>
      </c>
    </row>
    <row r="96" spans="1:9">
      <c r="A96" s="97">
        <v>84</v>
      </c>
      <c r="B96" s="70">
        <f t="shared" si="3"/>
        <v>18.29</v>
      </c>
      <c r="C96" s="66">
        <v>30</v>
      </c>
      <c r="D96" s="148">
        <v>24200</v>
      </c>
      <c r="E96" s="344">
        <v>13790</v>
      </c>
      <c r="F96" s="148">
        <f t="shared" si="4"/>
        <v>29008</v>
      </c>
      <c r="G96" s="348">
        <f t="shared" si="5"/>
        <v>15878</v>
      </c>
      <c r="H96" s="348">
        <f t="shared" si="6"/>
        <v>5516</v>
      </c>
      <c r="I96" s="344">
        <v>73</v>
      </c>
    </row>
    <row r="97" spans="1:9">
      <c r="A97" s="127">
        <v>85</v>
      </c>
      <c r="B97" s="70">
        <f t="shared" si="3"/>
        <v>18.350000000000001</v>
      </c>
      <c r="C97" s="66">
        <v>30</v>
      </c>
      <c r="D97" s="148">
        <v>24200</v>
      </c>
      <c r="E97" s="344">
        <v>13790</v>
      </c>
      <c r="F97" s="148">
        <f t="shared" si="4"/>
        <v>28938</v>
      </c>
      <c r="G97" s="348">
        <f t="shared" si="5"/>
        <v>15826</v>
      </c>
      <c r="H97" s="348">
        <f t="shared" si="6"/>
        <v>5516</v>
      </c>
      <c r="I97" s="344">
        <v>73</v>
      </c>
    </row>
    <row r="98" spans="1:9">
      <c r="A98" s="97">
        <v>86</v>
      </c>
      <c r="B98" s="70">
        <f t="shared" si="3"/>
        <v>18.399999999999999</v>
      </c>
      <c r="C98" s="66">
        <v>30</v>
      </c>
      <c r="D98" s="148">
        <v>24200</v>
      </c>
      <c r="E98" s="344">
        <v>13790</v>
      </c>
      <c r="F98" s="148">
        <f t="shared" si="4"/>
        <v>28879</v>
      </c>
      <c r="G98" s="348">
        <f t="shared" si="5"/>
        <v>15783</v>
      </c>
      <c r="H98" s="348">
        <f t="shared" si="6"/>
        <v>5516</v>
      </c>
      <c r="I98" s="344">
        <v>73</v>
      </c>
    </row>
    <row r="99" spans="1:9">
      <c r="A99" s="97">
        <v>87</v>
      </c>
      <c r="B99" s="70">
        <f t="shared" si="3"/>
        <v>18.46</v>
      </c>
      <c r="C99" s="66">
        <v>30</v>
      </c>
      <c r="D99" s="148">
        <v>24200</v>
      </c>
      <c r="E99" s="344">
        <v>13790</v>
      </c>
      <c r="F99" s="148">
        <f t="shared" si="4"/>
        <v>28810</v>
      </c>
      <c r="G99" s="348">
        <f t="shared" si="5"/>
        <v>15731</v>
      </c>
      <c r="H99" s="348">
        <f t="shared" si="6"/>
        <v>5516</v>
      </c>
      <c r="I99" s="344">
        <v>73</v>
      </c>
    </row>
    <row r="100" spans="1:9">
      <c r="A100" s="127">
        <v>88</v>
      </c>
      <c r="B100" s="70">
        <f t="shared" ref="B100:B163" si="7">ROUND(0.73*(6.558*LN(A100)-4),2)</f>
        <v>18.510000000000002</v>
      </c>
      <c r="C100" s="66">
        <v>30</v>
      </c>
      <c r="D100" s="148">
        <v>24200</v>
      </c>
      <c r="E100" s="344">
        <v>13790</v>
      </c>
      <c r="F100" s="148">
        <f t="shared" si="4"/>
        <v>28753</v>
      </c>
      <c r="G100" s="348">
        <f t="shared" si="5"/>
        <v>15689</v>
      </c>
      <c r="H100" s="348">
        <f t="shared" si="6"/>
        <v>5516</v>
      </c>
      <c r="I100" s="344">
        <v>73</v>
      </c>
    </row>
    <row r="101" spans="1:9">
      <c r="A101" s="97">
        <v>89</v>
      </c>
      <c r="B101" s="70">
        <f t="shared" si="7"/>
        <v>18.57</v>
      </c>
      <c r="C101" s="66">
        <v>30</v>
      </c>
      <c r="D101" s="148">
        <v>24200</v>
      </c>
      <c r="E101" s="344">
        <v>13790</v>
      </c>
      <c r="F101" s="148">
        <f t="shared" si="4"/>
        <v>28684</v>
      </c>
      <c r="G101" s="348">
        <f t="shared" si="5"/>
        <v>15638</v>
      </c>
      <c r="H101" s="348">
        <f t="shared" si="6"/>
        <v>5516</v>
      </c>
      <c r="I101" s="344">
        <v>73</v>
      </c>
    </row>
    <row r="102" spans="1:9">
      <c r="A102" s="97">
        <v>90</v>
      </c>
      <c r="B102" s="70">
        <f t="shared" si="7"/>
        <v>18.62</v>
      </c>
      <c r="C102" s="66">
        <v>30</v>
      </c>
      <c r="D102" s="148">
        <v>24200</v>
      </c>
      <c r="E102" s="344">
        <v>13790</v>
      </c>
      <c r="F102" s="148">
        <f t="shared" si="4"/>
        <v>28627</v>
      </c>
      <c r="G102" s="348">
        <f t="shared" si="5"/>
        <v>15596</v>
      </c>
      <c r="H102" s="348">
        <f t="shared" si="6"/>
        <v>5516</v>
      </c>
      <c r="I102" s="344">
        <v>73</v>
      </c>
    </row>
    <row r="103" spans="1:9">
      <c r="A103" s="127">
        <v>91</v>
      </c>
      <c r="B103" s="70">
        <f t="shared" si="7"/>
        <v>18.68</v>
      </c>
      <c r="C103" s="66">
        <v>30</v>
      </c>
      <c r="D103" s="148">
        <v>24200</v>
      </c>
      <c r="E103" s="344">
        <v>13790</v>
      </c>
      <c r="F103" s="148">
        <f t="shared" si="4"/>
        <v>28559</v>
      </c>
      <c r="G103" s="348">
        <f t="shared" si="5"/>
        <v>15546</v>
      </c>
      <c r="H103" s="348">
        <f t="shared" si="6"/>
        <v>5516</v>
      </c>
      <c r="I103" s="344">
        <v>73</v>
      </c>
    </row>
    <row r="104" spans="1:9">
      <c r="A104" s="97">
        <v>92</v>
      </c>
      <c r="B104" s="70">
        <f t="shared" si="7"/>
        <v>18.73</v>
      </c>
      <c r="C104" s="66">
        <v>30</v>
      </c>
      <c r="D104" s="148">
        <v>24200</v>
      </c>
      <c r="E104" s="344">
        <v>13790</v>
      </c>
      <c r="F104" s="148">
        <f t="shared" si="4"/>
        <v>28503</v>
      </c>
      <c r="G104" s="348">
        <f t="shared" si="5"/>
        <v>15505</v>
      </c>
      <c r="H104" s="348">
        <f t="shared" si="6"/>
        <v>5516</v>
      </c>
      <c r="I104" s="344">
        <v>73</v>
      </c>
    </row>
    <row r="105" spans="1:9">
      <c r="A105" s="97">
        <v>93</v>
      </c>
      <c r="B105" s="70">
        <f t="shared" si="7"/>
        <v>18.78</v>
      </c>
      <c r="C105" s="66">
        <v>30</v>
      </c>
      <c r="D105" s="148">
        <v>24200</v>
      </c>
      <c r="E105" s="344">
        <v>13790</v>
      </c>
      <c r="F105" s="148">
        <f t="shared" si="4"/>
        <v>28447</v>
      </c>
      <c r="G105" s="348">
        <f t="shared" si="5"/>
        <v>15463</v>
      </c>
      <c r="H105" s="348">
        <f t="shared" si="6"/>
        <v>5516</v>
      </c>
      <c r="I105" s="344">
        <v>73</v>
      </c>
    </row>
    <row r="106" spans="1:9">
      <c r="A106" s="127">
        <v>94</v>
      </c>
      <c r="B106" s="70">
        <f t="shared" si="7"/>
        <v>18.829999999999998</v>
      </c>
      <c r="C106" s="66">
        <v>30</v>
      </c>
      <c r="D106" s="148">
        <v>24200</v>
      </c>
      <c r="E106" s="344">
        <v>13790</v>
      </c>
      <c r="F106" s="148">
        <f t="shared" si="4"/>
        <v>28392</v>
      </c>
      <c r="G106" s="348">
        <f t="shared" si="5"/>
        <v>15422</v>
      </c>
      <c r="H106" s="348">
        <f t="shared" si="6"/>
        <v>5516</v>
      </c>
      <c r="I106" s="344">
        <v>73</v>
      </c>
    </row>
    <row r="107" spans="1:9">
      <c r="A107" s="97">
        <v>95</v>
      </c>
      <c r="B107" s="70">
        <f t="shared" si="7"/>
        <v>18.88</v>
      </c>
      <c r="C107" s="66">
        <v>30</v>
      </c>
      <c r="D107" s="148">
        <v>24200</v>
      </c>
      <c r="E107" s="344">
        <v>13790</v>
      </c>
      <c r="F107" s="148">
        <f t="shared" si="4"/>
        <v>28337</v>
      </c>
      <c r="G107" s="348">
        <f t="shared" si="5"/>
        <v>15381</v>
      </c>
      <c r="H107" s="348">
        <f t="shared" si="6"/>
        <v>5516</v>
      </c>
      <c r="I107" s="344">
        <v>73</v>
      </c>
    </row>
    <row r="108" spans="1:9">
      <c r="A108" s="97">
        <v>96</v>
      </c>
      <c r="B108" s="70">
        <f t="shared" si="7"/>
        <v>18.93</v>
      </c>
      <c r="C108" s="66">
        <v>30</v>
      </c>
      <c r="D108" s="148">
        <v>24200</v>
      </c>
      <c r="E108" s="344">
        <v>13790</v>
      </c>
      <c r="F108" s="148">
        <f t="shared" si="4"/>
        <v>28282</v>
      </c>
      <c r="G108" s="348">
        <f t="shared" si="5"/>
        <v>15341</v>
      </c>
      <c r="H108" s="348">
        <f t="shared" si="6"/>
        <v>5516</v>
      </c>
      <c r="I108" s="344">
        <v>73</v>
      </c>
    </row>
    <row r="109" spans="1:9">
      <c r="A109" s="127">
        <v>97</v>
      </c>
      <c r="B109" s="70">
        <f t="shared" si="7"/>
        <v>18.98</v>
      </c>
      <c r="C109" s="66">
        <v>30</v>
      </c>
      <c r="D109" s="148">
        <v>24200</v>
      </c>
      <c r="E109" s="344">
        <v>13790</v>
      </c>
      <c r="F109" s="148">
        <f t="shared" si="4"/>
        <v>28227</v>
      </c>
      <c r="G109" s="348">
        <f t="shared" si="5"/>
        <v>15300</v>
      </c>
      <c r="H109" s="348">
        <f t="shared" si="6"/>
        <v>5516</v>
      </c>
      <c r="I109" s="344">
        <v>73</v>
      </c>
    </row>
    <row r="110" spans="1:9">
      <c r="A110" s="97">
        <v>98</v>
      </c>
      <c r="B110" s="70">
        <f t="shared" si="7"/>
        <v>19.03</v>
      </c>
      <c r="C110" s="66">
        <v>30</v>
      </c>
      <c r="D110" s="148">
        <v>24200</v>
      </c>
      <c r="E110" s="344">
        <v>13790</v>
      </c>
      <c r="F110" s="148">
        <f t="shared" si="4"/>
        <v>28173</v>
      </c>
      <c r="G110" s="348">
        <f t="shared" si="5"/>
        <v>15260</v>
      </c>
      <c r="H110" s="348">
        <f t="shared" si="6"/>
        <v>5516</v>
      </c>
      <c r="I110" s="344">
        <v>73</v>
      </c>
    </row>
    <row r="111" spans="1:9">
      <c r="A111" s="97">
        <v>99</v>
      </c>
      <c r="B111" s="70">
        <f t="shared" si="7"/>
        <v>19.079999999999998</v>
      </c>
      <c r="C111" s="66">
        <v>30</v>
      </c>
      <c r="D111" s="148">
        <v>24200</v>
      </c>
      <c r="E111" s="344">
        <v>13790</v>
      </c>
      <c r="F111" s="148">
        <f t="shared" si="4"/>
        <v>28119</v>
      </c>
      <c r="G111" s="348">
        <f t="shared" si="5"/>
        <v>15220</v>
      </c>
      <c r="H111" s="348">
        <f t="shared" si="6"/>
        <v>5516</v>
      </c>
      <c r="I111" s="344">
        <v>73</v>
      </c>
    </row>
    <row r="112" spans="1:9">
      <c r="A112" s="127">
        <v>100</v>
      </c>
      <c r="B112" s="70">
        <f t="shared" si="7"/>
        <v>19.13</v>
      </c>
      <c r="C112" s="66">
        <v>30</v>
      </c>
      <c r="D112" s="148">
        <v>24200</v>
      </c>
      <c r="E112" s="344">
        <v>13790</v>
      </c>
      <c r="F112" s="148">
        <f t="shared" si="4"/>
        <v>28065</v>
      </c>
      <c r="G112" s="348">
        <f t="shared" si="5"/>
        <v>15180</v>
      </c>
      <c r="H112" s="348">
        <f t="shared" si="6"/>
        <v>5516</v>
      </c>
      <c r="I112" s="344">
        <v>73</v>
      </c>
    </row>
    <row r="113" spans="1:9">
      <c r="A113" s="97">
        <v>101</v>
      </c>
      <c r="B113" s="70">
        <f t="shared" si="7"/>
        <v>19.170000000000002</v>
      </c>
      <c r="C113" s="66">
        <v>30</v>
      </c>
      <c r="D113" s="148">
        <v>24200</v>
      </c>
      <c r="E113" s="344">
        <v>13790</v>
      </c>
      <c r="F113" s="148">
        <f t="shared" si="4"/>
        <v>28022</v>
      </c>
      <c r="G113" s="348">
        <f t="shared" si="5"/>
        <v>15149</v>
      </c>
      <c r="H113" s="348">
        <f t="shared" si="6"/>
        <v>5516</v>
      </c>
      <c r="I113" s="344">
        <v>73</v>
      </c>
    </row>
    <row r="114" spans="1:9">
      <c r="A114" s="97">
        <v>102</v>
      </c>
      <c r="B114" s="70">
        <f t="shared" si="7"/>
        <v>19.22</v>
      </c>
      <c r="C114" s="66">
        <v>30</v>
      </c>
      <c r="D114" s="148">
        <v>24200</v>
      </c>
      <c r="E114" s="344">
        <v>13790</v>
      </c>
      <c r="F114" s="148">
        <f t="shared" si="4"/>
        <v>27969</v>
      </c>
      <c r="G114" s="348">
        <f t="shared" si="5"/>
        <v>15109</v>
      </c>
      <c r="H114" s="348">
        <f t="shared" si="6"/>
        <v>5516</v>
      </c>
      <c r="I114" s="344">
        <v>73</v>
      </c>
    </row>
    <row r="115" spans="1:9">
      <c r="A115" s="127">
        <v>103</v>
      </c>
      <c r="B115" s="70">
        <f t="shared" si="7"/>
        <v>19.27</v>
      </c>
      <c r="C115" s="66">
        <v>30</v>
      </c>
      <c r="D115" s="148">
        <v>24200</v>
      </c>
      <c r="E115" s="344">
        <v>13790</v>
      </c>
      <c r="F115" s="148">
        <f t="shared" si="4"/>
        <v>27916</v>
      </c>
      <c r="G115" s="348">
        <f t="shared" si="5"/>
        <v>15070</v>
      </c>
      <c r="H115" s="348">
        <f t="shared" si="6"/>
        <v>5516</v>
      </c>
      <c r="I115" s="344">
        <v>73</v>
      </c>
    </row>
    <row r="116" spans="1:9">
      <c r="A116" s="97">
        <v>104</v>
      </c>
      <c r="B116" s="70">
        <f t="shared" si="7"/>
        <v>19.309999999999999</v>
      </c>
      <c r="C116" s="66">
        <v>30</v>
      </c>
      <c r="D116" s="148">
        <v>24200</v>
      </c>
      <c r="E116" s="344">
        <v>13790</v>
      </c>
      <c r="F116" s="148">
        <f t="shared" si="4"/>
        <v>27873</v>
      </c>
      <c r="G116" s="348">
        <f t="shared" si="5"/>
        <v>15039</v>
      </c>
      <c r="H116" s="348">
        <f t="shared" si="6"/>
        <v>5516</v>
      </c>
      <c r="I116" s="344">
        <v>73</v>
      </c>
    </row>
    <row r="117" spans="1:9">
      <c r="A117" s="97">
        <v>105</v>
      </c>
      <c r="B117" s="70">
        <f t="shared" si="7"/>
        <v>19.36</v>
      </c>
      <c r="C117" s="66">
        <v>30</v>
      </c>
      <c r="D117" s="148">
        <v>24200</v>
      </c>
      <c r="E117" s="344">
        <v>13790</v>
      </c>
      <c r="F117" s="148">
        <f t="shared" si="4"/>
        <v>27821</v>
      </c>
      <c r="G117" s="348">
        <f t="shared" si="5"/>
        <v>15000</v>
      </c>
      <c r="H117" s="348">
        <f t="shared" si="6"/>
        <v>5516</v>
      </c>
      <c r="I117" s="344">
        <v>73</v>
      </c>
    </row>
    <row r="118" spans="1:9">
      <c r="A118" s="127">
        <v>106</v>
      </c>
      <c r="B118" s="70">
        <f t="shared" si="7"/>
        <v>19.41</v>
      </c>
      <c r="C118" s="66">
        <v>30</v>
      </c>
      <c r="D118" s="148">
        <v>24200</v>
      </c>
      <c r="E118" s="344">
        <v>13790</v>
      </c>
      <c r="F118" s="148">
        <f t="shared" si="4"/>
        <v>27769</v>
      </c>
      <c r="G118" s="348">
        <f t="shared" si="5"/>
        <v>14961</v>
      </c>
      <c r="H118" s="348">
        <f t="shared" si="6"/>
        <v>5516</v>
      </c>
      <c r="I118" s="344">
        <v>73</v>
      </c>
    </row>
    <row r="119" spans="1:9">
      <c r="A119" s="97">
        <v>107</v>
      </c>
      <c r="B119" s="70">
        <f t="shared" si="7"/>
        <v>19.45</v>
      </c>
      <c r="C119" s="66">
        <v>30</v>
      </c>
      <c r="D119" s="148">
        <v>24200</v>
      </c>
      <c r="E119" s="344">
        <v>13790</v>
      </c>
      <c r="F119" s="148">
        <f t="shared" si="4"/>
        <v>27727</v>
      </c>
      <c r="G119" s="348">
        <f t="shared" si="5"/>
        <v>14931</v>
      </c>
      <c r="H119" s="348">
        <f t="shared" si="6"/>
        <v>5516</v>
      </c>
      <c r="I119" s="344">
        <v>73</v>
      </c>
    </row>
    <row r="120" spans="1:9">
      <c r="A120" s="97">
        <v>108</v>
      </c>
      <c r="B120" s="70">
        <f t="shared" si="7"/>
        <v>19.489999999999998</v>
      </c>
      <c r="C120" s="66">
        <v>30</v>
      </c>
      <c r="D120" s="148">
        <v>24200</v>
      </c>
      <c r="E120" s="344">
        <v>13790</v>
      </c>
      <c r="F120" s="148">
        <f t="shared" si="4"/>
        <v>27686</v>
      </c>
      <c r="G120" s="348">
        <f t="shared" si="5"/>
        <v>14900</v>
      </c>
      <c r="H120" s="348">
        <f t="shared" si="6"/>
        <v>5516</v>
      </c>
      <c r="I120" s="344">
        <v>73</v>
      </c>
    </row>
    <row r="121" spans="1:9">
      <c r="A121" s="127">
        <v>109</v>
      </c>
      <c r="B121" s="70">
        <f t="shared" si="7"/>
        <v>19.54</v>
      </c>
      <c r="C121" s="66">
        <v>30</v>
      </c>
      <c r="D121" s="148">
        <v>24200</v>
      </c>
      <c r="E121" s="344">
        <v>13790</v>
      </c>
      <c r="F121" s="148">
        <f t="shared" si="4"/>
        <v>27634</v>
      </c>
      <c r="G121" s="348">
        <f t="shared" si="5"/>
        <v>14862</v>
      </c>
      <c r="H121" s="348">
        <f t="shared" si="6"/>
        <v>5516</v>
      </c>
      <c r="I121" s="344">
        <v>73</v>
      </c>
    </row>
    <row r="122" spans="1:9">
      <c r="A122" s="97">
        <v>110</v>
      </c>
      <c r="B122" s="70">
        <f t="shared" si="7"/>
        <v>19.579999999999998</v>
      </c>
      <c r="C122" s="66">
        <v>30</v>
      </c>
      <c r="D122" s="148">
        <v>24200</v>
      </c>
      <c r="E122" s="344">
        <v>13790</v>
      </c>
      <c r="F122" s="148">
        <f t="shared" si="4"/>
        <v>27593</v>
      </c>
      <c r="G122" s="348">
        <f t="shared" si="5"/>
        <v>14831</v>
      </c>
      <c r="H122" s="348">
        <f t="shared" si="6"/>
        <v>5516</v>
      </c>
      <c r="I122" s="344">
        <v>73</v>
      </c>
    </row>
    <row r="123" spans="1:9">
      <c r="A123" s="97">
        <v>111</v>
      </c>
      <c r="B123" s="70">
        <f t="shared" si="7"/>
        <v>19.63</v>
      </c>
      <c r="C123" s="66">
        <v>30</v>
      </c>
      <c r="D123" s="148">
        <v>24200</v>
      </c>
      <c r="E123" s="344">
        <v>13790</v>
      </c>
      <c r="F123" s="148">
        <f t="shared" si="4"/>
        <v>27542</v>
      </c>
      <c r="G123" s="348">
        <f t="shared" si="5"/>
        <v>14794</v>
      </c>
      <c r="H123" s="348">
        <f t="shared" si="6"/>
        <v>5516</v>
      </c>
      <c r="I123" s="344">
        <v>73</v>
      </c>
    </row>
    <row r="124" spans="1:9">
      <c r="A124" s="127">
        <v>112</v>
      </c>
      <c r="B124" s="70">
        <f t="shared" si="7"/>
        <v>19.670000000000002</v>
      </c>
      <c r="C124" s="66">
        <v>30</v>
      </c>
      <c r="D124" s="148">
        <v>24200</v>
      </c>
      <c r="E124" s="344">
        <v>13790</v>
      </c>
      <c r="F124" s="148">
        <f t="shared" si="4"/>
        <v>27501</v>
      </c>
      <c r="G124" s="348">
        <f t="shared" si="5"/>
        <v>14764</v>
      </c>
      <c r="H124" s="348">
        <f t="shared" si="6"/>
        <v>5516</v>
      </c>
      <c r="I124" s="344">
        <v>73</v>
      </c>
    </row>
    <row r="125" spans="1:9">
      <c r="A125" s="97">
        <v>113</v>
      </c>
      <c r="B125" s="70">
        <f t="shared" si="7"/>
        <v>19.71</v>
      </c>
      <c r="C125" s="66">
        <v>30</v>
      </c>
      <c r="D125" s="148">
        <v>24200</v>
      </c>
      <c r="E125" s="344">
        <v>13790</v>
      </c>
      <c r="F125" s="148">
        <f t="shared" si="4"/>
        <v>27461</v>
      </c>
      <c r="G125" s="348">
        <f t="shared" si="5"/>
        <v>14734</v>
      </c>
      <c r="H125" s="348">
        <f t="shared" si="6"/>
        <v>5516</v>
      </c>
      <c r="I125" s="344">
        <v>73</v>
      </c>
    </row>
    <row r="126" spans="1:9">
      <c r="A126" s="97">
        <v>114</v>
      </c>
      <c r="B126" s="70">
        <f t="shared" si="7"/>
        <v>19.75</v>
      </c>
      <c r="C126" s="66">
        <v>30</v>
      </c>
      <c r="D126" s="148">
        <v>24200</v>
      </c>
      <c r="E126" s="344">
        <v>13790</v>
      </c>
      <c r="F126" s="148">
        <f t="shared" si="4"/>
        <v>27420</v>
      </c>
      <c r="G126" s="348">
        <f t="shared" si="5"/>
        <v>14704</v>
      </c>
      <c r="H126" s="348">
        <f t="shared" si="6"/>
        <v>5516</v>
      </c>
      <c r="I126" s="344">
        <v>73</v>
      </c>
    </row>
    <row r="127" spans="1:9">
      <c r="A127" s="127">
        <v>115</v>
      </c>
      <c r="B127" s="70">
        <f t="shared" si="7"/>
        <v>19.8</v>
      </c>
      <c r="C127" s="66">
        <v>30</v>
      </c>
      <c r="D127" s="148">
        <v>24200</v>
      </c>
      <c r="E127" s="344">
        <v>13790</v>
      </c>
      <c r="F127" s="148">
        <f t="shared" si="4"/>
        <v>27370</v>
      </c>
      <c r="G127" s="348">
        <f t="shared" si="5"/>
        <v>14667</v>
      </c>
      <c r="H127" s="348">
        <f t="shared" si="6"/>
        <v>5516</v>
      </c>
      <c r="I127" s="344">
        <v>73</v>
      </c>
    </row>
    <row r="128" spans="1:9">
      <c r="A128" s="97">
        <v>116</v>
      </c>
      <c r="B128" s="70">
        <f t="shared" si="7"/>
        <v>19.84</v>
      </c>
      <c r="C128" s="66">
        <v>30</v>
      </c>
      <c r="D128" s="148">
        <v>24200</v>
      </c>
      <c r="E128" s="344">
        <v>13790</v>
      </c>
      <c r="F128" s="148">
        <f t="shared" si="4"/>
        <v>27330</v>
      </c>
      <c r="G128" s="348">
        <f t="shared" si="5"/>
        <v>14637</v>
      </c>
      <c r="H128" s="348">
        <f t="shared" si="6"/>
        <v>5516</v>
      </c>
      <c r="I128" s="344">
        <v>73</v>
      </c>
    </row>
    <row r="129" spans="1:9">
      <c r="A129" s="97">
        <v>117</v>
      </c>
      <c r="B129" s="70">
        <f t="shared" si="7"/>
        <v>19.88</v>
      </c>
      <c r="C129" s="66">
        <v>30</v>
      </c>
      <c r="D129" s="148">
        <v>24200</v>
      </c>
      <c r="E129" s="344">
        <v>13790</v>
      </c>
      <c r="F129" s="148">
        <f t="shared" si="4"/>
        <v>27290</v>
      </c>
      <c r="G129" s="348">
        <f t="shared" si="5"/>
        <v>14608</v>
      </c>
      <c r="H129" s="348">
        <f t="shared" si="6"/>
        <v>5516</v>
      </c>
      <c r="I129" s="344">
        <v>73</v>
      </c>
    </row>
    <row r="130" spans="1:9">
      <c r="A130" s="127">
        <v>118</v>
      </c>
      <c r="B130" s="70">
        <f t="shared" si="7"/>
        <v>19.920000000000002</v>
      </c>
      <c r="C130" s="66">
        <v>30</v>
      </c>
      <c r="D130" s="148">
        <v>24200</v>
      </c>
      <c r="E130" s="344">
        <v>13790</v>
      </c>
      <c r="F130" s="148">
        <f t="shared" si="4"/>
        <v>27251</v>
      </c>
      <c r="G130" s="348">
        <f t="shared" si="5"/>
        <v>14578</v>
      </c>
      <c r="H130" s="348">
        <f t="shared" si="6"/>
        <v>5516</v>
      </c>
      <c r="I130" s="344">
        <v>73</v>
      </c>
    </row>
    <row r="131" spans="1:9">
      <c r="A131" s="97">
        <v>119</v>
      </c>
      <c r="B131" s="70">
        <f t="shared" si="7"/>
        <v>19.96</v>
      </c>
      <c r="C131" s="66">
        <v>30</v>
      </c>
      <c r="D131" s="148">
        <v>24200</v>
      </c>
      <c r="E131" s="344">
        <v>13790</v>
      </c>
      <c r="F131" s="148">
        <f t="shared" si="4"/>
        <v>27211</v>
      </c>
      <c r="G131" s="348">
        <f t="shared" si="5"/>
        <v>14549</v>
      </c>
      <c r="H131" s="348">
        <f t="shared" si="6"/>
        <v>5516</v>
      </c>
      <c r="I131" s="344">
        <v>73</v>
      </c>
    </row>
    <row r="132" spans="1:9">
      <c r="A132" s="97">
        <v>120</v>
      </c>
      <c r="B132" s="70">
        <f t="shared" si="7"/>
        <v>20</v>
      </c>
      <c r="C132" s="66">
        <v>30</v>
      </c>
      <c r="D132" s="148">
        <v>24200</v>
      </c>
      <c r="E132" s="344">
        <v>13790</v>
      </c>
      <c r="F132" s="148">
        <f t="shared" si="4"/>
        <v>27172</v>
      </c>
      <c r="G132" s="348">
        <f t="shared" si="5"/>
        <v>14520</v>
      </c>
      <c r="H132" s="348">
        <f t="shared" si="6"/>
        <v>5516</v>
      </c>
      <c r="I132" s="344">
        <v>73</v>
      </c>
    </row>
    <row r="133" spans="1:9">
      <c r="A133" s="127">
        <v>121</v>
      </c>
      <c r="B133" s="70">
        <f t="shared" si="7"/>
        <v>20.04</v>
      </c>
      <c r="C133" s="66">
        <v>30</v>
      </c>
      <c r="D133" s="148">
        <v>24200</v>
      </c>
      <c r="E133" s="344">
        <v>13790</v>
      </c>
      <c r="F133" s="148">
        <f t="shared" si="4"/>
        <v>27132</v>
      </c>
      <c r="G133" s="348">
        <f t="shared" si="5"/>
        <v>14491</v>
      </c>
      <c r="H133" s="348">
        <f t="shared" si="6"/>
        <v>5516</v>
      </c>
      <c r="I133" s="344">
        <v>73</v>
      </c>
    </row>
    <row r="134" spans="1:9">
      <c r="A134" s="97">
        <v>122</v>
      </c>
      <c r="B134" s="70">
        <f t="shared" si="7"/>
        <v>20.079999999999998</v>
      </c>
      <c r="C134" s="66">
        <v>30</v>
      </c>
      <c r="D134" s="148">
        <v>24200</v>
      </c>
      <c r="E134" s="344">
        <v>13790</v>
      </c>
      <c r="F134" s="148">
        <f t="shared" si="4"/>
        <v>27093</v>
      </c>
      <c r="G134" s="348">
        <f t="shared" si="5"/>
        <v>14462</v>
      </c>
      <c r="H134" s="348">
        <f t="shared" si="6"/>
        <v>5516</v>
      </c>
      <c r="I134" s="344">
        <v>73</v>
      </c>
    </row>
    <row r="135" spans="1:9">
      <c r="A135" s="97">
        <v>123</v>
      </c>
      <c r="B135" s="70">
        <f t="shared" si="7"/>
        <v>20.12</v>
      </c>
      <c r="C135" s="66">
        <v>30</v>
      </c>
      <c r="D135" s="148">
        <v>24200</v>
      </c>
      <c r="E135" s="344">
        <v>13790</v>
      </c>
      <c r="F135" s="148">
        <f t="shared" si="4"/>
        <v>27055</v>
      </c>
      <c r="G135" s="348">
        <f t="shared" si="5"/>
        <v>14433</v>
      </c>
      <c r="H135" s="348">
        <f t="shared" si="6"/>
        <v>5516</v>
      </c>
      <c r="I135" s="344">
        <v>73</v>
      </c>
    </row>
    <row r="136" spans="1:9">
      <c r="A136" s="127">
        <v>124</v>
      </c>
      <c r="B136" s="70">
        <f t="shared" si="7"/>
        <v>20.16</v>
      </c>
      <c r="C136" s="66">
        <v>30</v>
      </c>
      <c r="D136" s="148">
        <v>24200</v>
      </c>
      <c r="E136" s="344">
        <v>13790</v>
      </c>
      <c r="F136" s="148">
        <f t="shared" si="4"/>
        <v>27016</v>
      </c>
      <c r="G136" s="348">
        <f t="shared" si="5"/>
        <v>14405</v>
      </c>
      <c r="H136" s="348">
        <f t="shared" si="6"/>
        <v>5516</v>
      </c>
      <c r="I136" s="344">
        <v>73</v>
      </c>
    </row>
    <row r="137" spans="1:9">
      <c r="A137" s="97">
        <v>125</v>
      </c>
      <c r="B137" s="70">
        <f t="shared" si="7"/>
        <v>20.190000000000001</v>
      </c>
      <c r="C137" s="66">
        <v>30</v>
      </c>
      <c r="D137" s="148">
        <v>24200</v>
      </c>
      <c r="E137" s="344">
        <v>13790</v>
      </c>
      <c r="F137" s="148">
        <f t="shared" si="4"/>
        <v>26987</v>
      </c>
      <c r="G137" s="348">
        <f t="shared" si="5"/>
        <v>14383</v>
      </c>
      <c r="H137" s="348">
        <f t="shared" si="6"/>
        <v>5516</v>
      </c>
      <c r="I137" s="344">
        <v>73</v>
      </c>
    </row>
    <row r="138" spans="1:9">
      <c r="A138" s="97">
        <v>126</v>
      </c>
      <c r="B138" s="70">
        <f t="shared" si="7"/>
        <v>20.23</v>
      </c>
      <c r="C138" s="66">
        <v>30</v>
      </c>
      <c r="D138" s="148">
        <v>24200</v>
      </c>
      <c r="E138" s="344">
        <v>13790</v>
      </c>
      <c r="F138" s="148">
        <f t="shared" si="4"/>
        <v>26948</v>
      </c>
      <c r="G138" s="348">
        <f t="shared" si="5"/>
        <v>14355</v>
      </c>
      <c r="H138" s="348">
        <f t="shared" si="6"/>
        <v>5516</v>
      </c>
      <c r="I138" s="344">
        <v>73</v>
      </c>
    </row>
    <row r="139" spans="1:9">
      <c r="A139" s="127">
        <v>127</v>
      </c>
      <c r="B139" s="70">
        <f t="shared" si="7"/>
        <v>20.27</v>
      </c>
      <c r="C139" s="66">
        <v>30</v>
      </c>
      <c r="D139" s="148">
        <v>24200</v>
      </c>
      <c r="E139" s="344">
        <v>13790</v>
      </c>
      <c r="F139" s="148">
        <f t="shared" si="4"/>
        <v>26910</v>
      </c>
      <c r="G139" s="348">
        <f t="shared" si="5"/>
        <v>14327</v>
      </c>
      <c r="H139" s="348">
        <f t="shared" si="6"/>
        <v>5516</v>
      </c>
      <c r="I139" s="344">
        <v>73</v>
      </c>
    </row>
    <row r="140" spans="1:9">
      <c r="A140" s="97">
        <v>128</v>
      </c>
      <c r="B140" s="70">
        <f t="shared" si="7"/>
        <v>20.309999999999999</v>
      </c>
      <c r="C140" s="66">
        <v>30</v>
      </c>
      <c r="D140" s="148">
        <v>24200</v>
      </c>
      <c r="E140" s="344">
        <v>13790</v>
      </c>
      <c r="F140" s="148">
        <f t="shared" si="4"/>
        <v>26872</v>
      </c>
      <c r="G140" s="348">
        <f t="shared" si="5"/>
        <v>14298</v>
      </c>
      <c r="H140" s="348">
        <f t="shared" si="6"/>
        <v>5516</v>
      </c>
      <c r="I140" s="344">
        <v>73</v>
      </c>
    </row>
    <row r="141" spans="1:9">
      <c r="A141" s="97">
        <v>129</v>
      </c>
      <c r="B141" s="70">
        <f t="shared" si="7"/>
        <v>20.350000000000001</v>
      </c>
      <c r="C141" s="66">
        <v>30</v>
      </c>
      <c r="D141" s="148">
        <v>24200</v>
      </c>
      <c r="E141" s="344">
        <v>13790</v>
      </c>
      <c r="F141" s="148">
        <f t="shared" si="4"/>
        <v>26834</v>
      </c>
      <c r="G141" s="348">
        <f t="shared" si="5"/>
        <v>14270</v>
      </c>
      <c r="H141" s="348">
        <f t="shared" si="6"/>
        <v>5516</v>
      </c>
      <c r="I141" s="344">
        <v>73</v>
      </c>
    </row>
    <row r="142" spans="1:9">
      <c r="A142" s="127">
        <v>130</v>
      </c>
      <c r="B142" s="70">
        <f t="shared" si="7"/>
        <v>20.38</v>
      </c>
      <c r="C142" s="66">
        <v>30</v>
      </c>
      <c r="D142" s="148">
        <v>24200</v>
      </c>
      <c r="E142" s="344">
        <v>13790</v>
      </c>
      <c r="F142" s="148">
        <f t="shared" ref="F142:F205" si="8">ROUND(12*1.3525*(1/B142*D142+1/C142*E142)+I142,0)</f>
        <v>26806</v>
      </c>
      <c r="G142" s="348">
        <f t="shared" ref="G142:G205" si="9">ROUND(12*(1/B142*D142),0)</f>
        <v>14249</v>
      </c>
      <c r="H142" s="348">
        <f t="shared" ref="H142:H205" si="10">ROUND(12*(1/C142*E142),0)</f>
        <v>5516</v>
      </c>
      <c r="I142" s="344">
        <v>73</v>
      </c>
    </row>
    <row r="143" spans="1:9">
      <c r="A143" s="97">
        <v>131</v>
      </c>
      <c r="B143" s="70">
        <f t="shared" si="7"/>
        <v>20.420000000000002</v>
      </c>
      <c r="C143" s="66">
        <v>30</v>
      </c>
      <c r="D143" s="148">
        <v>24200</v>
      </c>
      <c r="E143" s="344">
        <v>13790</v>
      </c>
      <c r="F143" s="148">
        <f t="shared" si="8"/>
        <v>26768</v>
      </c>
      <c r="G143" s="348">
        <f t="shared" si="9"/>
        <v>14221</v>
      </c>
      <c r="H143" s="348">
        <f t="shared" si="10"/>
        <v>5516</v>
      </c>
      <c r="I143" s="344">
        <v>73</v>
      </c>
    </row>
    <row r="144" spans="1:9">
      <c r="A144" s="97">
        <v>132</v>
      </c>
      <c r="B144" s="70">
        <f t="shared" si="7"/>
        <v>20.46</v>
      </c>
      <c r="C144" s="66">
        <v>30</v>
      </c>
      <c r="D144" s="148">
        <v>24200</v>
      </c>
      <c r="E144" s="344">
        <v>13790</v>
      </c>
      <c r="F144" s="148">
        <f t="shared" si="8"/>
        <v>26730</v>
      </c>
      <c r="G144" s="348">
        <f t="shared" si="9"/>
        <v>14194</v>
      </c>
      <c r="H144" s="348">
        <f t="shared" si="10"/>
        <v>5516</v>
      </c>
      <c r="I144" s="344">
        <v>73</v>
      </c>
    </row>
    <row r="145" spans="1:9">
      <c r="A145" s="127">
        <v>133</v>
      </c>
      <c r="B145" s="70">
        <f t="shared" si="7"/>
        <v>20.49</v>
      </c>
      <c r="C145" s="66">
        <v>30</v>
      </c>
      <c r="D145" s="148">
        <v>24200</v>
      </c>
      <c r="E145" s="344">
        <v>13790</v>
      </c>
      <c r="F145" s="148">
        <f t="shared" si="8"/>
        <v>26702</v>
      </c>
      <c r="G145" s="348">
        <f t="shared" si="9"/>
        <v>14173</v>
      </c>
      <c r="H145" s="348">
        <f t="shared" si="10"/>
        <v>5516</v>
      </c>
      <c r="I145" s="344">
        <v>73</v>
      </c>
    </row>
    <row r="146" spans="1:9">
      <c r="A146" s="97">
        <v>134</v>
      </c>
      <c r="B146" s="70">
        <f t="shared" si="7"/>
        <v>20.53</v>
      </c>
      <c r="C146" s="66">
        <v>30</v>
      </c>
      <c r="D146" s="148">
        <v>24200</v>
      </c>
      <c r="E146" s="344">
        <v>13790</v>
      </c>
      <c r="F146" s="148">
        <f t="shared" si="8"/>
        <v>26665</v>
      </c>
      <c r="G146" s="348">
        <f t="shared" si="9"/>
        <v>14145</v>
      </c>
      <c r="H146" s="348">
        <f t="shared" si="10"/>
        <v>5516</v>
      </c>
      <c r="I146" s="344">
        <v>73</v>
      </c>
    </row>
    <row r="147" spans="1:9">
      <c r="A147" s="97">
        <v>135</v>
      </c>
      <c r="B147" s="70">
        <f t="shared" si="7"/>
        <v>20.56</v>
      </c>
      <c r="C147" s="66">
        <v>30</v>
      </c>
      <c r="D147" s="148">
        <v>24200</v>
      </c>
      <c r="E147" s="344">
        <v>13790</v>
      </c>
      <c r="F147" s="148">
        <f t="shared" si="8"/>
        <v>26637</v>
      </c>
      <c r="G147" s="348">
        <f t="shared" si="9"/>
        <v>14125</v>
      </c>
      <c r="H147" s="348">
        <f t="shared" si="10"/>
        <v>5516</v>
      </c>
      <c r="I147" s="344">
        <v>73</v>
      </c>
    </row>
    <row r="148" spans="1:9">
      <c r="A148" s="127">
        <v>136</v>
      </c>
      <c r="B148" s="70">
        <f t="shared" si="7"/>
        <v>20.6</v>
      </c>
      <c r="C148" s="66">
        <v>30</v>
      </c>
      <c r="D148" s="148">
        <v>24200</v>
      </c>
      <c r="E148" s="344">
        <v>13790</v>
      </c>
      <c r="F148" s="148">
        <f t="shared" si="8"/>
        <v>26600</v>
      </c>
      <c r="G148" s="348">
        <f t="shared" si="9"/>
        <v>14097</v>
      </c>
      <c r="H148" s="348">
        <f t="shared" si="10"/>
        <v>5516</v>
      </c>
      <c r="I148" s="344">
        <v>73</v>
      </c>
    </row>
    <row r="149" spans="1:9">
      <c r="A149" s="97">
        <v>137</v>
      </c>
      <c r="B149" s="70">
        <f t="shared" si="7"/>
        <v>20.63</v>
      </c>
      <c r="C149" s="66">
        <v>30</v>
      </c>
      <c r="D149" s="148">
        <v>24200</v>
      </c>
      <c r="E149" s="344">
        <v>13790</v>
      </c>
      <c r="F149" s="148">
        <f t="shared" si="8"/>
        <v>26572</v>
      </c>
      <c r="G149" s="348">
        <f t="shared" si="9"/>
        <v>14077</v>
      </c>
      <c r="H149" s="348">
        <f t="shared" si="10"/>
        <v>5516</v>
      </c>
      <c r="I149" s="344">
        <v>73</v>
      </c>
    </row>
    <row r="150" spans="1:9">
      <c r="A150" s="97">
        <v>138</v>
      </c>
      <c r="B150" s="70">
        <f t="shared" si="7"/>
        <v>20.67</v>
      </c>
      <c r="C150" s="66">
        <v>30</v>
      </c>
      <c r="D150" s="148">
        <v>24200</v>
      </c>
      <c r="E150" s="344">
        <v>13790</v>
      </c>
      <c r="F150" s="148">
        <f t="shared" si="8"/>
        <v>26535</v>
      </c>
      <c r="G150" s="348">
        <f t="shared" si="9"/>
        <v>14049</v>
      </c>
      <c r="H150" s="348">
        <f t="shared" si="10"/>
        <v>5516</v>
      </c>
      <c r="I150" s="344">
        <v>73</v>
      </c>
    </row>
    <row r="151" spans="1:9">
      <c r="A151" s="127">
        <v>139</v>
      </c>
      <c r="B151" s="70">
        <f t="shared" si="7"/>
        <v>20.7</v>
      </c>
      <c r="C151" s="66">
        <v>30</v>
      </c>
      <c r="D151" s="148">
        <v>24200</v>
      </c>
      <c r="E151" s="344">
        <v>13790</v>
      </c>
      <c r="F151" s="148">
        <f t="shared" si="8"/>
        <v>26508</v>
      </c>
      <c r="G151" s="348">
        <f t="shared" si="9"/>
        <v>14029</v>
      </c>
      <c r="H151" s="348">
        <f t="shared" si="10"/>
        <v>5516</v>
      </c>
      <c r="I151" s="344">
        <v>73</v>
      </c>
    </row>
    <row r="152" spans="1:9">
      <c r="A152" s="97">
        <v>140</v>
      </c>
      <c r="B152" s="70">
        <f t="shared" si="7"/>
        <v>20.74</v>
      </c>
      <c r="C152" s="66">
        <v>30</v>
      </c>
      <c r="D152" s="148">
        <v>24200</v>
      </c>
      <c r="E152" s="344">
        <v>13790</v>
      </c>
      <c r="F152" s="148">
        <f t="shared" si="8"/>
        <v>26471</v>
      </c>
      <c r="G152" s="348">
        <f t="shared" si="9"/>
        <v>14002</v>
      </c>
      <c r="H152" s="348">
        <f t="shared" si="10"/>
        <v>5516</v>
      </c>
      <c r="I152" s="344">
        <v>73</v>
      </c>
    </row>
    <row r="153" spans="1:9">
      <c r="A153" s="97">
        <v>141</v>
      </c>
      <c r="B153" s="70">
        <f t="shared" si="7"/>
        <v>20.77</v>
      </c>
      <c r="C153" s="66">
        <v>30</v>
      </c>
      <c r="D153" s="148">
        <v>24200</v>
      </c>
      <c r="E153" s="344">
        <v>13790</v>
      </c>
      <c r="F153" s="148">
        <f t="shared" si="8"/>
        <v>26444</v>
      </c>
      <c r="G153" s="348">
        <f t="shared" si="9"/>
        <v>13982</v>
      </c>
      <c r="H153" s="348">
        <f t="shared" si="10"/>
        <v>5516</v>
      </c>
      <c r="I153" s="344">
        <v>73</v>
      </c>
    </row>
    <row r="154" spans="1:9">
      <c r="A154" s="127">
        <v>142</v>
      </c>
      <c r="B154" s="70">
        <f t="shared" si="7"/>
        <v>20.81</v>
      </c>
      <c r="C154" s="66">
        <v>30</v>
      </c>
      <c r="D154" s="148">
        <v>24200</v>
      </c>
      <c r="E154" s="344">
        <v>13790</v>
      </c>
      <c r="F154" s="148">
        <f t="shared" si="8"/>
        <v>26407</v>
      </c>
      <c r="G154" s="348">
        <f t="shared" si="9"/>
        <v>13955</v>
      </c>
      <c r="H154" s="348">
        <f t="shared" si="10"/>
        <v>5516</v>
      </c>
      <c r="I154" s="344">
        <v>73</v>
      </c>
    </row>
    <row r="155" spans="1:9">
      <c r="A155" s="97">
        <v>143</v>
      </c>
      <c r="B155" s="70">
        <f t="shared" si="7"/>
        <v>20.84</v>
      </c>
      <c r="C155" s="66">
        <v>30</v>
      </c>
      <c r="D155" s="148">
        <v>24200</v>
      </c>
      <c r="E155" s="344">
        <v>13790</v>
      </c>
      <c r="F155" s="148">
        <f t="shared" si="8"/>
        <v>26380</v>
      </c>
      <c r="G155" s="348">
        <f t="shared" si="9"/>
        <v>13935</v>
      </c>
      <c r="H155" s="348">
        <f t="shared" si="10"/>
        <v>5516</v>
      </c>
      <c r="I155" s="344">
        <v>73</v>
      </c>
    </row>
    <row r="156" spans="1:9">
      <c r="A156" s="97">
        <v>144</v>
      </c>
      <c r="B156" s="70">
        <f t="shared" si="7"/>
        <v>20.87</v>
      </c>
      <c r="C156" s="66">
        <v>30</v>
      </c>
      <c r="D156" s="148">
        <v>24200</v>
      </c>
      <c r="E156" s="344">
        <v>13790</v>
      </c>
      <c r="F156" s="148">
        <f t="shared" si="8"/>
        <v>26353</v>
      </c>
      <c r="G156" s="348">
        <f t="shared" si="9"/>
        <v>13915</v>
      </c>
      <c r="H156" s="348">
        <f t="shared" si="10"/>
        <v>5516</v>
      </c>
      <c r="I156" s="344">
        <v>73</v>
      </c>
    </row>
    <row r="157" spans="1:9">
      <c r="A157" s="127">
        <v>145</v>
      </c>
      <c r="B157" s="70">
        <f t="shared" si="7"/>
        <v>20.91</v>
      </c>
      <c r="C157" s="66">
        <v>30</v>
      </c>
      <c r="D157" s="148">
        <v>24200</v>
      </c>
      <c r="E157" s="344">
        <v>13790</v>
      </c>
      <c r="F157" s="148">
        <f t="shared" si="8"/>
        <v>26317</v>
      </c>
      <c r="G157" s="348">
        <f t="shared" si="9"/>
        <v>13888</v>
      </c>
      <c r="H157" s="348">
        <f t="shared" si="10"/>
        <v>5516</v>
      </c>
      <c r="I157" s="344">
        <v>73</v>
      </c>
    </row>
    <row r="158" spans="1:9">
      <c r="A158" s="97">
        <v>146</v>
      </c>
      <c r="B158" s="70">
        <f t="shared" si="7"/>
        <v>20.94</v>
      </c>
      <c r="C158" s="66">
        <v>30</v>
      </c>
      <c r="D158" s="148">
        <v>24200</v>
      </c>
      <c r="E158" s="344">
        <v>13790</v>
      </c>
      <c r="F158" s="148">
        <f t="shared" si="8"/>
        <v>26290</v>
      </c>
      <c r="G158" s="348">
        <f t="shared" si="9"/>
        <v>13868</v>
      </c>
      <c r="H158" s="348">
        <f t="shared" si="10"/>
        <v>5516</v>
      </c>
      <c r="I158" s="344">
        <v>73</v>
      </c>
    </row>
    <row r="159" spans="1:9">
      <c r="A159" s="97">
        <v>147</v>
      </c>
      <c r="B159" s="70">
        <f t="shared" si="7"/>
        <v>20.97</v>
      </c>
      <c r="C159" s="66">
        <v>30</v>
      </c>
      <c r="D159" s="148">
        <v>24200</v>
      </c>
      <c r="E159" s="344">
        <v>13790</v>
      </c>
      <c r="F159" s="148">
        <f t="shared" si="8"/>
        <v>26263</v>
      </c>
      <c r="G159" s="348">
        <f t="shared" si="9"/>
        <v>13848</v>
      </c>
      <c r="H159" s="348">
        <f t="shared" si="10"/>
        <v>5516</v>
      </c>
      <c r="I159" s="344">
        <v>73</v>
      </c>
    </row>
    <row r="160" spans="1:9">
      <c r="A160" s="127">
        <v>148</v>
      </c>
      <c r="B160" s="70">
        <f t="shared" si="7"/>
        <v>21</v>
      </c>
      <c r="C160" s="66">
        <v>30</v>
      </c>
      <c r="D160" s="148">
        <v>24200</v>
      </c>
      <c r="E160" s="344">
        <v>13790</v>
      </c>
      <c r="F160" s="148">
        <f t="shared" si="8"/>
        <v>26237</v>
      </c>
      <c r="G160" s="348">
        <f t="shared" si="9"/>
        <v>13829</v>
      </c>
      <c r="H160" s="348">
        <f t="shared" si="10"/>
        <v>5516</v>
      </c>
      <c r="I160" s="344">
        <v>73</v>
      </c>
    </row>
    <row r="161" spans="1:9">
      <c r="A161" s="97">
        <v>149</v>
      </c>
      <c r="B161" s="70">
        <f t="shared" si="7"/>
        <v>21.04</v>
      </c>
      <c r="C161" s="66">
        <v>30</v>
      </c>
      <c r="D161" s="148">
        <v>24200</v>
      </c>
      <c r="E161" s="344">
        <v>13790</v>
      </c>
      <c r="F161" s="148">
        <f t="shared" si="8"/>
        <v>26201</v>
      </c>
      <c r="G161" s="348">
        <f t="shared" si="9"/>
        <v>13802</v>
      </c>
      <c r="H161" s="348">
        <f t="shared" si="10"/>
        <v>5516</v>
      </c>
      <c r="I161" s="344">
        <v>73</v>
      </c>
    </row>
    <row r="162" spans="1:9">
      <c r="A162" s="97">
        <v>150</v>
      </c>
      <c r="B162" s="70">
        <f t="shared" si="7"/>
        <v>21.07</v>
      </c>
      <c r="C162" s="66">
        <v>30</v>
      </c>
      <c r="D162" s="148">
        <v>24200</v>
      </c>
      <c r="E162" s="344">
        <v>13790</v>
      </c>
      <c r="F162" s="148">
        <f t="shared" si="8"/>
        <v>26174</v>
      </c>
      <c r="G162" s="348">
        <f t="shared" si="9"/>
        <v>13783</v>
      </c>
      <c r="H162" s="348">
        <f t="shared" si="10"/>
        <v>5516</v>
      </c>
      <c r="I162" s="344">
        <v>73</v>
      </c>
    </row>
    <row r="163" spans="1:9">
      <c r="A163" s="127">
        <v>151</v>
      </c>
      <c r="B163" s="70">
        <f t="shared" si="7"/>
        <v>21.1</v>
      </c>
      <c r="C163" s="66">
        <v>30</v>
      </c>
      <c r="D163" s="148">
        <v>24200</v>
      </c>
      <c r="E163" s="344">
        <v>13790</v>
      </c>
      <c r="F163" s="148">
        <f t="shared" si="8"/>
        <v>26148</v>
      </c>
      <c r="G163" s="348">
        <f t="shared" si="9"/>
        <v>13763</v>
      </c>
      <c r="H163" s="348">
        <f t="shared" si="10"/>
        <v>5516</v>
      </c>
      <c r="I163" s="344">
        <v>73</v>
      </c>
    </row>
    <row r="164" spans="1:9">
      <c r="A164" s="97">
        <v>152</v>
      </c>
      <c r="B164" s="70">
        <f t="shared" ref="B164:B227" si="11">ROUND(0.73*(6.558*LN(A164)-4),2)</f>
        <v>21.13</v>
      </c>
      <c r="C164" s="66">
        <v>30</v>
      </c>
      <c r="D164" s="148">
        <v>24200</v>
      </c>
      <c r="E164" s="344">
        <v>13790</v>
      </c>
      <c r="F164" s="148">
        <f t="shared" si="8"/>
        <v>26121</v>
      </c>
      <c r="G164" s="348">
        <f t="shared" si="9"/>
        <v>13743</v>
      </c>
      <c r="H164" s="348">
        <f t="shared" si="10"/>
        <v>5516</v>
      </c>
      <c r="I164" s="344">
        <v>73</v>
      </c>
    </row>
    <row r="165" spans="1:9">
      <c r="A165" s="97">
        <v>153</v>
      </c>
      <c r="B165" s="70">
        <f t="shared" si="11"/>
        <v>21.16</v>
      </c>
      <c r="C165" s="66">
        <v>30</v>
      </c>
      <c r="D165" s="148">
        <v>24200</v>
      </c>
      <c r="E165" s="344">
        <v>13790</v>
      </c>
      <c r="F165" s="148">
        <f t="shared" si="8"/>
        <v>26095</v>
      </c>
      <c r="G165" s="348">
        <f t="shared" si="9"/>
        <v>13724</v>
      </c>
      <c r="H165" s="348">
        <f t="shared" si="10"/>
        <v>5516</v>
      </c>
      <c r="I165" s="344">
        <v>73</v>
      </c>
    </row>
    <row r="166" spans="1:9">
      <c r="A166" s="127">
        <v>154</v>
      </c>
      <c r="B166" s="70">
        <f t="shared" si="11"/>
        <v>21.19</v>
      </c>
      <c r="C166" s="66">
        <v>30</v>
      </c>
      <c r="D166" s="148">
        <v>24200</v>
      </c>
      <c r="E166" s="344">
        <v>13790</v>
      </c>
      <c r="F166" s="148">
        <f t="shared" si="8"/>
        <v>26069</v>
      </c>
      <c r="G166" s="348">
        <f t="shared" si="9"/>
        <v>13705</v>
      </c>
      <c r="H166" s="348">
        <f t="shared" si="10"/>
        <v>5516</v>
      </c>
      <c r="I166" s="344">
        <v>73</v>
      </c>
    </row>
    <row r="167" spans="1:9">
      <c r="A167" s="97">
        <v>155</v>
      </c>
      <c r="B167" s="70">
        <f t="shared" si="11"/>
        <v>21.22</v>
      </c>
      <c r="C167" s="66">
        <v>30</v>
      </c>
      <c r="D167" s="148">
        <v>24200</v>
      </c>
      <c r="E167" s="344">
        <v>13790</v>
      </c>
      <c r="F167" s="148">
        <f t="shared" si="8"/>
        <v>26043</v>
      </c>
      <c r="G167" s="348">
        <f t="shared" si="9"/>
        <v>13685</v>
      </c>
      <c r="H167" s="348">
        <f t="shared" si="10"/>
        <v>5516</v>
      </c>
      <c r="I167" s="344">
        <v>73</v>
      </c>
    </row>
    <row r="168" spans="1:9">
      <c r="A168" s="97">
        <v>156</v>
      </c>
      <c r="B168" s="70">
        <f t="shared" si="11"/>
        <v>21.26</v>
      </c>
      <c r="C168" s="66">
        <v>30</v>
      </c>
      <c r="D168" s="148">
        <v>24200</v>
      </c>
      <c r="E168" s="344">
        <v>13790</v>
      </c>
      <c r="F168" s="148">
        <f t="shared" si="8"/>
        <v>26008</v>
      </c>
      <c r="G168" s="348">
        <f t="shared" si="9"/>
        <v>13659</v>
      </c>
      <c r="H168" s="348">
        <f t="shared" si="10"/>
        <v>5516</v>
      </c>
      <c r="I168" s="344">
        <v>73</v>
      </c>
    </row>
    <row r="169" spans="1:9">
      <c r="A169" s="127">
        <v>157</v>
      </c>
      <c r="B169" s="70">
        <f t="shared" si="11"/>
        <v>21.29</v>
      </c>
      <c r="C169" s="66">
        <v>30</v>
      </c>
      <c r="D169" s="148">
        <v>24200</v>
      </c>
      <c r="E169" s="344">
        <v>13790</v>
      </c>
      <c r="F169" s="148">
        <f t="shared" si="8"/>
        <v>25982</v>
      </c>
      <c r="G169" s="348">
        <f t="shared" si="9"/>
        <v>13640</v>
      </c>
      <c r="H169" s="348">
        <f t="shared" si="10"/>
        <v>5516</v>
      </c>
      <c r="I169" s="344">
        <v>73</v>
      </c>
    </row>
    <row r="170" spans="1:9">
      <c r="A170" s="97">
        <v>158</v>
      </c>
      <c r="B170" s="70">
        <f t="shared" si="11"/>
        <v>21.32</v>
      </c>
      <c r="C170" s="66">
        <v>30</v>
      </c>
      <c r="D170" s="148">
        <v>24200</v>
      </c>
      <c r="E170" s="344">
        <v>13790</v>
      </c>
      <c r="F170" s="148">
        <f t="shared" si="8"/>
        <v>25956</v>
      </c>
      <c r="G170" s="348">
        <f t="shared" si="9"/>
        <v>13621</v>
      </c>
      <c r="H170" s="348">
        <f t="shared" si="10"/>
        <v>5516</v>
      </c>
      <c r="I170" s="344">
        <v>73</v>
      </c>
    </row>
    <row r="171" spans="1:9">
      <c r="A171" s="97">
        <v>159</v>
      </c>
      <c r="B171" s="70">
        <f t="shared" si="11"/>
        <v>21.35</v>
      </c>
      <c r="C171" s="66">
        <v>30</v>
      </c>
      <c r="D171" s="148">
        <v>24200</v>
      </c>
      <c r="E171" s="344">
        <v>13790</v>
      </c>
      <c r="F171" s="148">
        <f t="shared" si="8"/>
        <v>25930</v>
      </c>
      <c r="G171" s="348">
        <f t="shared" si="9"/>
        <v>13602</v>
      </c>
      <c r="H171" s="348">
        <f t="shared" si="10"/>
        <v>5516</v>
      </c>
      <c r="I171" s="344">
        <v>73</v>
      </c>
    </row>
    <row r="172" spans="1:9">
      <c r="A172" s="127">
        <v>160</v>
      </c>
      <c r="B172" s="70">
        <f t="shared" si="11"/>
        <v>21.38</v>
      </c>
      <c r="C172" s="66">
        <v>30</v>
      </c>
      <c r="D172" s="148">
        <v>24200</v>
      </c>
      <c r="E172" s="344">
        <v>13790</v>
      </c>
      <c r="F172" s="148">
        <f t="shared" si="8"/>
        <v>25904</v>
      </c>
      <c r="G172" s="348">
        <f t="shared" si="9"/>
        <v>13583</v>
      </c>
      <c r="H172" s="348">
        <f t="shared" si="10"/>
        <v>5516</v>
      </c>
      <c r="I172" s="344">
        <v>73</v>
      </c>
    </row>
    <row r="173" spans="1:9">
      <c r="A173" s="97">
        <v>161</v>
      </c>
      <c r="B173" s="70">
        <f t="shared" si="11"/>
        <v>21.41</v>
      </c>
      <c r="C173" s="66">
        <v>30</v>
      </c>
      <c r="D173" s="148">
        <v>24200</v>
      </c>
      <c r="E173" s="344">
        <v>13790</v>
      </c>
      <c r="F173" s="148">
        <f t="shared" si="8"/>
        <v>25878</v>
      </c>
      <c r="G173" s="348">
        <f t="shared" si="9"/>
        <v>13564</v>
      </c>
      <c r="H173" s="348">
        <f t="shared" si="10"/>
        <v>5516</v>
      </c>
      <c r="I173" s="344">
        <v>73</v>
      </c>
    </row>
    <row r="174" spans="1:9">
      <c r="A174" s="97">
        <v>162</v>
      </c>
      <c r="B174" s="70">
        <f t="shared" si="11"/>
        <v>21.44</v>
      </c>
      <c r="C174" s="66">
        <v>30</v>
      </c>
      <c r="D174" s="148">
        <v>24200</v>
      </c>
      <c r="E174" s="344">
        <v>13790</v>
      </c>
      <c r="F174" s="148">
        <f t="shared" si="8"/>
        <v>25853</v>
      </c>
      <c r="G174" s="348">
        <f t="shared" si="9"/>
        <v>13545</v>
      </c>
      <c r="H174" s="348">
        <f t="shared" si="10"/>
        <v>5516</v>
      </c>
      <c r="I174" s="344">
        <v>73</v>
      </c>
    </row>
    <row r="175" spans="1:9">
      <c r="A175" s="127">
        <v>163</v>
      </c>
      <c r="B175" s="70">
        <f t="shared" si="11"/>
        <v>21.47</v>
      </c>
      <c r="C175" s="66">
        <v>30</v>
      </c>
      <c r="D175" s="148">
        <v>24200</v>
      </c>
      <c r="E175" s="344">
        <v>13790</v>
      </c>
      <c r="F175" s="148">
        <f t="shared" si="8"/>
        <v>25827</v>
      </c>
      <c r="G175" s="348">
        <f t="shared" si="9"/>
        <v>13526</v>
      </c>
      <c r="H175" s="348">
        <f t="shared" si="10"/>
        <v>5516</v>
      </c>
      <c r="I175" s="344">
        <v>73</v>
      </c>
    </row>
    <row r="176" spans="1:9">
      <c r="A176" s="97">
        <v>164</v>
      </c>
      <c r="B176" s="70">
        <f t="shared" si="11"/>
        <v>21.49</v>
      </c>
      <c r="C176" s="66">
        <v>30</v>
      </c>
      <c r="D176" s="148">
        <v>24200</v>
      </c>
      <c r="E176" s="344">
        <v>13790</v>
      </c>
      <c r="F176" s="148">
        <f t="shared" si="8"/>
        <v>25810</v>
      </c>
      <c r="G176" s="348">
        <f t="shared" si="9"/>
        <v>13513</v>
      </c>
      <c r="H176" s="348">
        <f t="shared" si="10"/>
        <v>5516</v>
      </c>
      <c r="I176" s="344">
        <v>73</v>
      </c>
    </row>
    <row r="177" spans="1:9">
      <c r="A177" s="97">
        <v>165</v>
      </c>
      <c r="B177" s="70">
        <f t="shared" si="11"/>
        <v>21.52</v>
      </c>
      <c r="C177" s="66">
        <v>30</v>
      </c>
      <c r="D177" s="148">
        <v>24200</v>
      </c>
      <c r="E177" s="344">
        <v>13790</v>
      </c>
      <c r="F177" s="148">
        <f t="shared" si="8"/>
        <v>25785</v>
      </c>
      <c r="G177" s="348">
        <f t="shared" si="9"/>
        <v>13494</v>
      </c>
      <c r="H177" s="348">
        <f t="shared" si="10"/>
        <v>5516</v>
      </c>
      <c r="I177" s="344">
        <v>73</v>
      </c>
    </row>
    <row r="178" spans="1:9">
      <c r="A178" s="127">
        <v>166</v>
      </c>
      <c r="B178" s="70">
        <f t="shared" si="11"/>
        <v>21.55</v>
      </c>
      <c r="C178" s="66">
        <v>30</v>
      </c>
      <c r="D178" s="148">
        <v>24200</v>
      </c>
      <c r="E178" s="344">
        <v>13790</v>
      </c>
      <c r="F178" s="148">
        <f t="shared" si="8"/>
        <v>25759</v>
      </c>
      <c r="G178" s="348">
        <f t="shared" si="9"/>
        <v>13476</v>
      </c>
      <c r="H178" s="348">
        <f t="shared" si="10"/>
        <v>5516</v>
      </c>
      <c r="I178" s="344">
        <v>73</v>
      </c>
    </row>
    <row r="179" spans="1:9">
      <c r="A179" s="97">
        <v>167</v>
      </c>
      <c r="B179" s="70">
        <f t="shared" si="11"/>
        <v>21.58</v>
      </c>
      <c r="C179" s="66">
        <v>30</v>
      </c>
      <c r="D179" s="148">
        <v>24200</v>
      </c>
      <c r="E179" s="344">
        <v>13790</v>
      </c>
      <c r="F179" s="148">
        <f t="shared" si="8"/>
        <v>25734</v>
      </c>
      <c r="G179" s="348">
        <f t="shared" si="9"/>
        <v>13457</v>
      </c>
      <c r="H179" s="348">
        <f t="shared" si="10"/>
        <v>5516</v>
      </c>
      <c r="I179" s="344">
        <v>73</v>
      </c>
    </row>
    <row r="180" spans="1:9">
      <c r="A180" s="97">
        <v>168</v>
      </c>
      <c r="B180" s="70">
        <f t="shared" si="11"/>
        <v>21.61</v>
      </c>
      <c r="C180" s="66">
        <v>30</v>
      </c>
      <c r="D180" s="148">
        <v>24200</v>
      </c>
      <c r="E180" s="344">
        <v>13790</v>
      </c>
      <c r="F180" s="148">
        <f t="shared" si="8"/>
        <v>25709</v>
      </c>
      <c r="G180" s="348">
        <f t="shared" si="9"/>
        <v>13438</v>
      </c>
      <c r="H180" s="348">
        <f t="shared" si="10"/>
        <v>5516</v>
      </c>
      <c r="I180" s="344">
        <v>73</v>
      </c>
    </row>
    <row r="181" spans="1:9">
      <c r="A181" s="97">
        <v>169</v>
      </c>
      <c r="B181" s="60">
        <f t="shared" si="11"/>
        <v>21.64</v>
      </c>
      <c r="C181" s="66">
        <v>30</v>
      </c>
      <c r="D181" s="148">
        <v>24200</v>
      </c>
      <c r="E181" s="344">
        <v>13790</v>
      </c>
      <c r="F181" s="148">
        <f t="shared" si="8"/>
        <v>25683</v>
      </c>
      <c r="G181" s="348">
        <f t="shared" si="9"/>
        <v>13420</v>
      </c>
      <c r="H181" s="348">
        <f t="shared" si="10"/>
        <v>5516</v>
      </c>
      <c r="I181" s="344">
        <v>73</v>
      </c>
    </row>
    <row r="182" spans="1:9">
      <c r="A182" s="97">
        <v>170</v>
      </c>
      <c r="B182" s="60">
        <f t="shared" si="11"/>
        <v>21.67</v>
      </c>
      <c r="C182" s="66">
        <v>30</v>
      </c>
      <c r="D182" s="148">
        <v>24200</v>
      </c>
      <c r="E182" s="344">
        <v>13790</v>
      </c>
      <c r="F182" s="148">
        <f t="shared" si="8"/>
        <v>25658</v>
      </c>
      <c r="G182" s="348">
        <f t="shared" si="9"/>
        <v>13401</v>
      </c>
      <c r="H182" s="348">
        <f t="shared" si="10"/>
        <v>5516</v>
      </c>
      <c r="I182" s="344">
        <v>73</v>
      </c>
    </row>
    <row r="183" spans="1:9">
      <c r="A183" s="97">
        <v>171</v>
      </c>
      <c r="B183" s="60">
        <f t="shared" si="11"/>
        <v>21.69</v>
      </c>
      <c r="C183" s="66">
        <v>30</v>
      </c>
      <c r="D183" s="148">
        <v>24200</v>
      </c>
      <c r="E183" s="344">
        <v>13790</v>
      </c>
      <c r="F183" s="148">
        <f t="shared" si="8"/>
        <v>25642</v>
      </c>
      <c r="G183" s="348">
        <f t="shared" si="9"/>
        <v>13389</v>
      </c>
      <c r="H183" s="348">
        <f t="shared" si="10"/>
        <v>5516</v>
      </c>
      <c r="I183" s="344">
        <v>73</v>
      </c>
    </row>
    <row r="184" spans="1:9">
      <c r="A184" s="97">
        <v>172</v>
      </c>
      <c r="B184" s="60">
        <f t="shared" si="11"/>
        <v>21.72</v>
      </c>
      <c r="C184" s="66">
        <v>30</v>
      </c>
      <c r="D184" s="148">
        <v>24200</v>
      </c>
      <c r="E184" s="344">
        <v>13790</v>
      </c>
      <c r="F184" s="148">
        <f t="shared" si="8"/>
        <v>25617</v>
      </c>
      <c r="G184" s="348">
        <f t="shared" si="9"/>
        <v>13370</v>
      </c>
      <c r="H184" s="348">
        <f t="shared" si="10"/>
        <v>5516</v>
      </c>
      <c r="I184" s="344">
        <v>73</v>
      </c>
    </row>
    <row r="185" spans="1:9">
      <c r="A185" s="97">
        <v>173</v>
      </c>
      <c r="B185" s="60">
        <f t="shared" si="11"/>
        <v>21.75</v>
      </c>
      <c r="C185" s="66">
        <v>30</v>
      </c>
      <c r="D185" s="148">
        <v>24200</v>
      </c>
      <c r="E185" s="344">
        <v>13790</v>
      </c>
      <c r="F185" s="148">
        <f t="shared" si="8"/>
        <v>25592</v>
      </c>
      <c r="G185" s="348">
        <f t="shared" si="9"/>
        <v>13352</v>
      </c>
      <c r="H185" s="348">
        <f t="shared" si="10"/>
        <v>5516</v>
      </c>
      <c r="I185" s="344">
        <v>73</v>
      </c>
    </row>
    <row r="186" spans="1:9">
      <c r="A186" s="97">
        <v>174</v>
      </c>
      <c r="B186" s="60">
        <f t="shared" si="11"/>
        <v>21.78</v>
      </c>
      <c r="C186" s="66">
        <v>30</v>
      </c>
      <c r="D186" s="148">
        <v>24200</v>
      </c>
      <c r="E186" s="344">
        <v>13790</v>
      </c>
      <c r="F186" s="148">
        <f t="shared" si="8"/>
        <v>25567</v>
      </c>
      <c r="G186" s="348">
        <f t="shared" si="9"/>
        <v>13333</v>
      </c>
      <c r="H186" s="348">
        <f t="shared" si="10"/>
        <v>5516</v>
      </c>
      <c r="I186" s="344">
        <v>73</v>
      </c>
    </row>
    <row r="187" spans="1:9">
      <c r="A187" s="97">
        <v>175</v>
      </c>
      <c r="B187" s="60">
        <f t="shared" si="11"/>
        <v>21.81</v>
      </c>
      <c r="C187" s="66">
        <v>30</v>
      </c>
      <c r="D187" s="148">
        <v>24200</v>
      </c>
      <c r="E187" s="344">
        <v>13790</v>
      </c>
      <c r="F187" s="148">
        <f t="shared" si="8"/>
        <v>25542</v>
      </c>
      <c r="G187" s="348">
        <f t="shared" si="9"/>
        <v>13315</v>
      </c>
      <c r="H187" s="348">
        <f t="shared" si="10"/>
        <v>5516</v>
      </c>
      <c r="I187" s="344">
        <v>73</v>
      </c>
    </row>
    <row r="188" spans="1:9">
      <c r="A188" s="97">
        <v>176</v>
      </c>
      <c r="B188" s="60">
        <f t="shared" si="11"/>
        <v>21.83</v>
      </c>
      <c r="C188" s="66">
        <v>30</v>
      </c>
      <c r="D188" s="148">
        <v>24200</v>
      </c>
      <c r="E188" s="344">
        <v>13790</v>
      </c>
      <c r="F188" s="148">
        <f t="shared" si="8"/>
        <v>25525</v>
      </c>
      <c r="G188" s="348">
        <f t="shared" si="9"/>
        <v>13303</v>
      </c>
      <c r="H188" s="348">
        <f t="shared" si="10"/>
        <v>5516</v>
      </c>
      <c r="I188" s="344">
        <v>73</v>
      </c>
    </row>
    <row r="189" spans="1:9">
      <c r="A189" s="97">
        <v>177</v>
      </c>
      <c r="B189" s="60">
        <f t="shared" si="11"/>
        <v>21.86</v>
      </c>
      <c r="C189" s="66">
        <v>30</v>
      </c>
      <c r="D189" s="148">
        <v>24200</v>
      </c>
      <c r="E189" s="344">
        <v>13790</v>
      </c>
      <c r="F189" s="148">
        <f t="shared" si="8"/>
        <v>25501</v>
      </c>
      <c r="G189" s="348">
        <f t="shared" si="9"/>
        <v>13285</v>
      </c>
      <c r="H189" s="348">
        <f t="shared" si="10"/>
        <v>5516</v>
      </c>
      <c r="I189" s="344">
        <v>73</v>
      </c>
    </row>
    <row r="190" spans="1:9">
      <c r="A190" s="97">
        <v>178</v>
      </c>
      <c r="B190" s="60">
        <f t="shared" si="11"/>
        <v>21.89</v>
      </c>
      <c r="C190" s="66">
        <v>30</v>
      </c>
      <c r="D190" s="148">
        <v>24200</v>
      </c>
      <c r="E190" s="344">
        <v>13790</v>
      </c>
      <c r="F190" s="148">
        <f t="shared" si="8"/>
        <v>25476</v>
      </c>
      <c r="G190" s="348">
        <f t="shared" si="9"/>
        <v>13266</v>
      </c>
      <c r="H190" s="348">
        <f t="shared" si="10"/>
        <v>5516</v>
      </c>
      <c r="I190" s="344">
        <v>73</v>
      </c>
    </row>
    <row r="191" spans="1:9">
      <c r="A191" s="97">
        <v>179</v>
      </c>
      <c r="B191" s="60">
        <f t="shared" si="11"/>
        <v>21.91</v>
      </c>
      <c r="C191" s="66">
        <v>30</v>
      </c>
      <c r="D191" s="148">
        <v>24200</v>
      </c>
      <c r="E191" s="344">
        <v>13790</v>
      </c>
      <c r="F191" s="148">
        <f t="shared" si="8"/>
        <v>25460</v>
      </c>
      <c r="G191" s="348">
        <f t="shared" si="9"/>
        <v>13254</v>
      </c>
      <c r="H191" s="348">
        <f t="shared" si="10"/>
        <v>5516</v>
      </c>
      <c r="I191" s="344">
        <v>73</v>
      </c>
    </row>
    <row r="192" spans="1:9">
      <c r="A192" s="97">
        <v>180</v>
      </c>
      <c r="B192" s="60">
        <f t="shared" si="11"/>
        <v>21.94</v>
      </c>
      <c r="C192" s="66">
        <v>30</v>
      </c>
      <c r="D192" s="148">
        <v>24200</v>
      </c>
      <c r="E192" s="344">
        <v>13790</v>
      </c>
      <c r="F192" s="148">
        <f t="shared" si="8"/>
        <v>25435</v>
      </c>
      <c r="G192" s="348">
        <f t="shared" si="9"/>
        <v>13236</v>
      </c>
      <c r="H192" s="348">
        <f t="shared" si="10"/>
        <v>5516</v>
      </c>
      <c r="I192" s="344">
        <v>73</v>
      </c>
    </row>
    <row r="193" spans="1:9">
      <c r="A193" s="97">
        <v>181</v>
      </c>
      <c r="B193" s="60">
        <f t="shared" si="11"/>
        <v>21.97</v>
      </c>
      <c r="C193" s="66">
        <v>30</v>
      </c>
      <c r="D193" s="148">
        <v>24200</v>
      </c>
      <c r="E193" s="344">
        <v>13790</v>
      </c>
      <c r="F193" s="148">
        <f t="shared" si="8"/>
        <v>25411</v>
      </c>
      <c r="G193" s="348">
        <f t="shared" si="9"/>
        <v>13218</v>
      </c>
      <c r="H193" s="348">
        <f t="shared" si="10"/>
        <v>5516</v>
      </c>
      <c r="I193" s="344">
        <v>73</v>
      </c>
    </row>
    <row r="194" spans="1:9">
      <c r="A194" s="97">
        <v>182</v>
      </c>
      <c r="B194" s="60">
        <f t="shared" si="11"/>
        <v>21.99</v>
      </c>
      <c r="C194" s="66">
        <v>30</v>
      </c>
      <c r="D194" s="148">
        <v>24200</v>
      </c>
      <c r="E194" s="344">
        <v>13790</v>
      </c>
      <c r="F194" s="148">
        <f t="shared" si="8"/>
        <v>25395</v>
      </c>
      <c r="G194" s="348">
        <f t="shared" si="9"/>
        <v>13206</v>
      </c>
      <c r="H194" s="348">
        <f t="shared" si="10"/>
        <v>5516</v>
      </c>
      <c r="I194" s="344">
        <v>73</v>
      </c>
    </row>
    <row r="195" spans="1:9">
      <c r="A195" s="97">
        <v>183</v>
      </c>
      <c r="B195" s="60">
        <f t="shared" si="11"/>
        <v>22.02</v>
      </c>
      <c r="C195" s="66">
        <v>30</v>
      </c>
      <c r="D195" s="148">
        <v>24200</v>
      </c>
      <c r="E195" s="344">
        <v>13790</v>
      </c>
      <c r="F195" s="148">
        <f t="shared" si="8"/>
        <v>25370</v>
      </c>
      <c r="G195" s="348">
        <f t="shared" si="9"/>
        <v>13188</v>
      </c>
      <c r="H195" s="348">
        <f t="shared" si="10"/>
        <v>5516</v>
      </c>
      <c r="I195" s="344">
        <v>73</v>
      </c>
    </row>
    <row r="196" spans="1:9">
      <c r="A196" s="97">
        <v>184</v>
      </c>
      <c r="B196" s="60">
        <f t="shared" si="11"/>
        <v>22.05</v>
      </c>
      <c r="C196" s="66">
        <v>30</v>
      </c>
      <c r="D196" s="148">
        <v>24200</v>
      </c>
      <c r="E196" s="344">
        <v>13790</v>
      </c>
      <c r="F196" s="148">
        <f t="shared" si="8"/>
        <v>25346</v>
      </c>
      <c r="G196" s="348">
        <f t="shared" si="9"/>
        <v>13170</v>
      </c>
      <c r="H196" s="348">
        <f t="shared" si="10"/>
        <v>5516</v>
      </c>
      <c r="I196" s="344">
        <v>73</v>
      </c>
    </row>
    <row r="197" spans="1:9">
      <c r="A197" s="97">
        <v>185</v>
      </c>
      <c r="B197" s="60">
        <f t="shared" si="11"/>
        <v>22.07</v>
      </c>
      <c r="C197" s="66">
        <v>30</v>
      </c>
      <c r="D197" s="148">
        <v>24200</v>
      </c>
      <c r="E197" s="344">
        <v>13790</v>
      </c>
      <c r="F197" s="148">
        <f t="shared" si="8"/>
        <v>25330</v>
      </c>
      <c r="G197" s="348">
        <f t="shared" si="9"/>
        <v>13158</v>
      </c>
      <c r="H197" s="348">
        <f t="shared" si="10"/>
        <v>5516</v>
      </c>
      <c r="I197" s="344">
        <v>73</v>
      </c>
    </row>
    <row r="198" spans="1:9">
      <c r="A198" s="97">
        <v>186</v>
      </c>
      <c r="B198" s="60">
        <f t="shared" si="11"/>
        <v>22.1</v>
      </c>
      <c r="C198" s="66">
        <v>30</v>
      </c>
      <c r="D198" s="148">
        <v>24200</v>
      </c>
      <c r="E198" s="344">
        <v>13790</v>
      </c>
      <c r="F198" s="148">
        <f t="shared" si="8"/>
        <v>25306</v>
      </c>
      <c r="G198" s="348">
        <f t="shared" si="9"/>
        <v>13140</v>
      </c>
      <c r="H198" s="348">
        <f t="shared" si="10"/>
        <v>5516</v>
      </c>
      <c r="I198" s="344">
        <v>73</v>
      </c>
    </row>
    <row r="199" spans="1:9">
      <c r="A199" s="97">
        <v>187</v>
      </c>
      <c r="B199" s="60">
        <f t="shared" si="11"/>
        <v>22.12</v>
      </c>
      <c r="C199" s="66">
        <v>30</v>
      </c>
      <c r="D199" s="148">
        <v>24200</v>
      </c>
      <c r="E199" s="344">
        <v>13790</v>
      </c>
      <c r="F199" s="148">
        <f t="shared" si="8"/>
        <v>25290</v>
      </c>
      <c r="G199" s="348">
        <f t="shared" si="9"/>
        <v>13128</v>
      </c>
      <c r="H199" s="348">
        <f t="shared" si="10"/>
        <v>5516</v>
      </c>
      <c r="I199" s="344">
        <v>73</v>
      </c>
    </row>
    <row r="200" spans="1:9">
      <c r="A200" s="97">
        <v>188</v>
      </c>
      <c r="B200" s="60">
        <f t="shared" si="11"/>
        <v>22.15</v>
      </c>
      <c r="C200" s="66">
        <v>30</v>
      </c>
      <c r="D200" s="148">
        <v>24200</v>
      </c>
      <c r="E200" s="344">
        <v>13790</v>
      </c>
      <c r="F200" s="148">
        <f t="shared" si="8"/>
        <v>25265</v>
      </c>
      <c r="G200" s="348">
        <f t="shared" si="9"/>
        <v>13111</v>
      </c>
      <c r="H200" s="348">
        <f t="shared" si="10"/>
        <v>5516</v>
      </c>
      <c r="I200" s="344">
        <v>73</v>
      </c>
    </row>
    <row r="201" spans="1:9">
      <c r="A201" s="97">
        <v>189</v>
      </c>
      <c r="B201" s="60">
        <f t="shared" si="11"/>
        <v>22.17</v>
      </c>
      <c r="C201" s="66">
        <v>30</v>
      </c>
      <c r="D201" s="148">
        <v>24200</v>
      </c>
      <c r="E201" s="344">
        <v>13790</v>
      </c>
      <c r="F201" s="148">
        <f t="shared" si="8"/>
        <v>25249</v>
      </c>
      <c r="G201" s="348">
        <f t="shared" si="9"/>
        <v>13099</v>
      </c>
      <c r="H201" s="348">
        <f t="shared" si="10"/>
        <v>5516</v>
      </c>
      <c r="I201" s="344">
        <v>73</v>
      </c>
    </row>
    <row r="202" spans="1:9">
      <c r="A202" s="97">
        <v>190</v>
      </c>
      <c r="B202" s="60">
        <f t="shared" si="11"/>
        <v>22.2</v>
      </c>
      <c r="C202" s="66">
        <v>30</v>
      </c>
      <c r="D202" s="148">
        <v>24200</v>
      </c>
      <c r="E202" s="344">
        <v>13790</v>
      </c>
      <c r="F202" s="148">
        <f t="shared" si="8"/>
        <v>25226</v>
      </c>
      <c r="G202" s="348">
        <f t="shared" si="9"/>
        <v>13081</v>
      </c>
      <c r="H202" s="348">
        <f t="shared" si="10"/>
        <v>5516</v>
      </c>
      <c r="I202" s="344">
        <v>73</v>
      </c>
    </row>
    <row r="203" spans="1:9">
      <c r="A203" s="97">
        <v>191</v>
      </c>
      <c r="B203" s="60">
        <f t="shared" si="11"/>
        <v>22.22</v>
      </c>
      <c r="C203" s="66">
        <v>30</v>
      </c>
      <c r="D203" s="148">
        <v>24200</v>
      </c>
      <c r="E203" s="344">
        <v>13790</v>
      </c>
      <c r="F203" s="148">
        <f t="shared" si="8"/>
        <v>25210</v>
      </c>
      <c r="G203" s="348">
        <f t="shared" si="9"/>
        <v>13069</v>
      </c>
      <c r="H203" s="348">
        <f t="shared" si="10"/>
        <v>5516</v>
      </c>
      <c r="I203" s="344">
        <v>73</v>
      </c>
    </row>
    <row r="204" spans="1:9">
      <c r="A204" s="97">
        <v>192</v>
      </c>
      <c r="B204" s="60">
        <f t="shared" si="11"/>
        <v>22.25</v>
      </c>
      <c r="C204" s="66">
        <v>30</v>
      </c>
      <c r="D204" s="148">
        <v>24200</v>
      </c>
      <c r="E204" s="344">
        <v>13790</v>
      </c>
      <c r="F204" s="148">
        <f t="shared" si="8"/>
        <v>25186</v>
      </c>
      <c r="G204" s="348">
        <f t="shared" si="9"/>
        <v>13052</v>
      </c>
      <c r="H204" s="348">
        <f t="shared" si="10"/>
        <v>5516</v>
      </c>
      <c r="I204" s="344">
        <v>73</v>
      </c>
    </row>
    <row r="205" spans="1:9">
      <c r="A205" s="97">
        <v>193</v>
      </c>
      <c r="B205" s="60">
        <f t="shared" si="11"/>
        <v>22.27</v>
      </c>
      <c r="C205" s="66">
        <v>30</v>
      </c>
      <c r="D205" s="148">
        <v>24200</v>
      </c>
      <c r="E205" s="344">
        <v>13790</v>
      </c>
      <c r="F205" s="148">
        <f t="shared" si="8"/>
        <v>25170</v>
      </c>
      <c r="G205" s="348">
        <f t="shared" si="9"/>
        <v>13040</v>
      </c>
      <c r="H205" s="348">
        <f t="shared" si="10"/>
        <v>5516</v>
      </c>
      <c r="I205" s="344">
        <v>73</v>
      </c>
    </row>
    <row r="206" spans="1:9">
      <c r="A206" s="97">
        <v>194</v>
      </c>
      <c r="B206" s="60">
        <f t="shared" si="11"/>
        <v>22.3</v>
      </c>
      <c r="C206" s="66">
        <v>30</v>
      </c>
      <c r="D206" s="148">
        <v>24200</v>
      </c>
      <c r="E206" s="344">
        <v>13790</v>
      </c>
      <c r="F206" s="148">
        <f t="shared" ref="F206:F269" si="12">ROUND(12*1.3525*(1/B206*D206+1/C206*E206)+I206,0)</f>
        <v>25146</v>
      </c>
      <c r="G206" s="348">
        <f t="shared" ref="G206:G269" si="13">ROUND(12*(1/B206*D206),0)</f>
        <v>13022</v>
      </c>
      <c r="H206" s="348">
        <f t="shared" ref="H206:H269" si="14">ROUND(12*(1/C206*E206),0)</f>
        <v>5516</v>
      </c>
      <c r="I206" s="344">
        <v>73</v>
      </c>
    </row>
    <row r="207" spans="1:9">
      <c r="A207" s="97">
        <v>195</v>
      </c>
      <c r="B207" s="60">
        <f t="shared" si="11"/>
        <v>22.32</v>
      </c>
      <c r="C207" s="66">
        <v>30</v>
      </c>
      <c r="D207" s="148">
        <v>24200</v>
      </c>
      <c r="E207" s="344">
        <v>13790</v>
      </c>
      <c r="F207" s="148">
        <f t="shared" si="12"/>
        <v>25130</v>
      </c>
      <c r="G207" s="348">
        <f t="shared" si="13"/>
        <v>13011</v>
      </c>
      <c r="H207" s="348">
        <f t="shared" si="14"/>
        <v>5516</v>
      </c>
      <c r="I207" s="344">
        <v>73</v>
      </c>
    </row>
    <row r="208" spans="1:9">
      <c r="A208" s="97">
        <v>196</v>
      </c>
      <c r="B208" s="60">
        <f t="shared" si="11"/>
        <v>22.35</v>
      </c>
      <c r="C208" s="66">
        <v>30</v>
      </c>
      <c r="D208" s="148">
        <v>24200</v>
      </c>
      <c r="E208" s="344">
        <v>13790</v>
      </c>
      <c r="F208" s="148">
        <f t="shared" si="12"/>
        <v>25107</v>
      </c>
      <c r="G208" s="348">
        <f t="shared" si="13"/>
        <v>12993</v>
      </c>
      <c r="H208" s="348">
        <f t="shared" si="14"/>
        <v>5516</v>
      </c>
      <c r="I208" s="344">
        <v>73</v>
      </c>
    </row>
    <row r="209" spans="1:9">
      <c r="A209" s="97">
        <v>197</v>
      </c>
      <c r="B209" s="60">
        <f t="shared" si="11"/>
        <v>22.37</v>
      </c>
      <c r="C209" s="66">
        <v>30</v>
      </c>
      <c r="D209" s="148">
        <v>24200</v>
      </c>
      <c r="E209" s="344">
        <v>13790</v>
      </c>
      <c r="F209" s="148">
        <f t="shared" si="12"/>
        <v>25091</v>
      </c>
      <c r="G209" s="348">
        <f t="shared" si="13"/>
        <v>12982</v>
      </c>
      <c r="H209" s="348">
        <f t="shared" si="14"/>
        <v>5516</v>
      </c>
      <c r="I209" s="344">
        <v>73</v>
      </c>
    </row>
    <row r="210" spans="1:9">
      <c r="A210" s="97">
        <v>198</v>
      </c>
      <c r="B210" s="60">
        <f t="shared" si="11"/>
        <v>22.4</v>
      </c>
      <c r="C210" s="66">
        <v>30</v>
      </c>
      <c r="D210" s="148">
        <v>24200</v>
      </c>
      <c r="E210" s="344">
        <v>13790</v>
      </c>
      <c r="F210" s="148">
        <f t="shared" si="12"/>
        <v>25068</v>
      </c>
      <c r="G210" s="348">
        <f t="shared" si="13"/>
        <v>12964</v>
      </c>
      <c r="H210" s="348">
        <f t="shared" si="14"/>
        <v>5516</v>
      </c>
      <c r="I210" s="344">
        <v>73</v>
      </c>
    </row>
    <row r="211" spans="1:9">
      <c r="A211" s="97">
        <v>199</v>
      </c>
      <c r="B211" s="60">
        <f t="shared" si="11"/>
        <v>22.42</v>
      </c>
      <c r="C211" s="66">
        <v>30</v>
      </c>
      <c r="D211" s="148">
        <v>24200</v>
      </c>
      <c r="E211" s="344">
        <v>13790</v>
      </c>
      <c r="F211" s="148">
        <f t="shared" si="12"/>
        <v>25052</v>
      </c>
      <c r="G211" s="348">
        <f t="shared" si="13"/>
        <v>12953</v>
      </c>
      <c r="H211" s="348">
        <f t="shared" si="14"/>
        <v>5516</v>
      </c>
      <c r="I211" s="344">
        <v>73</v>
      </c>
    </row>
    <row r="212" spans="1:9">
      <c r="A212" s="97">
        <v>200</v>
      </c>
      <c r="B212" s="60">
        <f t="shared" si="11"/>
        <v>22.44</v>
      </c>
      <c r="C212" s="66">
        <v>30</v>
      </c>
      <c r="D212" s="148">
        <v>24200</v>
      </c>
      <c r="E212" s="344">
        <v>13790</v>
      </c>
      <c r="F212" s="148">
        <f t="shared" si="12"/>
        <v>25036</v>
      </c>
      <c r="G212" s="348">
        <f t="shared" si="13"/>
        <v>12941</v>
      </c>
      <c r="H212" s="348">
        <f t="shared" si="14"/>
        <v>5516</v>
      </c>
      <c r="I212" s="344">
        <v>73</v>
      </c>
    </row>
    <row r="213" spans="1:9">
      <c r="A213" s="97">
        <v>201</v>
      </c>
      <c r="B213" s="60">
        <f t="shared" si="11"/>
        <v>22.47</v>
      </c>
      <c r="C213" s="66">
        <v>30</v>
      </c>
      <c r="D213" s="148">
        <v>24200</v>
      </c>
      <c r="E213" s="344">
        <v>13790</v>
      </c>
      <c r="F213" s="148">
        <f t="shared" si="12"/>
        <v>25013</v>
      </c>
      <c r="G213" s="348">
        <f t="shared" si="13"/>
        <v>12924</v>
      </c>
      <c r="H213" s="348">
        <f t="shared" si="14"/>
        <v>5516</v>
      </c>
      <c r="I213" s="344">
        <v>73</v>
      </c>
    </row>
    <row r="214" spans="1:9">
      <c r="A214" s="97">
        <v>202</v>
      </c>
      <c r="B214" s="60">
        <f t="shared" si="11"/>
        <v>22.49</v>
      </c>
      <c r="C214" s="66">
        <v>30</v>
      </c>
      <c r="D214" s="148">
        <v>24200</v>
      </c>
      <c r="E214" s="344">
        <v>13790</v>
      </c>
      <c r="F214" s="148">
        <f t="shared" si="12"/>
        <v>24997</v>
      </c>
      <c r="G214" s="348">
        <f t="shared" si="13"/>
        <v>12912</v>
      </c>
      <c r="H214" s="348">
        <f t="shared" si="14"/>
        <v>5516</v>
      </c>
      <c r="I214" s="344">
        <v>73</v>
      </c>
    </row>
    <row r="215" spans="1:9">
      <c r="A215" s="97">
        <v>203</v>
      </c>
      <c r="B215" s="60">
        <f t="shared" si="11"/>
        <v>22.52</v>
      </c>
      <c r="C215" s="66">
        <v>30</v>
      </c>
      <c r="D215" s="148">
        <v>24200</v>
      </c>
      <c r="E215" s="344">
        <v>13790</v>
      </c>
      <c r="F215" s="148">
        <f t="shared" si="12"/>
        <v>24974</v>
      </c>
      <c r="G215" s="348">
        <f t="shared" si="13"/>
        <v>12895</v>
      </c>
      <c r="H215" s="348">
        <f t="shared" si="14"/>
        <v>5516</v>
      </c>
      <c r="I215" s="344">
        <v>73</v>
      </c>
    </row>
    <row r="216" spans="1:9">
      <c r="A216" s="97">
        <v>204</v>
      </c>
      <c r="B216" s="60">
        <f t="shared" si="11"/>
        <v>22.54</v>
      </c>
      <c r="C216" s="66">
        <v>30</v>
      </c>
      <c r="D216" s="148">
        <v>24200</v>
      </c>
      <c r="E216" s="344">
        <v>13790</v>
      </c>
      <c r="F216" s="148">
        <f t="shared" si="12"/>
        <v>24959</v>
      </c>
      <c r="G216" s="348">
        <f t="shared" si="13"/>
        <v>12884</v>
      </c>
      <c r="H216" s="348">
        <f t="shared" si="14"/>
        <v>5516</v>
      </c>
      <c r="I216" s="344">
        <v>73</v>
      </c>
    </row>
    <row r="217" spans="1:9">
      <c r="A217" s="97">
        <v>205</v>
      </c>
      <c r="B217" s="60">
        <f t="shared" si="11"/>
        <v>22.56</v>
      </c>
      <c r="C217" s="66">
        <v>30</v>
      </c>
      <c r="D217" s="148">
        <v>24200</v>
      </c>
      <c r="E217" s="344">
        <v>13790</v>
      </c>
      <c r="F217" s="148">
        <f t="shared" si="12"/>
        <v>24943</v>
      </c>
      <c r="G217" s="348">
        <f t="shared" si="13"/>
        <v>12872</v>
      </c>
      <c r="H217" s="348">
        <f t="shared" si="14"/>
        <v>5516</v>
      </c>
      <c r="I217" s="344">
        <v>73</v>
      </c>
    </row>
    <row r="218" spans="1:9">
      <c r="A218" s="97">
        <v>206</v>
      </c>
      <c r="B218" s="60">
        <f t="shared" si="11"/>
        <v>22.59</v>
      </c>
      <c r="C218" s="66">
        <v>30</v>
      </c>
      <c r="D218" s="148">
        <v>24200</v>
      </c>
      <c r="E218" s="344">
        <v>13790</v>
      </c>
      <c r="F218" s="148">
        <f t="shared" si="12"/>
        <v>24920</v>
      </c>
      <c r="G218" s="348">
        <f t="shared" si="13"/>
        <v>12855</v>
      </c>
      <c r="H218" s="348">
        <f t="shared" si="14"/>
        <v>5516</v>
      </c>
      <c r="I218" s="344">
        <v>73</v>
      </c>
    </row>
    <row r="219" spans="1:9">
      <c r="A219" s="97">
        <v>207</v>
      </c>
      <c r="B219" s="60">
        <f t="shared" si="11"/>
        <v>22.61</v>
      </c>
      <c r="C219" s="66">
        <v>30</v>
      </c>
      <c r="D219" s="148">
        <v>24200</v>
      </c>
      <c r="E219" s="344">
        <v>13790</v>
      </c>
      <c r="F219" s="148">
        <f t="shared" si="12"/>
        <v>24905</v>
      </c>
      <c r="G219" s="348">
        <f t="shared" si="13"/>
        <v>12844</v>
      </c>
      <c r="H219" s="348">
        <f t="shared" si="14"/>
        <v>5516</v>
      </c>
      <c r="I219" s="344">
        <v>73</v>
      </c>
    </row>
    <row r="220" spans="1:9">
      <c r="A220" s="97">
        <v>208</v>
      </c>
      <c r="B220" s="60">
        <f t="shared" si="11"/>
        <v>22.63</v>
      </c>
      <c r="C220" s="66">
        <v>30</v>
      </c>
      <c r="D220" s="148">
        <v>24200</v>
      </c>
      <c r="E220" s="344">
        <v>13790</v>
      </c>
      <c r="F220" s="148">
        <f t="shared" si="12"/>
        <v>24889</v>
      </c>
      <c r="G220" s="348">
        <f t="shared" si="13"/>
        <v>12833</v>
      </c>
      <c r="H220" s="348">
        <f t="shared" si="14"/>
        <v>5516</v>
      </c>
      <c r="I220" s="344">
        <v>73</v>
      </c>
    </row>
    <row r="221" spans="1:9">
      <c r="A221" s="97">
        <v>209</v>
      </c>
      <c r="B221" s="60">
        <f t="shared" si="11"/>
        <v>22.66</v>
      </c>
      <c r="C221" s="66">
        <v>30</v>
      </c>
      <c r="D221" s="148">
        <v>24200</v>
      </c>
      <c r="E221" s="344">
        <v>13790</v>
      </c>
      <c r="F221" s="148">
        <f t="shared" si="12"/>
        <v>24866</v>
      </c>
      <c r="G221" s="348">
        <f t="shared" si="13"/>
        <v>12816</v>
      </c>
      <c r="H221" s="348">
        <f t="shared" si="14"/>
        <v>5516</v>
      </c>
      <c r="I221" s="344">
        <v>73</v>
      </c>
    </row>
    <row r="222" spans="1:9">
      <c r="A222" s="97">
        <v>210</v>
      </c>
      <c r="B222" s="60">
        <f t="shared" si="11"/>
        <v>22.68</v>
      </c>
      <c r="C222" s="66">
        <v>30</v>
      </c>
      <c r="D222" s="148">
        <v>24200</v>
      </c>
      <c r="E222" s="344">
        <v>13790</v>
      </c>
      <c r="F222" s="148">
        <f t="shared" si="12"/>
        <v>24851</v>
      </c>
      <c r="G222" s="348">
        <f t="shared" si="13"/>
        <v>12804</v>
      </c>
      <c r="H222" s="348">
        <f t="shared" si="14"/>
        <v>5516</v>
      </c>
      <c r="I222" s="344">
        <v>73</v>
      </c>
    </row>
    <row r="223" spans="1:9">
      <c r="A223" s="97">
        <v>211</v>
      </c>
      <c r="B223" s="60">
        <f t="shared" si="11"/>
        <v>22.7</v>
      </c>
      <c r="C223" s="66">
        <v>30</v>
      </c>
      <c r="D223" s="148">
        <v>24200</v>
      </c>
      <c r="E223" s="344">
        <v>13790</v>
      </c>
      <c r="F223" s="148">
        <f t="shared" si="12"/>
        <v>24836</v>
      </c>
      <c r="G223" s="348">
        <f t="shared" si="13"/>
        <v>12793</v>
      </c>
      <c r="H223" s="348">
        <f t="shared" si="14"/>
        <v>5516</v>
      </c>
      <c r="I223" s="344">
        <v>73</v>
      </c>
    </row>
    <row r="224" spans="1:9">
      <c r="A224" s="97">
        <v>212</v>
      </c>
      <c r="B224" s="60">
        <f t="shared" si="11"/>
        <v>22.72</v>
      </c>
      <c r="C224" s="66">
        <v>30</v>
      </c>
      <c r="D224" s="148">
        <v>24200</v>
      </c>
      <c r="E224" s="344">
        <v>13790</v>
      </c>
      <c r="F224" s="148">
        <f t="shared" si="12"/>
        <v>24821</v>
      </c>
      <c r="G224" s="348">
        <f t="shared" si="13"/>
        <v>12782</v>
      </c>
      <c r="H224" s="348">
        <f t="shared" si="14"/>
        <v>5516</v>
      </c>
      <c r="I224" s="344">
        <v>73</v>
      </c>
    </row>
    <row r="225" spans="1:9">
      <c r="A225" s="97">
        <v>213</v>
      </c>
      <c r="B225" s="60">
        <f t="shared" si="11"/>
        <v>22.75</v>
      </c>
      <c r="C225" s="66">
        <v>30</v>
      </c>
      <c r="D225" s="148">
        <v>24200</v>
      </c>
      <c r="E225" s="344">
        <v>13790</v>
      </c>
      <c r="F225" s="148">
        <f t="shared" si="12"/>
        <v>24798</v>
      </c>
      <c r="G225" s="348">
        <f t="shared" si="13"/>
        <v>12765</v>
      </c>
      <c r="H225" s="348">
        <f t="shared" si="14"/>
        <v>5516</v>
      </c>
      <c r="I225" s="344">
        <v>73</v>
      </c>
    </row>
    <row r="226" spans="1:9">
      <c r="A226" s="97">
        <v>214</v>
      </c>
      <c r="B226" s="60">
        <f t="shared" si="11"/>
        <v>22.77</v>
      </c>
      <c r="C226" s="66">
        <v>30</v>
      </c>
      <c r="D226" s="148">
        <v>24200</v>
      </c>
      <c r="E226" s="344">
        <v>13790</v>
      </c>
      <c r="F226" s="148">
        <f t="shared" si="12"/>
        <v>24783</v>
      </c>
      <c r="G226" s="348">
        <f t="shared" si="13"/>
        <v>12754</v>
      </c>
      <c r="H226" s="348">
        <f t="shared" si="14"/>
        <v>5516</v>
      </c>
      <c r="I226" s="344">
        <v>73</v>
      </c>
    </row>
    <row r="227" spans="1:9">
      <c r="A227" s="97">
        <v>215</v>
      </c>
      <c r="B227" s="60">
        <f t="shared" si="11"/>
        <v>22.79</v>
      </c>
      <c r="C227" s="66">
        <v>30</v>
      </c>
      <c r="D227" s="148">
        <v>24200</v>
      </c>
      <c r="E227" s="344">
        <v>13790</v>
      </c>
      <c r="F227" s="148">
        <f t="shared" si="12"/>
        <v>24768</v>
      </c>
      <c r="G227" s="348">
        <f t="shared" si="13"/>
        <v>12742</v>
      </c>
      <c r="H227" s="348">
        <f t="shared" si="14"/>
        <v>5516</v>
      </c>
      <c r="I227" s="344">
        <v>73</v>
      </c>
    </row>
    <row r="228" spans="1:9">
      <c r="A228" s="97">
        <v>216</v>
      </c>
      <c r="B228" s="60">
        <f t="shared" ref="B228:B287" si="15">ROUND(0.73*(6.558*LN(A228)-4),2)</f>
        <v>22.81</v>
      </c>
      <c r="C228" s="66">
        <v>30</v>
      </c>
      <c r="D228" s="148">
        <v>24200</v>
      </c>
      <c r="E228" s="344">
        <v>13790</v>
      </c>
      <c r="F228" s="148">
        <f t="shared" si="12"/>
        <v>24752</v>
      </c>
      <c r="G228" s="348">
        <f t="shared" si="13"/>
        <v>12731</v>
      </c>
      <c r="H228" s="348">
        <f t="shared" si="14"/>
        <v>5516</v>
      </c>
      <c r="I228" s="344">
        <v>73</v>
      </c>
    </row>
    <row r="229" spans="1:9">
      <c r="A229" s="97">
        <v>217</v>
      </c>
      <c r="B229" s="60">
        <f t="shared" si="15"/>
        <v>22.84</v>
      </c>
      <c r="C229" s="66">
        <v>30</v>
      </c>
      <c r="D229" s="148">
        <v>24200</v>
      </c>
      <c r="E229" s="344">
        <v>13790</v>
      </c>
      <c r="F229" s="148">
        <f t="shared" si="12"/>
        <v>24730</v>
      </c>
      <c r="G229" s="348">
        <f t="shared" si="13"/>
        <v>12715</v>
      </c>
      <c r="H229" s="348">
        <f t="shared" si="14"/>
        <v>5516</v>
      </c>
      <c r="I229" s="344">
        <v>73</v>
      </c>
    </row>
    <row r="230" spans="1:9">
      <c r="A230" s="97">
        <v>218</v>
      </c>
      <c r="B230" s="60">
        <f t="shared" si="15"/>
        <v>22.86</v>
      </c>
      <c r="C230" s="66">
        <v>30</v>
      </c>
      <c r="D230" s="148">
        <v>24200</v>
      </c>
      <c r="E230" s="344">
        <v>13790</v>
      </c>
      <c r="F230" s="148">
        <f t="shared" si="12"/>
        <v>24715</v>
      </c>
      <c r="G230" s="348">
        <f t="shared" si="13"/>
        <v>12703</v>
      </c>
      <c r="H230" s="348">
        <f t="shared" si="14"/>
        <v>5516</v>
      </c>
      <c r="I230" s="344">
        <v>73</v>
      </c>
    </row>
    <row r="231" spans="1:9">
      <c r="A231" s="97">
        <v>219</v>
      </c>
      <c r="B231" s="60">
        <f t="shared" si="15"/>
        <v>22.88</v>
      </c>
      <c r="C231" s="66">
        <v>30</v>
      </c>
      <c r="D231" s="148">
        <v>24200</v>
      </c>
      <c r="E231" s="344">
        <v>13790</v>
      </c>
      <c r="F231" s="148">
        <f t="shared" si="12"/>
        <v>24700</v>
      </c>
      <c r="G231" s="348">
        <f t="shared" si="13"/>
        <v>12692</v>
      </c>
      <c r="H231" s="348">
        <f t="shared" si="14"/>
        <v>5516</v>
      </c>
      <c r="I231" s="344">
        <v>73</v>
      </c>
    </row>
    <row r="232" spans="1:9">
      <c r="A232" s="97">
        <v>220</v>
      </c>
      <c r="B232" s="60">
        <f t="shared" si="15"/>
        <v>22.9</v>
      </c>
      <c r="C232" s="66">
        <v>30</v>
      </c>
      <c r="D232" s="148">
        <v>24200</v>
      </c>
      <c r="E232" s="344">
        <v>13790</v>
      </c>
      <c r="F232" s="148">
        <f t="shared" si="12"/>
        <v>24685</v>
      </c>
      <c r="G232" s="348">
        <f t="shared" si="13"/>
        <v>12681</v>
      </c>
      <c r="H232" s="348">
        <f t="shared" si="14"/>
        <v>5516</v>
      </c>
      <c r="I232" s="344">
        <v>73</v>
      </c>
    </row>
    <row r="233" spans="1:9">
      <c r="A233" s="97">
        <v>221</v>
      </c>
      <c r="B233" s="60">
        <f t="shared" si="15"/>
        <v>22.92</v>
      </c>
      <c r="C233" s="66">
        <v>30</v>
      </c>
      <c r="D233" s="148">
        <v>24200</v>
      </c>
      <c r="E233" s="344">
        <v>13790</v>
      </c>
      <c r="F233" s="148">
        <f t="shared" si="12"/>
        <v>24670</v>
      </c>
      <c r="G233" s="348">
        <f t="shared" si="13"/>
        <v>12670</v>
      </c>
      <c r="H233" s="348">
        <f t="shared" si="14"/>
        <v>5516</v>
      </c>
      <c r="I233" s="344">
        <v>73</v>
      </c>
    </row>
    <row r="234" spans="1:9">
      <c r="A234" s="97">
        <v>222</v>
      </c>
      <c r="B234" s="60">
        <f t="shared" si="15"/>
        <v>22.94</v>
      </c>
      <c r="C234" s="66">
        <v>30</v>
      </c>
      <c r="D234" s="148">
        <v>24200</v>
      </c>
      <c r="E234" s="344">
        <v>13790</v>
      </c>
      <c r="F234" s="148">
        <f t="shared" si="12"/>
        <v>24655</v>
      </c>
      <c r="G234" s="348">
        <f t="shared" si="13"/>
        <v>12659</v>
      </c>
      <c r="H234" s="348">
        <f t="shared" si="14"/>
        <v>5516</v>
      </c>
      <c r="I234" s="344">
        <v>73</v>
      </c>
    </row>
    <row r="235" spans="1:9">
      <c r="A235" s="97">
        <v>223</v>
      </c>
      <c r="B235" s="60">
        <f t="shared" si="15"/>
        <v>22.97</v>
      </c>
      <c r="C235" s="66">
        <v>30</v>
      </c>
      <c r="D235" s="148">
        <v>24200</v>
      </c>
      <c r="E235" s="344">
        <v>13790</v>
      </c>
      <c r="F235" s="148">
        <f t="shared" si="12"/>
        <v>24632</v>
      </c>
      <c r="G235" s="348">
        <f t="shared" si="13"/>
        <v>12643</v>
      </c>
      <c r="H235" s="348">
        <f t="shared" si="14"/>
        <v>5516</v>
      </c>
      <c r="I235" s="344">
        <v>73</v>
      </c>
    </row>
    <row r="236" spans="1:9">
      <c r="A236" s="97">
        <v>224</v>
      </c>
      <c r="B236" s="60">
        <f t="shared" si="15"/>
        <v>22.99</v>
      </c>
      <c r="C236" s="66">
        <v>30</v>
      </c>
      <c r="D236" s="148">
        <v>24200</v>
      </c>
      <c r="E236" s="344">
        <v>13790</v>
      </c>
      <c r="F236" s="148">
        <f t="shared" si="12"/>
        <v>24618</v>
      </c>
      <c r="G236" s="348">
        <f t="shared" si="13"/>
        <v>12632</v>
      </c>
      <c r="H236" s="348">
        <f t="shared" si="14"/>
        <v>5516</v>
      </c>
      <c r="I236" s="344">
        <v>73</v>
      </c>
    </row>
    <row r="237" spans="1:9">
      <c r="A237" s="97">
        <v>225</v>
      </c>
      <c r="B237" s="60">
        <f t="shared" si="15"/>
        <v>23.01</v>
      </c>
      <c r="C237" s="66">
        <v>30</v>
      </c>
      <c r="D237" s="148">
        <v>24200</v>
      </c>
      <c r="E237" s="344">
        <v>13790</v>
      </c>
      <c r="F237" s="148">
        <f t="shared" si="12"/>
        <v>24603</v>
      </c>
      <c r="G237" s="348">
        <f t="shared" si="13"/>
        <v>12621</v>
      </c>
      <c r="H237" s="348">
        <f t="shared" si="14"/>
        <v>5516</v>
      </c>
      <c r="I237" s="344">
        <v>73</v>
      </c>
    </row>
    <row r="238" spans="1:9">
      <c r="A238" s="97">
        <v>226</v>
      </c>
      <c r="B238" s="60">
        <f t="shared" si="15"/>
        <v>23.03</v>
      </c>
      <c r="C238" s="66">
        <v>30</v>
      </c>
      <c r="D238" s="148">
        <v>24200</v>
      </c>
      <c r="E238" s="344">
        <v>13790</v>
      </c>
      <c r="F238" s="148">
        <f t="shared" si="12"/>
        <v>24588</v>
      </c>
      <c r="G238" s="348">
        <f t="shared" si="13"/>
        <v>12610</v>
      </c>
      <c r="H238" s="348">
        <f t="shared" si="14"/>
        <v>5516</v>
      </c>
      <c r="I238" s="344">
        <v>73</v>
      </c>
    </row>
    <row r="239" spans="1:9">
      <c r="A239" s="97">
        <v>227</v>
      </c>
      <c r="B239" s="60">
        <f t="shared" si="15"/>
        <v>23.05</v>
      </c>
      <c r="C239" s="66">
        <v>30</v>
      </c>
      <c r="D239" s="148">
        <v>24200</v>
      </c>
      <c r="E239" s="344">
        <v>13790</v>
      </c>
      <c r="F239" s="148">
        <f t="shared" si="12"/>
        <v>24573</v>
      </c>
      <c r="G239" s="348">
        <f t="shared" si="13"/>
        <v>12599</v>
      </c>
      <c r="H239" s="348">
        <f t="shared" si="14"/>
        <v>5516</v>
      </c>
      <c r="I239" s="344">
        <v>73</v>
      </c>
    </row>
    <row r="240" spans="1:9">
      <c r="A240" s="97">
        <v>228</v>
      </c>
      <c r="B240" s="60">
        <f t="shared" si="15"/>
        <v>23.07</v>
      </c>
      <c r="C240" s="66">
        <v>30</v>
      </c>
      <c r="D240" s="148">
        <v>24200</v>
      </c>
      <c r="E240" s="344">
        <v>13790</v>
      </c>
      <c r="F240" s="148">
        <f t="shared" si="12"/>
        <v>24558</v>
      </c>
      <c r="G240" s="348">
        <f t="shared" si="13"/>
        <v>12588</v>
      </c>
      <c r="H240" s="348">
        <f t="shared" si="14"/>
        <v>5516</v>
      </c>
      <c r="I240" s="344">
        <v>73</v>
      </c>
    </row>
    <row r="241" spans="1:9">
      <c r="A241" s="97">
        <v>229</v>
      </c>
      <c r="B241" s="60">
        <f t="shared" si="15"/>
        <v>23.09</v>
      </c>
      <c r="C241" s="66">
        <v>30</v>
      </c>
      <c r="D241" s="148">
        <v>24200</v>
      </c>
      <c r="E241" s="344">
        <v>13790</v>
      </c>
      <c r="F241" s="148">
        <f t="shared" si="12"/>
        <v>24544</v>
      </c>
      <c r="G241" s="348">
        <f t="shared" si="13"/>
        <v>12577</v>
      </c>
      <c r="H241" s="348">
        <f t="shared" si="14"/>
        <v>5516</v>
      </c>
      <c r="I241" s="344">
        <v>73</v>
      </c>
    </row>
    <row r="242" spans="1:9">
      <c r="A242" s="97">
        <v>230</v>
      </c>
      <c r="B242" s="60">
        <f t="shared" si="15"/>
        <v>23.11</v>
      </c>
      <c r="C242" s="66">
        <v>30</v>
      </c>
      <c r="D242" s="148">
        <v>24200</v>
      </c>
      <c r="E242" s="344">
        <v>13790</v>
      </c>
      <c r="F242" s="148">
        <f t="shared" si="12"/>
        <v>24529</v>
      </c>
      <c r="G242" s="348">
        <f t="shared" si="13"/>
        <v>12566</v>
      </c>
      <c r="H242" s="348">
        <f t="shared" si="14"/>
        <v>5516</v>
      </c>
      <c r="I242" s="344">
        <v>73</v>
      </c>
    </row>
    <row r="243" spans="1:9">
      <c r="A243" s="97">
        <v>231</v>
      </c>
      <c r="B243" s="60">
        <f t="shared" si="15"/>
        <v>23.13</v>
      </c>
      <c r="C243" s="66">
        <v>30</v>
      </c>
      <c r="D243" s="148">
        <v>24200</v>
      </c>
      <c r="E243" s="344">
        <v>13790</v>
      </c>
      <c r="F243" s="148">
        <f t="shared" si="12"/>
        <v>24514</v>
      </c>
      <c r="G243" s="348">
        <f t="shared" si="13"/>
        <v>12555</v>
      </c>
      <c r="H243" s="348">
        <f t="shared" si="14"/>
        <v>5516</v>
      </c>
      <c r="I243" s="344">
        <v>73</v>
      </c>
    </row>
    <row r="244" spans="1:9">
      <c r="A244" s="97">
        <v>232</v>
      </c>
      <c r="B244" s="60">
        <f t="shared" si="15"/>
        <v>23.16</v>
      </c>
      <c r="C244" s="66">
        <v>30</v>
      </c>
      <c r="D244" s="148">
        <v>24200</v>
      </c>
      <c r="E244" s="344">
        <v>13790</v>
      </c>
      <c r="F244" s="148">
        <f t="shared" si="12"/>
        <v>24492</v>
      </c>
      <c r="G244" s="348">
        <f t="shared" si="13"/>
        <v>12539</v>
      </c>
      <c r="H244" s="348">
        <f t="shared" si="14"/>
        <v>5516</v>
      </c>
      <c r="I244" s="344">
        <v>73</v>
      </c>
    </row>
    <row r="245" spans="1:9">
      <c r="A245" s="97">
        <v>233</v>
      </c>
      <c r="B245" s="60">
        <f t="shared" si="15"/>
        <v>23.18</v>
      </c>
      <c r="C245" s="66">
        <v>30</v>
      </c>
      <c r="D245" s="148">
        <v>24200</v>
      </c>
      <c r="E245" s="344">
        <v>13790</v>
      </c>
      <c r="F245" s="148">
        <f t="shared" si="12"/>
        <v>24478</v>
      </c>
      <c r="G245" s="348">
        <f t="shared" si="13"/>
        <v>12528</v>
      </c>
      <c r="H245" s="348">
        <f t="shared" si="14"/>
        <v>5516</v>
      </c>
      <c r="I245" s="344">
        <v>73</v>
      </c>
    </row>
    <row r="246" spans="1:9">
      <c r="A246" s="97">
        <v>234</v>
      </c>
      <c r="B246" s="60">
        <f t="shared" si="15"/>
        <v>23.2</v>
      </c>
      <c r="C246" s="66">
        <v>30</v>
      </c>
      <c r="D246" s="148">
        <v>24200</v>
      </c>
      <c r="E246" s="344">
        <v>13790</v>
      </c>
      <c r="F246" s="148">
        <f t="shared" si="12"/>
        <v>24463</v>
      </c>
      <c r="G246" s="348">
        <f t="shared" si="13"/>
        <v>12517</v>
      </c>
      <c r="H246" s="348">
        <f t="shared" si="14"/>
        <v>5516</v>
      </c>
      <c r="I246" s="344">
        <v>73</v>
      </c>
    </row>
    <row r="247" spans="1:9">
      <c r="A247" s="97">
        <v>235</v>
      </c>
      <c r="B247" s="60">
        <f t="shared" si="15"/>
        <v>23.22</v>
      </c>
      <c r="C247" s="66">
        <v>30</v>
      </c>
      <c r="D247" s="148">
        <v>24200</v>
      </c>
      <c r="E247" s="344">
        <v>13790</v>
      </c>
      <c r="F247" s="148">
        <f t="shared" si="12"/>
        <v>24448</v>
      </c>
      <c r="G247" s="348">
        <f t="shared" si="13"/>
        <v>12506</v>
      </c>
      <c r="H247" s="348">
        <f t="shared" si="14"/>
        <v>5516</v>
      </c>
      <c r="I247" s="344">
        <v>73</v>
      </c>
    </row>
    <row r="248" spans="1:9">
      <c r="A248" s="97">
        <v>236</v>
      </c>
      <c r="B248" s="60">
        <f t="shared" si="15"/>
        <v>23.24</v>
      </c>
      <c r="C248" s="66">
        <v>30</v>
      </c>
      <c r="D248" s="148">
        <v>24200</v>
      </c>
      <c r="E248" s="344">
        <v>13790</v>
      </c>
      <c r="F248" s="148">
        <f t="shared" si="12"/>
        <v>24434</v>
      </c>
      <c r="G248" s="348">
        <f t="shared" si="13"/>
        <v>12496</v>
      </c>
      <c r="H248" s="348">
        <f t="shared" si="14"/>
        <v>5516</v>
      </c>
      <c r="I248" s="344">
        <v>73</v>
      </c>
    </row>
    <row r="249" spans="1:9">
      <c r="A249" s="97">
        <v>237</v>
      </c>
      <c r="B249" s="60">
        <f t="shared" si="15"/>
        <v>23.26</v>
      </c>
      <c r="C249" s="66">
        <v>30</v>
      </c>
      <c r="D249" s="148">
        <v>24200</v>
      </c>
      <c r="E249" s="344">
        <v>13790</v>
      </c>
      <c r="F249" s="148">
        <f t="shared" si="12"/>
        <v>24419</v>
      </c>
      <c r="G249" s="348">
        <f t="shared" si="13"/>
        <v>12485</v>
      </c>
      <c r="H249" s="348">
        <f t="shared" si="14"/>
        <v>5516</v>
      </c>
      <c r="I249" s="344">
        <v>73</v>
      </c>
    </row>
    <row r="250" spans="1:9">
      <c r="A250" s="97">
        <v>238</v>
      </c>
      <c r="B250" s="60">
        <f t="shared" si="15"/>
        <v>23.28</v>
      </c>
      <c r="C250" s="66">
        <v>30</v>
      </c>
      <c r="D250" s="148">
        <v>24200</v>
      </c>
      <c r="E250" s="344">
        <v>13790</v>
      </c>
      <c r="F250" s="148">
        <f t="shared" si="12"/>
        <v>24405</v>
      </c>
      <c r="G250" s="348">
        <f t="shared" si="13"/>
        <v>12474</v>
      </c>
      <c r="H250" s="348">
        <f t="shared" si="14"/>
        <v>5516</v>
      </c>
      <c r="I250" s="344">
        <v>73</v>
      </c>
    </row>
    <row r="251" spans="1:9">
      <c r="A251" s="97">
        <v>239</v>
      </c>
      <c r="B251" s="60">
        <f t="shared" si="15"/>
        <v>23.3</v>
      </c>
      <c r="C251" s="66">
        <v>30</v>
      </c>
      <c r="D251" s="148">
        <v>24200</v>
      </c>
      <c r="E251" s="344">
        <v>13790</v>
      </c>
      <c r="F251" s="148">
        <f t="shared" si="12"/>
        <v>24390</v>
      </c>
      <c r="G251" s="348">
        <f t="shared" si="13"/>
        <v>12464</v>
      </c>
      <c r="H251" s="348">
        <f t="shared" si="14"/>
        <v>5516</v>
      </c>
      <c r="I251" s="344">
        <v>73</v>
      </c>
    </row>
    <row r="252" spans="1:9">
      <c r="A252" s="97">
        <v>240</v>
      </c>
      <c r="B252" s="60">
        <f t="shared" si="15"/>
        <v>23.32</v>
      </c>
      <c r="C252" s="66">
        <v>30</v>
      </c>
      <c r="D252" s="148">
        <v>24200</v>
      </c>
      <c r="E252" s="344">
        <v>13790</v>
      </c>
      <c r="F252" s="148">
        <f t="shared" si="12"/>
        <v>24376</v>
      </c>
      <c r="G252" s="348">
        <f t="shared" si="13"/>
        <v>12453</v>
      </c>
      <c r="H252" s="348">
        <f t="shared" si="14"/>
        <v>5516</v>
      </c>
      <c r="I252" s="344">
        <v>73</v>
      </c>
    </row>
    <row r="253" spans="1:9">
      <c r="A253" s="97">
        <v>241</v>
      </c>
      <c r="B253" s="60">
        <f t="shared" si="15"/>
        <v>23.34</v>
      </c>
      <c r="C253" s="66">
        <v>30</v>
      </c>
      <c r="D253" s="148">
        <v>24200</v>
      </c>
      <c r="E253" s="344">
        <v>13790</v>
      </c>
      <c r="F253" s="148">
        <f t="shared" si="12"/>
        <v>24361</v>
      </c>
      <c r="G253" s="348">
        <f t="shared" si="13"/>
        <v>12442</v>
      </c>
      <c r="H253" s="348">
        <f t="shared" si="14"/>
        <v>5516</v>
      </c>
      <c r="I253" s="344">
        <v>73</v>
      </c>
    </row>
    <row r="254" spans="1:9">
      <c r="A254" s="97">
        <v>242</v>
      </c>
      <c r="B254" s="60">
        <f t="shared" si="15"/>
        <v>23.36</v>
      </c>
      <c r="C254" s="66">
        <v>30</v>
      </c>
      <c r="D254" s="148">
        <v>24200</v>
      </c>
      <c r="E254" s="344">
        <v>13790</v>
      </c>
      <c r="F254" s="148">
        <f t="shared" si="12"/>
        <v>24347</v>
      </c>
      <c r="G254" s="348">
        <f t="shared" si="13"/>
        <v>12432</v>
      </c>
      <c r="H254" s="348">
        <f t="shared" si="14"/>
        <v>5516</v>
      </c>
      <c r="I254" s="344">
        <v>73</v>
      </c>
    </row>
    <row r="255" spans="1:9">
      <c r="A255" s="97">
        <v>243</v>
      </c>
      <c r="B255" s="60">
        <f t="shared" si="15"/>
        <v>23.38</v>
      </c>
      <c r="C255" s="66">
        <v>30</v>
      </c>
      <c r="D255" s="148">
        <v>24200</v>
      </c>
      <c r="E255" s="344">
        <v>13790</v>
      </c>
      <c r="F255" s="148">
        <f t="shared" si="12"/>
        <v>24333</v>
      </c>
      <c r="G255" s="348">
        <f t="shared" si="13"/>
        <v>12421</v>
      </c>
      <c r="H255" s="348">
        <f t="shared" si="14"/>
        <v>5516</v>
      </c>
      <c r="I255" s="344">
        <v>73</v>
      </c>
    </row>
    <row r="256" spans="1:9">
      <c r="A256" s="97">
        <v>244</v>
      </c>
      <c r="B256" s="60">
        <f t="shared" si="15"/>
        <v>23.4</v>
      </c>
      <c r="C256" s="66">
        <v>30</v>
      </c>
      <c r="D256" s="148">
        <v>24200</v>
      </c>
      <c r="E256" s="344">
        <v>13790</v>
      </c>
      <c r="F256" s="148">
        <f t="shared" si="12"/>
        <v>24318</v>
      </c>
      <c r="G256" s="348">
        <f t="shared" si="13"/>
        <v>12410</v>
      </c>
      <c r="H256" s="348">
        <f t="shared" si="14"/>
        <v>5516</v>
      </c>
      <c r="I256" s="344">
        <v>73</v>
      </c>
    </row>
    <row r="257" spans="1:9">
      <c r="A257" s="97">
        <v>245</v>
      </c>
      <c r="B257" s="60">
        <f t="shared" si="15"/>
        <v>23.42</v>
      </c>
      <c r="C257" s="66">
        <v>30</v>
      </c>
      <c r="D257" s="148">
        <v>24200</v>
      </c>
      <c r="E257" s="344">
        <v>13790</v>
      </c>
      <c r="F257" s="148">
        <f t="shared" si="12"/>
        <v>24304</v>
      </c>
      <c r="G257" s="348">
        <f t="shared" si="13"/>
        <v>12400</v>
      </c>
      <c r="H257" s="348">
        <f t="shared" si="14"/>
        <v>5516</v>
      </c>
      <c r="I257" s="344">
        <v>73</v>
      </c>
    </row>
    <row r="258" spans="1:9">
      <c r="A258" s="97">
        <v>246</v>
      </c>
      <c r="B258" s="60">
        <f t="shared" si="15"/>
        <v>23.44</v>
      </c>
      <c r="C258" s="66">
        <v>30</v>
      </c>
      <c r="D258" s="148">
        <v>24200</v>
      </c>
      <c r="E258" s="344">
        <v>13790</v>
      </c>
      <c r="F258" s="148">
        <f t="shared" si="12"/>
        <v>24290</v>
      </c>
      <c r="G258" s="348">
        <f t="shared" si="13"/>
        <v>12389</v>
      </c>
      <c r="H258" s="348">
        <f t="shared" si="14"/>
        <v>5516</v>
      </c>
      <c r="I258" s="344">
        <v>73</v>
      </c>
    </row>
    <row r="259" spans="1:9">
      <c r="A259" s="97">
        <v>247</v>
      </c>
      <c r="B259" s="60">
        <f t="shared" si="15"/>
        <v>23.46</v>
      </c>
      <c r="C259" s="66">
        <v>30</v>
      </c>
      <c r="D259" s="148">
        <v>24200</v>
      </c>
      <c r="E259" s="344">
        <v>13790</v>
      </c>
      <c r="F259" s="148">
        <f t="shared" si="12"/>
        <v>24275</v>
      </c>
      <c r="G259" s="348">
        <f t="shared" si="13"/>
        <v>12379</v>
      </c>
      <c r="H259" s="348">
        <f t="shared" si="14"/>
        <v>5516</v>
      </c>
      <c r="I259" s="344">
        <v>73</v>
      </c>
    </row>
    <row r="260" spans="1:9">
      <c r="A260" s="97">
        <v>248</v>
      </c>
      <c r="B260" s="60">
        <f t="shared" si="15"/>
        <v>23.47</v>
      </c>
      <c r="C260" s="66">
        <v>30</v>
      </c>
      <c r="D260" s="148">
        <v>24200</v>
      </c>
      <c r="E260" s="344">
        <v>13790</v>
      </c>
      <c r="F260" s="148">
        <f t="shared" si="12"/>
        <v>24268</v>
      </c>
      <c r="G260" s="348">
        <f t="shared" si="13"/>
        <v>12373</v>
      </c>
      <c r="H260" s="348">
        <f t="shared" si="14"/>
        <v>5516</v>
      </c>
      <c r="I260" s="344">
        <v>73</v>
      </c>
    </row>
    <row r="261" spans="1:9">
      <c r="A261" s="97">
        <v>249</v>
      </c>
      <c r="B261" s="60">
        <f t="shared" si="15"/>
        <v>23.49</v>
      </c>
      <c r="C261" s="66">
        <v>30</v>
      </c>
      <c r="D261" s="148">
        <v>24200</v>
      </c>
      <c r="E261" s="344">
        <v>13790</v>
      </c>
      <c r="F261" s="148">
        <f t="shared" si="12"/>
        <v>24254</v>
      </c>
      <c r="G261" s="348">
        <f t="shared" si="13"/>
        <v>12363</v>
      </c>
      <c r="H261" s="348">
        <f t="shared" si="14"/>
        <v>5516</v>
      </c>
      <c r="I261" s="344">
        <v>73</v>
      </c>
    </row>
    <row r="262" spans="1:9">
      <c r="A262" s="97">
        <v>250</v>
      </c>
      <c r="B262" s="60">
        <f t="shared" si="15"/>
        <v>23.51</v>
      </c>
      <c r="C262" s="66">
        <v>30</v>
      </c>
      <c r="D262" s="148">
        <v>24200</v>
      </c>
      <c r="E262" s="344">
        <v>13790</v>
      </c>
      <c r="F262" s="148">
        <f t="shared" si="12"/>
        <v>24240</v>
      </c>
      <c r="G262" s="348">
        <f t="shared" si="13"/>
        <v>12352</v>
      </c>
      <c r="H262" s="348">
        <f t="shared" si="14"/>
        <v>5516</v>
      </c>
      <c r="I262" s="344">
        <v>73</v>
      </c>
    </row>
    <row r="263" spans="1:9">
      <c r="A263" s="97">
        <v>251</v>
      </c>
      <c r="B263" s="60">
        <f t="shared" si="15"/>
        <v>23.53</v>
      </c>
      <c r="C263" s="66">
        <v>30</v>
      </c>
      <c r="D263" s="148">
        <v>24200</v>
      </c>
      <c r="E263" s="344">
        <v>13790</v>
      </c>
      <c r="F263" s="148">
        <f t="shared" si="12"/>
        <v>24226</v>
      </c>
      <c r="G263" s="348">
        <f t="shared" si="13"/>
        <v>12342</v>
      </c>
      <c r="H263" s="348">
        <f t="shared" si="14"/>
        <v>5516</v>
      </c>
      <c r="I263" s="344">
        <v>73</v>
      </c>
    </row>
    <row r="264" spans="1:9">
      <c r="A264" s="97">
        <v>252</v>
      </c>
      <c r="B264" s="60">
        <f t="shared" si="15"/>
        <v>23.55</v>
      </c>
      <c r="C264" s="66">
        <v>30</v>
      </c>
      <c r="D264" s="148">
        <v>24200</v>
      </c>
      <c r="E264" s="344">
        <v>13790</v>
      </c>
      <c r="F264" s="148">
        <f t="shared" si="12"/>
        <v>24211</v>
      </c>
      <c r="G264" s="348">
        <f t="shared" si="13"/>
        <v>12331</v>
      </c>
      <c r="H264" s="348">
        <f t="shared" si="14"/>
        <v>5516</v>
      </c>
      <c r="I264" s="344">
        <v>73</v>
      </c>
    </row>
    <row r="265" spans="1:9">
      <c r="A265" s="97">
        <v>253</v>
      </c>
      <c r="B265" s="60">
        <f t="shared" si="15"/>
        <v>23.57</v>
      </c>
      <c r="C265" s="66">
        <v>30</v>
      </c>
      <c r="D265" s="148">
        <v>24200</v>
      </c>
      <c r="E265" s="344">
        <v>13790</v>
      </c>
      <c r="F265" s="148">
        <f t="shared" si="12"/>
        <v>24197</v>
      </c>
      <c r="G265" s="348">
        <f t="shared" si="13"/>
        <v>12321</v>
      </c>
      <c r="H265" s="348">
        <f t="shared" si="14"/>
        <v>5516</v>
      </c>
      <c r="I265" s="344">
        <v>73</v>
      </c>
    </row>
    <row r="266" spans="1:9">
      <c r="A266" s="97">
        <v>254</v>
      </c>
      <c r="B266" s="60">
        <f t="shared" si="15"/>
        <v>23.59</v>
      </c>
      <c r="C266" s="66">
        <v>30</v>
      </c>
      <c r="D266" s="148">
        <v>24200</v>
      </c>
      <c r="E266" s="344">
        <v>13790</v>
      </c>
      <c r="F266" s="148">
        <f t="shared" si="12"/>
        <v>24183</v>
      </c>
      <c r="G266" s="348">
        <f t="shared" si="13"/>
        <v>12310</v>
      </c>
      <c r="H266" s="348">
        <f t="shared" si="14"/>
        <v>5516</v>
      </c>
      <c r="I266" s="344">
        <v>73</v>
      </c>
    </row>
    <row r="267" spans="1:9">
      <c r="A267" s="97">
        <v>255</v>
      </c>
      <c r="B267" s="60">
        <f t="shared" si="15"/>
        <v>23.61</v>
      </c>
      <c r="C267" s="66">
        <v>30</v>
      </c>
      <c r="D267" s="148">
        <v>24200</v>
      </c>
      <c r="E267" s="344">
        <v>13790</v>
      </c>
      <c r="F267" s="148">
        <f t="shared" si="12"/>
        <v>24169</v>
      </c>
      <c r="G267" s="348">
        <f t="shared" si="13"/>
        <v>12300</v>
      </c>
      <c r="H267" s="348">
        <f t="shared" si="14"/>
        <v>5516</v>
      </c>
      <c r="I267" s="344">
        <v>73</v>
      </c>
    </row>
    <row r="268" spans="1:9">
      <c r="A268" s="97">
        <v>256</v>
      </c>
      <c r="B268" s="60">
        <f t="shared" si="15"/>
        <v>23.63</v>
      </c>
      <c r="C268" s="66">
        <v>30</v>
      </c>
      <c r="D268" s="148">
        <v>24200</v>
      </c>
      <c r="E268" s="344">
        <v>13790</v>
      </c>
      <c r="F268" s="148">
        <f t="shared" si="12"/>
        <v>24155</v>
      </c>
      <c r="G268" s="348">
        <f t="shared" si="13"/>
        <v>12289</v>
      </c>
      <c r="H268" s="348">
        <f t="shared" si="14"/>
        <v>5516</v>
      </c>
      <c r="I268" s="344">
        <v>73</v>
      </c>
    </row>
    <row r="269" spans="1:9">
      <c r="A269" s="97">
        <v>257</v>
      </c>
      <c r="B269" s="60">
        <f t="shared" si="15"/>
        <v>23.65</v>
      </c>
      <c r="C269" s="66">
        <v>30</v>
      </c>
      <c r="D269" s="148">
        <v>24200</v>
      </c>
      <c r="E269" s="344">
        <v>13790</v>
      </c>
      <c r="F269" s="148">
        <f t="shared" si="12"/>
        <v>24141</v>
      </c>
      <c r="G269" s="348">
        <f t="shared" si="13"/>
        <v>12279</v>
      </c>
      <c r="H269" s="348">
        <f t="shared" si="14"/>
        <v>5516</v>
      </c>
      <c r="I269" s="344">
        <v>73</v>
      </c>
    </row>
    <row r="270" spans="1:9">
      <c r="A270" s="97">
        <v>258</v>
      </c>
      <c r="B270" s="60">
        <f t="shared" si="15"/>
        <v>23.66</v>
      </c>
      <c r="C270" s="66">
        <v>30</v>
      </c>
      <c r="D270" s="148">
        <v>24200</v>
      </c>
      <c r="E270" s="344">
        <v>13790</v>
      </c>
      <c r="F270" s="148">
        <f t="shared" ref="F270:F333" si="16">ROUND(12*1.3525*(1/B270*D270+1/C270*E270)+I270,0)</f>
        <v>24134</v>
      </c>
      <c r="G270" s="348">
        <f t="shared" ref="G270:G333" si="17">ROUND(12*(1/B270*D270),0)</f>
        <v>12274</v>
      </c>
      <c r="H270" s="348">
        <f t="shared" ref="H270:H333" si="18">ROUND(12*(1/C270*E270),0)</f>
        <v>5516</v>
      </c>
      <c r="I270" s="344">
        <v>73</v>
      </c>
    </row>
    <row r="271" spans="1:9">
      <c r="A271" s="97">
        <v>259</v>
      </c>
      <c r="B271" s="60">
        <f t="shared" si="15"/>
        <v>23.68</v>
      </c>
      <c r="C271" s="66">
        <v>30</v>
      </c>
      <c r="D271" s="148">
        <v>24200</v>
      </c>
      <c r="E271" s="344">
        <v>13790</v>
      </c>
      <c r="F271" s="148">
        <f t="shared" si="16"/>
        <v>24120</v>
      </c>
      <c r="G271" s="348">
        <f t="shared" si="17"/>
        <v>12264</v>
      </c>
      <c r="H271" s="348">
        <f t="shared" si="18"/>
        <v>5516</v>
      </c>
      <c r="I271" s="344">
        <v>73</v>
      </c>
    </row>
    <row r="272" spans="1:9">
      <c r="A272" s="97">
        <v>260</v>
      </c>
      <c r="B272" s="60">
        <f t="shared" si="15"/>
        <v>23.7</v>
      </c>
      <c r="C272" s="66">
        <v>30</v>
      </c>
      <c r="D272" s="148">
        <v>24200</v>
      </c>
      <c r="E272" s="344">
        <v>13790</v>
      </c>
      <c r="F272" s="148">
        <f t="shared" si="16"/>
        <v>24106</v>
      </c>
      <c r="G272" s="348">
        <f t="shared" si="17"/>
        <v>12253</v>
      </c>
      <c r="H272" s="348">
        <f t="shared" si="18"/>
        <v>5516</v>
      </c>
      <c r="I272" s="344">
        <v>73</v>
      </c>
    </row>
    <row r="273" spans="1:9">
      <c r="A273" s="97">
        <v>261</v>
      </c>
      <c r="B273" s="60">
        <f t="shared" si="15"/>
        <v>23.72</v>
      </c>
      <c r="C273" s="66">
        <v>30</v>
      </c>
      <c r="D273" s="148">
        <v>24200</v>
      </c>
      <c r="E273" s="344">
        <v>13790</v>
      </c>
      <c r="F273" s="148">
        <f t="shared" si="16"/>
        <v>24092</v>
      </c>
      <c r="G273" s="348">
        <f t="shared" si="17"/>
        <v>12243</v>
      </c>
      <c r="H273" s="348">
        <f t="shared" si="18"/>
        <v>5516</v>
      </c>
      <c r="I273" s="344">
        <v>73</v>
      </c>
    </row>
    <row r="274" spans="1:9">
      <c r="A274" s="97">
        <v>262</v>
      </c>
      <c r="B274" s="60">
        <f t="shared" si="15"/>
        <v>23.74</v>
      </c>
      <c r="C274" s="66">
        <v>30</v>
      </c>
      <c r="D274" s="148">
        <v>24200</v>
      </c>
      <c r="E274" s="344">
        <v>13790</v>
      </c>
      <c r="F274" s="148">
        <f t="shared" si="16"/>
        <v>24078</v>
      </c>
      <c r="G274" s="348">
        <f t="shared" si="17"/>
        <v>12233</v>
      </c>
      <c r="H274" s="348">
        <f t="shared" si="18"/>
        <v>5516</v>
      </c>
      <c r="I274" s="344">
        <v>73</v>
      </c>
    </row>
    <row r="275" spans="1:9">
      <c r="A275" s="97">
        <v>263</v>
      </c>
      <c r="B275" s="60">
        <f t="shared" si="15"/>
        <v>23.76</v>
      </c>
      <c r="C275" s="66">
        <v>30</v>
      </c>
      <c r="D275" s="148">
        <v>24200</v>
      </c>
      <c r="E275" s="344">
        <v>13790</v>
      </c>
      <c r="F275" s="148">
        <f t="shared" si="16"/>
        <v>24064</v>
      </c>
      <c r="G275" s="348">
        <f t="shared" si="17"/>
        <v>12222</v>
      </c>
      <c r="H275" s="348">
        <f t="shared" si="18"/>
        <v>5516</v>
      </c>
      <c r="I275" s="344">
        <v>73</v>
      </c>
    </row>
    <row r="276" spans="1:9">
      <c r="A276" s="97">
        <v>264</v>
      </c>
      <c r="B276" s="60">
        <f t="shared" si="15"/>
        <v>23.77</v>
      </c>
      <c r="C276" s="66">
        <v>30</v>
      </c>
      <c r="D276" s="148">
        <v>24200</v>
      </c>
      <c r="E276" s="344">
        <v>13790</v>
      </c>
      <c r="F276" s="148">
        <f t="shared" si="16"/>
        <v>24057</v>
      </c>
      <c r="G276" s="348">
        <f t="shared" si="17"/>
        <v>12217</v>
      </c>
      <c r="H276" s="348">
        <f t="shared" si="18"/>
        <v>5516</v>
      </c>
      <c r="I276" s="344">
        <v>73</v>
      </c>
    </row>
    <row r="277" spans="1:9">
      <c r="A277" s="97">
        <v>265</v>
      </c>
      <c r="B277" s="60">
        <f t="shared" si="15"/>
        <v>23.79</v>
      </c>
      <c r="C277" s="66">
        <v>30</v>
      </c>
      <c r="D277" s="148">
        <v>24200</v>
      </c>
      <c r="E277" s="344">
        <v>13790</v>
      </c>
      <c r="F277" s="148">
        <f t="shared" si="16"/>
        <v>24043</v>
      </c>
      <c r="G277" s="348">
        <f t="shared" si="17"/>
        <v>12207</v>
      </c>
      <c r="H277" s="348">
        <f t="shared" si="18"/>
        <v>5516</v>
      </c>
      <c r="I277" s="344">
        <v>73</v>
      </c>
    </row>
    <row r="278" spans="1:9">
      <c r="A278" s="97">
        <v>266</v>
      </c>
      <c r="B278" s="60">
        <f t="shared" si="15"/>
        <v>23.81</v>
      </c>
      <c r="C278" s="66">
        <v>30</v>
      </c>
      <c r="D278" s="148">
        <v>24200</v>
      </c>
      <c r="E278" s="344">
        <v>13790</v>
      </c>
      <c r="F278" s="148">
        <f t="shared" si="16"/>
        <v>24029</v>
      </c>
      <c r="G278" s="348">
        <f t="shared" si="17"/>
        <v>12197</v>
      </c>
      <c r="H278" s="348">
        <f t="shared" si="18"/>
        <v>5516</v>
      </c>
      <c r="I278" s="344">
        <v>73</v>
      </c>
    </row>
    <row r="279" spans="1:9">
      <c r="A279" s="97">
        <v>267</v>
      </c>
      <c r="B279" s="60">
        <f t="shared" si="15"/>
        <v>23.83</v>
      </c>
      <c r="C279" s="66">
        <v>30</v>
      </c>
      <c r="D279" s="148">
        <v>24200</v>
      </c>
      <c r="E279" s="344">
        <v>13790</v>
      </c>
      <c r="F279" s="148">
        <f t="shared" si="16"/>
        <v>24015</v>
      </c>
      <c r="G279" s="348">
        <f t="shared" si="17"/>
        <v>12186</v>
      </c>
      <c r="H279" s="348">
        <f t="shared" si="18"/>
        <v>5516</v>
      </c>
      <c r="I279" s="344">
        <v>73</v>
      </c>
    </row>
    <row r="280" spans="1:9">
      <c r="A280" s="97">
        <v>268</v>
      </c>
      <c r="B280" s="60">
        <f t="shared" si="15"/>
        <v>23.85</v>
      </c>
      <c r="C280" s="66">
        <v>30</v>
      </c>
      <c r="D280" s="148">
        <v>24200</v>
      </c>
      <c r="E280" s="344">
        <v>13790</v>
      </c>
      <c r="F280" s="148">
        <f t="shared" si="16"/>
        <v>24002</v>
      </c>
      <c r="G280" s="348">
        <f t="shared" si="17"/>
        <v>12176</v>
      </c>
      <c r="H280" s="348">
        <f t="shared" si="18"/>
        <v>5516</v>
      </c>
      <c r="I280" s="344">
        <v>73</v>
      </c>
    </row>
    <row r="281" spans="1:9">
      <c r="A281" s="97">
        <v>269</v>
      </c>
      <c r="B281" s="60">
        <f t="shared" si="15"/>
        <v>23.86</v>
      </c>
      <c r="C281" s="66">
        <v>30</v>
      </c>
      <c r="D281" s="148">
        <v>24200</v>
      </c>
      <c r="E281" s="344">
        <v>13790</v>
      </c>
      <c r="F281" s="148">
        <f t="shared" si="16"/>
        <v>23995</v>
      </c>
      <c r="G281" s="348">
        <f t="shared" si="17"/>
        <v>12171</v>
      </c>
      <c r="H281" s="348">
        <f t="shared" si="18"/>
        <v>5516</v>
      </c>
      <c r="I281" s="344">
        <v>73</v>
      </c>
    </row>
    <row r="282" spans="1:9">
      <c r="A282" s="97">
        <v>270</v>
      </c>
      <c r="B282" s="60">
        <f t="shared" si="15"/>
        <v>23.88</v>
      </c>
      <c r="C282" s="66">
        <v>30</v>
      </c>
      <c r="D282" s="148">
        <v>24200</v>
      </c>
      <c r="E282" s="344">
        <v>13790</v>
      </c>
      <c r="F282" s="148">
        <f t="shared" si="16"/>
        <v>23981</v>
      </c>
      <c r="G282" s="348">
        <f t="shared" si="17"/>
        <v>12161</v>
      </c>
      <c r="H282" s="348">
        <f t="shared" si="18"/>
        <v>5516</v>
      </c>
      <c r="I282" s="344">
        <v>73</v>
      </c>
    </row>
    <row r="283" spans="1:9">
      <c r="A283" s="97">
        <v>271</v>
      </c>
      <c r="B283" s="60">
        <f t="shared" si="15"/>
        <v>23.9</v>
      </c>
      <c r="C283" s="66">
        <v>30</v>
      </c>
      <c r="D283" s="148">
        <v>24200</v>
      </c>
      <c r="E283" s="344">
        <v>13790</v>
      </c>
      <c r="F283" s="148">
        <f t="shared" si="16"/>
        <v>23967</v>
      </c>
      <c r="G283" s="348">
        <f t="shared" si="17"/>
        <v>12151</v>
      </c>
      <c r="H283" s="348">
        <f t="shared" si="18"/>
        <v>5516</v>
      </c>
      <c r="I283" s="344">
        <v>73</v>
      </c>
    </row>
    <row r="284" spans="1:9">
      <c r="A284" s="97">
        <v>272</v>
      </c>
      <c r="B284" s="60">
        <f t="shared" si="15"/>
        <v>23.92</v>
      </c>
      <c r="C284" s="66">
        <v>30</v>
      </c>
      <c r="D284" s="148">
        <v>24200</v>
      </c>
      <c r="E284" s="344">
        <v>13790</v>
      </c>
      <c r="F284" s="148">
        <f t="shared" si="16"/>
        <v>23953</v>
      </c>
      <c r="G284" s="348">
        <f t="shared" si="17"/>
        <v>12140</v>
      </c>
      <c r="H284" s="348">
        <f t="shared" si="18"/>
        <v>5516</v>
      </c>
      <c r="I284" s="344">
        <v>73</v>
      </c>
    </row>
    <row r="285" spans="1:9">
      <c r="A285" s="97">
        <v>273</v>
      </c>
      <c r="B285" s="60">
        <f t="shared" si="15"/>
        <v>23.93</v>
      </c>
      <c r="C285" s="66">
        <v>30</v>
      </c>
      <c r="D285" s="148">
        <v>24200</v>
      </c>
      <c r="E285" s="344">
        <v>13790</v>
      </c>
      <c r="F285" s="148">
        <f t="shared" si="16"/>
        <v>23947</v>
      </c>
      <c r="G285" s="348">
        <f t="shared" si="17"/>
        <v>12135</v>
      </c>
      <c r="H285" s="348">
        <f t="shared" si="18"/>
        <v>5516</v>
      </c>
      <c r="I285" s="344">
        <v>73</v>
      </c>
    </row>
    <row r="286" spans="1:9">
      <c r="A286" s="97">
        <v>274</v>
      </c>
      <c r="B286" s="60">
        <f t="shared" si="15"/>
        <v>23.95</v>
      </c>
      <c r="C286" s="66">
        <v>30</v>
      </c>
      <c r="D286" s="148">
        <v>24200</v>
      </c>
      <c r="E286" s="344">
        <v>13790</v>
      </c>
      <c r="F286" s="148">
        <f t="shared" si="16"/>
        <v>23933</v>
      </c>
      <c r="G286" s="348">
        <f t="shared" si="17"/>
        <v>12125</v>
      </c>
      <c r="H286" s="348">
        <f t="shared" si="18"/>
        <v>5516</v>
      </c>
      <c r="I286" s="344">
        <v>73</v>
      </c>
    </row>
    <row r="287" spans="1:9">
      <c r="A287" s="97">
        <v>275</v>
      </c>
      <c r="B287" s="60">
        <f t="shared" si="15"/>
        <v>23.97</v>
      </c>
      <c r="C287" s="66">
        <v>30</v>
      </c>
      <c r="D287" s="148">
        <v>24200</v>
      </c>
      <c r="E287" s="344">
        <v>13790</v>
      </c>
      <c r="F287" s="148">
        <f t="shared" si="16"/>
        <v>23919</v>
      </c>
      <c r="G287" s="348">
        <f t="shared" si="17"/>
        <v>12115</v>
      </c>
      <c r="H287" s="348">
        <f t="shared" si="18"/>
        <v>5516</v>
      </c>
      <c r="I287" s="344">
        <v>73</v>
      </c>
    </row>
    <row r="288" spans="1:9">
      <c r="A288" s="97">
        <v>276</v>
      </c>
      <c r="B288" s="60">
        <v>24</v>
      </c>
      <c r="C288" s="66">
        <v>30</v>
      </c>
      <c r="D288" s="148">
        <v>24200</v>
      </c>
      <c r="E288" s="344">
        <v>13790</v>
      </c>
      <c r="F288" s="148">
        <f t="shared" si="16"/>
        <v>23899</v>
      </c>
      <c r="G288" s="348">
        <f t="shared" si="17"/>
        <v>12100</v>
      </c>
      <c r="H288" s="348">
        <f t="shared" si="18"/>
        <v>5516</v>
      </c>
      <c r="I288" s="344">
        <v>73</v>
      </c>
    </row>
    <row r="289" spans="1:9">
      <c r="A289" s="97">
        <v>277</v>
      </c>
      <c r="B289" s="60">
        <v>24</v>
      </c>
      <c r="C289" s="66">
        <v>30</v>
      </c>
      <c r="D289" s="148">
        <v>24200</v>
      </c>
      <c r="E289" s="344">
        <v>13790</v>
      </c>
      <c r="F289" s="148">
        <f t="shared" si="16"/>
        <v>23899</v>
      </c>
      <c r="G289" s="348">
        <f t="shared" si="17"/>
        <v>12100</v>
      </c>
      <c r="H289" s="348">
        <f t="shared" si="18"/>
        <v>5516</v>
      </c>
      <c r="I289" s="344">
        <v>73</v>
      </c>
    </row>
    <row r="290" spans="1:9">
      <c r="A290" s="97">
        <v>278</v>
      </c>
      <c r="B290" s="60">
        <v>24</v>
      </c>
      <c r="C290" s="66">
        <v>30</v>
      </c>
      <c r="D290" s="148">
        <v>24200</v>
      </c>
      <c r="E290" s="344">
        <v>13790</v>
      </c>
      <c r="F290" s="148">
        <f t="shared" si="16"/>
        <v>23899</v>
      </c>
      <c r="G290" s="348">
        <f t="shared" si="17"/>
        <v>12100</v>
      </c>
      <c r="H290" s="348">
        <f t="shared" si="18"/>
        <v>5516</v>
      </c>
      <c r="I290" s="344">
        <v>73</v>
      </c>
    </row>
    <row r="291" spans="1:9">
      <c r="A291" s="97">
        <v>279</v>
      </c>
      <c r="B291" s="60">
        <v>24</v>
      </c>
      <c r="C291" s="66">
        <v>30</v>
      </c>
      <c r="D291" s="148">
        <v>24200</v>
      </c>
      <c r="E291" s="344">
        <v>13790</v>
      </c>
      <c r="F291" s="148">
        <f t="shared" si="16"/>
        <v>23899</v>
      </c>
      <c r="G291" s="348">
        <f t="shared" si="17"/>
        <v>12100</v>
      </c>
      <c r="H291" s="348">
        <f t="shared" si="18"/>
        <v>5516</v>
      </c>
      <c r="I291" s="344">
        <v>73</v>
      </c>
    </row>
    <row r="292" spans="1:9">
      <c r="A292" s="97">
        <v>280</v>
      </c>
      <c r="B292" s="60">
        <v>24</v>
      </c>
      <c r="C292" s="66">
        <v>30</v>
      </c>
      <c r="D292" s="148">
        <v>24200</v>
      </c>
      <c r="E292" s="344">
        <v>13790</v>
      </c>
      <c r="F292" s="148">
        <f t="shared" si="16"/>
        <v>23899</v>
      </c>
      <c r="G292" s="348">
        <f t="shared" si="17"/>
        <v>12100</v>
      </c>
      <c r="H292" s="348">
        <f t="shared" si="18"/>
        <v>5516</v>
      </c>
      <c r="I292" s="344">
        <v>73</v>
      </c>
    </row>
    <row r="293" spans="1:9">
      <c r="A293" s="97">
        <v>281</v>
      </c>
      <c r="B293" s="60">
        <v>24</v>
      </c>
      <c r="C293" s="66">
        <v>30</v>
      </c>
      <c r="D293" s="148">
        <v>24200</v>
      </c>
      <c r="E293" s="344">
        <v>13790</v>
      </c>
      <c r="F293" s="148">
        <f t="shared" si="16"/>
        <v>23899</v>
      </c>
      <c r="G293" s="348">
        <f t="shared" si="17"/>
        <v>12100</v>
      </c>
      <c r="H293" s="348">
        <f t="shared" si="18"/>
        <v>5516</v>
      </c>
      <c r="I293" s="344">
        <v>73</v>
      </c>
    </row>
    <row r="294" spans="1:9">
      <c r="A294" s="97">
        <v>282</v>
      </c>
      <c r="B294" s="60">
        <v>24</v>
      </c>
      <c r="C294" s="66">
        <v>30</v>
      </c>
      <c r="D294" s="148">
        <v>24200</v>
      </c>
      <c r="E294" s="344">
        <v>13790</v>
      </c>
      <c r="F294" s="148">
        <f t="shared" si="16"/>
        <v>23899</v>
      </c>
      <c r="G294" s="348">
        <f t="shared" si="17"/>
        <v>12100</v>
      </c>
      <c r="H294" s="348">
        <f t="shared" si="18"/>
        <v>5516</v>
      </c>
      <c r="I294" s="344">
        <v>73</v>
      </c>
    </row>
    <row r="295" spans="1:9">
      <c r="A295" s="97">
        <v>283</v>
      </c>
      <c r="B295" s="60">
        <v>24</v>
      </c>
      <c r="C295" s="66">
        <v>30</v>
      </c>
      <c r="D295" s="148">
        <v>24200</v>
      </c>
      <c r="E295" s="344">
        <v>13790</v>
      </c>
      <c r="F295" s="148">
        <f t="shared" si="16"/>
        <v>23899</v>
      </c>
      <c r="G295" s="348">
        <f t="shared" si="17"/>
        <v>12100</v>
      </c>
      <c r="H295" s="348">
        <f t="shared" si="18"/>
        <v>5516</v>
      </c>
      <c r="I295" s="344">
        <v>73</v>
      </c>
    </row>
    <row r="296" spans="1:9">
      <c r="A296" s="97">
        <v>284</v>
      </c>
      <c r="B296" s="60">
        <v>24</v>
      </c>
      <c r="C296" s="66">
        <v>30</v>
      </c>
      <c r="D296" s="148">
        <v>24200</v>
      </c>
      <c r="E296" s="344">
        <v>13790</v>
      </c>
      <c r="F296" s="148">
        <f t="shared" si="16"/>
        <v>23899</v>
      </c>
      <c r="G296" s="348">
        <f t="shared" si="17"/>
        <v>12100</v>
      </c>
      <c r="H296" s="348">
        <f t="shared" si="18"/>
        <v>5516</v>
      </c>
      <c r="I296" s="344">
        <v>73</v>
      </c>
    </row>
    <row r="297" spans="1:9">
      <c r="A297" s="97">
        <v>285</v>
      </c>
      <c r="B297" s="60">
        <v>24</v>
      </c>
      <c r="C297" s="66">
        <v>30</v>
      </c>
      <c r="D297" s="148">
        <v>24200</v>
      </c>
      <c r="E297" s="344">
        <v>13790</v>
      </c>
      <c r="F297" s="148">
        <f t="shared" si="16"/>
        <v>23899</v>
      </c>
      <c r="G297" s="348">
        <f t="shared" si="17"/>
        <v>12100</v>
      </c>
      <c r="H297" s="348">
        <f t="shared" si="18"/>
        <v>5516</v>
      </c>
      <c r="I297" s="344">
        <v>73</v>
      </c>
    </row>
    <row r="298" spans="1:9">
      <c r="A298" s="97">
        <v>286</v>
      </c>
      <c r="B298" s="60">
        <v>24</v>
      </c>
      <c r="C298" s="66">
        <v>30</v>
      </c>
      <c r="D298" s="148">
        <v>24200</v>
      </c>
      <c r="E298" s="344">
        <v>13790</v>
      </c>
      <c r="F298" s="148">
        <f t="shared" si="16"/>
        <v>23899</v>
      </c>
      <c r="G298" s="348">
        <f t="shared" si="17"/>
        <v>12100</v>
      </c>
      <c r="H298" s="348">
        <f t="shared" si="18"/>
        <v>5516</v>
      </c>
      <c r="I298" s="344">
        <v>73</v>
      </c>
    </row>
    <row r="299" spans="1:9">
      <c r="A299" s="97">
        <v>287</v>
      </c>
      <c r="B299" s="60">
        <v>24</v>
      </c>
      <c r="C299" s="66">
        <v>30</v>
      </c>
      <c r="D299" s="148">
        <v>24200</v>
      </c>
      <c r="E299" s="344">
        <v>13790</v>
      </c>
      <c r="F299" s="148">
        <f t="shared" si="16"/>
        <v>23899</v>
      </c>
      <c r="G299" s="348">
        <f t="shared" si="17"/>
        <v>12100</v>
      </c>
      <c r="H299" s="348">
        <f t="shared" si="18"/>
        <v>5516</v>
      </c>
      <c r="I299" s="344">
        <v>73</v>
      </c>
    </row>
    <row r="300" spans="1:9">
      <c r="A300" s="97">
        <v>288</v>
      </c>
      <c r="B300" s="60">
        <v>24</v>
      </c>
      <c r="C300" s="66">
        <v>30</v>
      </c>
      <c r="D300" s="148">
        <v>24200</v>
      </c>
      <c r="E300" s="344">
        <v>13790</v>
      </c>
      <c r="F300" s="148">
        <f t="shared" si="16"/>
        <v>23899</v>
      </c>
      <c r="G300" s="348">
        <f t="shared" si="17"/>
        <v>12100</v>
      </c>
      <c r="H300" s="348">
        <f t="shared" si="18"/>
        <v>5516</v>
      </c>
      <c r="I300" s="344">
        <v>73</v>
      </c>
    </row>
    <row r="301" spans="1:9">
      <c r="A301" s="97">
        <v>289</v>
      </c>
      <c r="B301" s="60">
        <v>24</v>
      </c>
      <c r="C301" s="66">
        <v>30</v>
      </c>
      <c r="D301" s="148">
        <v>24200</v>
      </c>
      <c r="E301" s="344">
        <v>13790</v>
      </c>
      <c r="F301" s="148">
        <f t="shared" si="16"/>
        <v>23899</v>
      </c>
      <c r="G301" s="348">
        <f t="shared" si="17"/>
        <v>12100</v>
      </c>
      <c r="H301" s="348">
        <f t="shared" si="18"/>
        <v>5516</v>
      </c>
      <c r="I301" s="344">
        <v>73</v>
      </c>
    </row>
    <row r="302" spans="1:9">
      <c r="A302" s="97">
        <v>290</v>
      </c>
      <c r="B302" s="60">
        <v>24</v>
      </c>
      <c r="C302" s="66">
        <v>30</v>
      </c>
      <c r="D302" s="148">
        <v>24200</v>
      </c>
      <c r="E302" s="344">
        <v>13790</v>
      </c>
      <c r="F302" s="148">
        <f t="shared" si="16"/>
        <v>23899</v>
      </c>
      <c r="G302" s="348">
        <f t="shared" si="17"/>
        <v>12100</v>
      </c>
      <c r="H302" s="348">
        <f t="shared" si="18"/>
        <v>5516</v>
      </c>
      <c r="I302" s="344">
        <v>73</v>
      </c>
    </row>
    <row r="303" spans="1:9">
      <c r="A303" s="97">
        <v>291</v>
      </c>
      <c r="B303" s="60">
        <v>24</v>
      </c>
      <c r="C303" s="66">
        <v>30</v>
      </c>
      <c r="D303" s="148">
        <v>24200</v>
      </c>
      <c r="E303" s="344">
        <v>13790</v>
      </c>
      <c r="F303" s="148">
        <f t="shared" si="16"/>
        <v>23899</v>
      </c>
      <c r="G303" s="348">
        <f t="shared" si="17"/>
        <v>12100</v>
      </c>
      <c r="H303" s="348">
        <f t="shared" si="18"/>
        <v>5516</v>
      </c>
      <c r="I303" s="344">
        <v>73</v>
      </c>
    </row>
    <row r="304" spans="1:9">
      <c r="A304" s="97">
        <v>292</v>
      </c>
      <c r="B304" s="60">
        <v>24</v>
      </c>
      <c r="C304" s="66">
        <v>30</v>
      </c>
      <c r="D304" s="148">
        <v>24200</v>
      </c>
      <c r="E304" s="344">
        <v>13790</v>
      </c>
      <c r="F304" s="148">
        <f t="shared" si="16"/>
        <v>23899</v>
      </c>
      <c r="G304" s="348">
        <f t="shared" si="17"/>
        <v>12100</v>
      </c>
      <c r="H304" s="348">
        <f t="shared" si="18"/>
        <v>5516</v>
      </c>
      <c r="I304" s="344">
        <v>73</v>
      </c>
    </row>
    <row r="305" spans="1:9">
      <c r="A305" s="97">
        <v>293</v>
      </c>
      <c r="B305" s="60">
        <v>24</v>
      </c>
      <c r="C305" s="66">
        <v>30</v>
      </c>
      <c r="D305" s="148">
        <v>24200</v>
      </c>
      <c r="E305" s="344">
        <v>13790</v>
      </c>
      <c r="F305" s="148">
        <f t="shared" si="16"/>
        <v>23899</v>
      </c>
      <c r="G305" s="348">
        <f t="shared" si="17"/>
        <v>12100</v>
      </c>
      <c r="H305" s="348">
        <f t="shared" si="18"/>
        <v>5516</v>
      </c>
      <c r="I305" s="344">
        <v>73</v>
      </c>
    </row>
    <row r="306" spans="1:9">
      <c r="A306" s="97">
        <v>294</v>
      </c>
      <c r="B306" s="60">
        <v>24</v>
      </c>
      <c r="C306" s="66">
        <v>30</v>
      </c>
      <c r="D306" s="148">
        <v>24200</v>
      </c>
      <c r="E306" s="344">
        <v>13790</v>
      </c>
      <c r="F306" s="148">
        <f t="shared" si="16"/>
        <v>23899</v>
      </c>
      <c r="G306" s="348">
        <f t="shared" si="17"/>
        <v>12100</v>
      </c>
      <c r="H306" s="348">
        <f t="shared" si="18"/>
        <v>5516</v>
      </c>
      <c r="I306" s="344">
        <v>73</v>
      </c>
    </row>
    <row r="307" spans="1:9">
      <c r="A307" s="97">
        <v>295</v>
      </c>
      <c r="B307" s="60">
        <v>24</v>
      </c>
      <c r="C307" s="66">
        <v>30</v>
      </c>
      <c r="D307" s="148">
        <v>24200</v>
      </c>
      <c r="E307" s="344">
        <v>13790</v>
      </c>
      <c r="F307" s="148">
        <f t="shared" si="16"/>
        <v>23899</v>
      </c>
      <c r="G307" s="348">
        <f t="shared" si="17"/>
        <v>12100</v>
      </c>
      <c r="H307" s="348">
        <f t="shared" si="18"/>
        <v>5516</v>
      </c>
      <c r="I307" s="344">
        <v>73</v>
      </c>
    </row>
    <row r="308" spans="1:9">
      <c r="A308" s="97">
        <v>296</v>
      </c>
      <c r="B308" s="60">
        <v>24</v>
      </c>
      <c r="C308" s="66">
        <v>30</v>
      </c>
      <c r="D308" s="148">
        <v>24200</v>
      </c>
      <c r="E308" s="344">
        <v>13790</v>
      </c>
      <c r="F308" s="148">
        <f t="shared" si="16"/>
        <v>23899</v>
      </c>
      <c r="G308" s="348">
        <f t="shared" si="17"/>
        <v>12100</v>
      </c>
      <c r="H308" s="348">
        <f t="shared" si="18"/>
        <v>5516</v>
      </c>
      <c r="I308" s="344">
        <v>73</v>
      </c>
    </row>
    <row r="309" spans="1:9">
      <c r="A309" s="97">
        <v>297</v>
      </c>
      <c r="B309" s="60">
        <v>24</v>
      </c>
      <c r="C309" s="66">
        <v>30</v>
      </c>
      <c r="D309" s="148">
        <v>24200</v>
      </c>
      <c r="E309" s="344">
        <v>13790</v>
      </c>
      <c r="F309" s="148">
        <f t="shared" si="16"/>
        <v>23899</v>
      </c>
      <c r="G309" s="348">
        <f t="shared" si="17"/>
        <v>12100</v>
      </c>
      <c r="H309" s="348">
        <f t="shared" si="18"/>
        <v>5516</v>
      </c>
      <c r="I309" s="344">
        <v>73</v>
      </c>
    </row>
    <row r="310" spans="1:9">
      <c r="A310" s="97">
        <v>298</v>
      </c>
      <c r="B310" s="60">
        <v>24</v>
      </c>
      <c r="C310" s="66">
        <v>30</v>
      </c>
      <c r="D310" s="148">
        <v>24200</v>
      </c>
      <c r="E310" s="344">
        <v>13790</v>
      </c>
      <c r="F310" s="148">
        <f t="shared" si="16"/>
        <v>23899</v>
      </c>
      <c r="G310" s="348">
        <f t="shared" si="17"/>
        <v>12100</v>
      </c>
      <c r="H310" s="348">
        <f t="shared" si="18"/>
        <v>5516</v>
      </c>
      <c r="I310" s="344">
        <v>73</v>
      </c>
    </row>
    <row r="311" spans="1:9">
      <c r="A311" s="97">
        <v>299</v>
      </c>
      <c r="B311" s="60">
        <v>24</v>
      </c>
      <c r="C311" s="66">
        <v>30</v>
      </c>
      <c r="D311" s="148">
        <v>24200</v>
      </c>
      <c r="E311" s="344">
        <v>13790</v>
      </c>
      <c r="F311" s="148">
        <f t="shared" si="16"/>
        <v>23899</v>
      </c>
      <c r="G311" s="348">
        <f t="shared" si="17"/>
        <v>12100</v>
      </c>
      <c r="H311" s="348">
        <f t="shared" si="18"/>
        <v>5516</v>
      </c>
      <c r="I311" s="344">
        <v>73</v>
      </c>
    </row>
    <row r="312" spans="1:9">
      <c r="A312" s="97">
        <v>300</v>
      </c>
      <c r="B312" s="60">
        <v>24</v>
      </c>
      <c r="C312" s="66">
        <v>30</v>
      </c>
      <c r="D312" s="148">
        <v>24200</v>
      </c>
      <c r="E312" s="344">
        <v>13790</v>
      </c>
      <c r="F312" s="148">
        <f t="shared" si="16"/>
        <v>23899</v>
      </c>
      <c r="G312" s="348">
        <f t="shared" si="17"/>
        <v>12100</v>
      </c>
      <c r="H312" s="348">
        <f t="shared" si="18"/>
        <v>5516</v>
      </c>
      <c r="I312" s="344">
        <v>73</v>
      </c>
    </row>
    <row r="313" spans="1:9">
      <c r="A313" s="97">
        <v>301</v>
      </c>
      <c r="B313" s="60">
        <v>24</v>
      </c>
      <c r="C313" s="66">
        <v>30</v>
      </c>
      <c r="D313" s="148">
        <v>24200</v>
      </c>
      <c r="E313" s="344">
        <v>13790</v>
      </c>
      <c r="F313" s="148">
        <f t="shared" si="16"/>
        <v>23899</v>
      </c>
      <c r="G313" s="348">
        <f t="shared" si="17"/>
        <v>12100</v>
      </c>
      <c r="H313" s="348">
        <f t="shared" si="18"/>
        <v>5516</v>
      </c>
      <c r="I313" s="344">
        <v>73</v>
      </c>
    </row>
    <row r="314" spans="1:9">
      <c r="A314" s="97">
        <v>302</v>
      </c>
      <c r="B314" s="60">
        <v>24</v>
      </c>
      <c r="C314" s="66">
        <v>30</v>
      </c>
      <c r="D314" s="148">
        <v>24200</v>
      </c>
      <c r="E314" s="344">
        <v>13790</v>
      </c>
      <c r="F314" s="148">
        <f t="shared" si="16"/>
        <v>23899</v>
      </c>
      <c r="G314" s="348">
        <f t="shared" si="17"/>
        <v>12100</v>
      </c>
      <c r="H314" s="348">
        <f t="shared" si="18"/>
        <v>5516</v>
      </c>
      <c r="I314" s="344">
        <v>73</v>
      </c>
    </row>
    <row r="315" spans="1:9">
      <c r="A315" s="97">
        <v>303</v>
      </c>
      <c r="B315" s="60">
        <v>24</v>
      </c>
      <c r="C315" s="66">
        <v>30</v>
      </c>
      <c r="D315" s="148">
        <v>24200</v>
      </c>
      <c r="E315" s="344">
        <v>13790</v>
      </c>
      <c r="F315" s="148">
        <f t="shared" si="16"/>
        <v>23899</v>
      </c>
      <c r="G315" s="348">
        <f t="shared" si="17"/>
        <v>12100</v>
      </c>
      <c r="H315" s="348">
        <f t="shared" si="18"/>
        <v>5516</v>
      </c>
      <c r="I315" s="344">
        <v>73</v>
      </c>
    </row>
    <row r="316" spans="1:9">
      <c r="A316" s="97">
        <v>304</v>
      </c>
      <c r="B316" s="60">
        <v>24</v>
      </c>
      <c r="C316" s="66">
        <v>30</v>
      </c>
      <c r="D316" s="148">
        <v>24200</v>
      </c>
      <c r="E316" s="344">
        <v>13790</v>
      </c>
      <c r="F316" s="148">
        <f t="shared" si="16"/>
        <v>23899</v>
      </c>
      <c r="G316" s="348">
        <f t="shared" si="17"/>
        <v>12100</v>
      </c>
      <c r="H316" s="348">
        <f t="shared" si="18"/>
        <v>5516</v>
      </c>
      <c r="I316" s="344">
        <v>73</v>
      </c>
    </row>
    <row r="317" spans="1:9">
      <c r="A317" s="97">
        <v>305</v>
      </c>
      <c r="B317" s="60">
        <v>24</v>
      </c>
      <c r="C317" s="66">
        <v>30</v>
      </c>
      <c r="D317" s="148">
        <v>24200</v>
      </c>
      <c r="E317" s="344">
        <v>13790</v>
      </c>
      <c r="F317" s="148">
        <f t="shared" si="16"/>
        <v>23899</v>
      </c>
      <c r="G317" s="348">
        <f t="shared" si="17"/>
        <v>12100</v>
      </c>
      <c r="H317" s="348">
        <f t="shared" si="18"/>
        <v>5516</v>
      </c>
      <c r="I317" s="344">
        <v>73</v>
      </c>
    </row>
    <row r="318" spans="1:9">
      <c r="A318" s="97">
        <v>306</v>
      </c>
      <c r="B318" s="60">
        <v>24</v>
      </c>
      <c r="C318" s="66">
        <v>30</v>
      </c>
      <c r="D318" s="148">
        <v>24200</v>
      </c>
      <c r="E318" s="344">
        <v>13790</v>
      </c>
      <c r="F318" s="148">
        <f t="shared" si="16"/>
        <v>23899</v>
      </c>
      <c r="G318" s="348">
        <f t="shared" si="17"/>
        <v>12100</v>
      </c>
      <c r="H318" s="348">
        <f t="shared" si="18"/>
        <v>5516</v>
      </c>
      <c r="I318" s="344">
        <v>73</v>
      </c>
    </row>
    <row r="319" spans="1:9">
      <c r="A319" s="97">
        <v>307</v>
      </c>
      <c r="B319" s="60">
        <v>24</v>
      </c>
      <c r="C319" s="66">
        <v>30</v>
      </c>
      <c r="D319" s="148">
        <v>24200</v>
      </c>
      <c r="E319" s="344">
        <v>13790</v>
      </c>
      <c r="F319" s="148">
        <f t="shared" si="16"/>
        <v>23899</v>
      </c>
      <c r="G319" s="348">
        <f t="shared" si="17"/>
        <v>12100</v>
      </c>
      <c r="H319" s="348">
        <f t="shared" si="18"/>
        <v>5516</v>
      </c>
      <c r="I319" s="344">
        <v>73</v>
      </c>
    </row>
    <row r="320" spans="1:9">
      <c r="A320" s="97">
        <v>308</v>
      </c>
      <c r="B320" s="60">
        <v>24</v>
      </c>
      <c r="C320" s="66">
        <v>30</v>
      </c>
      <c r="D320" s="148">
        <v>24200</v>
      </c>
      <c r="E320" s="344">
        <v>13790</v>
      </c>
      <c r="F320" s="148">
        <f t="shared" si="16"/>
        <v>23899</v>
      </c>
      <c r="G320" s="348">
        <f t="shared" si="17"/>
        <v>12100</v>
      </c>
      <c r="H320" s="348">
        <f t="shared" si="18"/>
        <v>5516</v>
      </c>
      <c r="I320" s="344">
        <v>73</v>
      </c>
    </row>
    <row r="321" spans="1:9">
      <c r="A321" s="97">
        <v>309</v>
      </c>
      <c r="B321" s="60">
        <v>24</v>
      </c>
      <c r="C321" s="66">
        <v>30</v>
      </c>
      <c r="D321" s="148">
        <v>24200</v>
      </c>
      <c r="E321" s="344">
        <v>13790</v>
      </c>
      <c r="F321" s="148">
        <f t="shared" si="16"/>
        <v>23899</v>
      </c>
      <c r="G321" s="348">
        <f t="shared" si="17"/>
        <v>12100</v>
      </c>
      <c r="H321" s="348">
        <f t="shared" si="18"/>
        <v>5516</v>
      </c>
      <c r="I321" s="344">
        <v>73</v>
      </c>
    </row>
    <row r="322" spans="1:9">
      <c r="A322" s="97">
        <v>310</v>
      </c>
      <c r="B322" s="60">
        <v>24</v>
      </c>
      <c r="C322" s="66">
        <v>30</v>
      </c>
      <c r="D322" s="148">
        <v>24200</v>
      </c>
      <c r="E322" s="344">
        <v>13790</v>
      </c>
      <c r="F322" s="148">
        <f t="shared" si="16"/>
        <v>23899</v>
      </c>
      <c r="G322" s="348">
        <f t="shared" si="17"/>
        <v>12100</v>
      </c>
      <c r="H322" s="348">
        <f t="shared" si="18"/>
        <v>5516</v>
      </c>
      <c r="I322" s="344">
        <v>73</v>
      </c>
    </row>
    <row r="323" spans="1:9">
      <c r="A323" s="97">
        <v>311</v>
      </c>
      <c r="B323" s="60">
        <v>24</v>
      </c>
      <c r="C323" s="66">
        <v>30</v>
      </c>
      <c r="D323" s="148">
        <v>24200</v>
      </c>
      <c r="E323" s="344">
        <v>13790</v>
      </c>
      <c r="F323" s="148">
        <f t="shared" si="16"/>
        <v>23899</v>
      </c>
      <c r="G323" s="348">
        <f t="shared" si="17"/>
        <v>12100</v>
      </c>
      <c r="H323" s="348">
        <f t="shared" si="18"/>
        <v>5516</v>
      </c>
      <c r="I323" s="344">
        <v>73</v>
      </c>
    </row>
    <row r="324" spans="1:9">
      <c r="A324" s="97">
        <v>312</v>
      </c>
      <c r="B324" s="60">
        <v>24</v>
      </c>
      <c r="C324" s="66">
        <v>30</v>
      </c>
      <c r="D324" s="148">
        <v>24200</v>
      </c>
      <c r="E324" s="344">
        <v>13790</v>
      </c>
      <c r="F324" s="148">
        <f t="shared" si="16"/>
        <v>23899</v>
      </c>
      <c r="G324" s="348">
        <f t="shared" si="17"/>
        <v>12100</v>
      </c>
      <c r="H324" s="348">
        <f t="shared" si="18"/>
        <v>5516</v>
      </c>
      <c r="I324" s="344">
        <v>73</v>
      </c>
    </row>
    <row r="325" spans="1:9">
      <c r="A325" s="97">
        <v>313</v>
      </c>
      <c r="B325" s="60">
        <v>24</v>
      </c>
      <c r="C325" s="66">
        <v>30</v>
      </c>
      <c r="D325" s="148">
        <v>24200</v>
      </c>
      <c r="E325" s="344">
        <v>13790</v>
      </c>
      <c r="F325" s="148">
        <f t="shared" si="16"/>
        <v>23899</v>
      </c>
      <c r="G325" s="348">
        <f t="shared" si="17"/>
        <v>12100</v>
      </c>
      <c r="H325" s="348">
        <f t="shared" si="18"/>
        <v>5516</v>
      </c>
      <c r="I325" s="344">
        <v>73</v>
      </c>
    </row>
    <row r="326" spans="1:9">
      <c r="A326" s="97">
        <v>314</v>
      </c>
      <c r="B326" s="60">
        <v>24</v>
      </c>
      <c r="C326" s="66">
        <v>30</v>
      </c>
      <c r="D326" s="148">
        <v>24200</v>
      </c>
      <c r="E326" s="344">
        <v>13790</v>
      </c>
      <c r="F326" s="148">
        <f t="shared" si="16"/>
        <v>23899</v>
      </c>
      <c r="G326" s="348">
        <f t="shared" si="17"/>
        <v>12100</v>
      </c>
      <c r="H326" s="348">
        <f t="shared" si="18"/>
        <v>5516</v>
      </c>
      <c r="I326" s="344">
        <v>73</v>
      </c>
    </row>
    <row r="327" spans="1:9">
      <c r="A327" s="97">
        <v>315</v>
      </c>
      <c r="B327" s="60">
        <v>24</v>
      </c>
      <c r="C327" s="66">
        <v>30</v>
      </c>
      <c r="D327" s="148">
        <v>24200</v>
      </c>
      <c r="E327" s="344">
        <v>13790</v>
      </c>
      <c r="F327" s="148">
        <f t="shared" si="16"/>
        <v>23899</v>
      </c>
      <c r="G327" s="348">
        <f t="shared" si="17"/>
        <v>12100</v>
      </c>
      <c r="H327" s="348">
        <f t="shared" si="18"/>
        <v>5516</v>
      </c>
      <c r="I327" s="344">
        <v>73</v>
      </c>
    </row>
    <row r="328" spans="1:9">
      <c r="A328" s="97">
        <v>316</v>
      </c>
      <c r="B328" s="60">
        <v>24</v>
      </c>
      <c r="C328" s="66">
        <v>30</v>
      </c>
      <c r="D328" s="148">
        <v>24200</v>
      </c>
      <c r="E328" s="344">
        <v>13790</v>
      </c>
      <c r="F328" s="148">
        <f t="shared" si="16"/>
        <v>23899</v>
      </c>
      <c r="G328" s="348">
        <f t="shared" si="17"/>
        <v>12100</v>
      </c>
      <c r="H328" s="348">
        <f t="shared" si="18"/>
        <v>5516</v>
      </c>
      <c r="I328" s="344">
        <v>73</v>
      </c>
    </row>
    <row r="329" spans="1:9">
      <c r="A329" s="97">
        <v>317</v>
      </c>
      <c r="B329" s="60">
        <v>24</v>
      </c>
      <c r="C329" s="66">
        <v>30</v>
      </c>
      <c r="D329" s="148">
        <v>24200</v>
      </c>
      <c r="E329" s="344">
        <v>13790</v>
      </c>
      <c r="F329" s="148">
        <f t="shared" si="16"/>
        <v>23899</v>
      </c>
      <c r="G329" s="348">
        <f t="shared" si="17"/>
        <v>12100</v>
      </c>
      <c r="H329" s="348">
        <f t="shared" si="18"/>
        <v>5516</v>
      </c>
      <c r="I329" s="344">
        <v>73</v>
      </c>
    </row>
    <row r="330" spans="1:9">
      <c r="A330" s="97">
        <v>318</v>
      </c>
      <c r="B330" s="60">
        <v>24</v>
      </c>
      <c r="C330" s="66">
        <v>30</v>
      </c>
      <c r="D330" s="148">
        <v>24200</v>
      </c>
      <c r="E330" s="344">
        <v>13790</v>
      </c>
      <c r="F330" s="148">
        <f t="shared" si="16"/>
        <v>23899</v>
      </c>
      <c r="G330" s="348">
        <f t="shared" si="17"/>
        <v>12100</v>
      </c>
      <c r="H330" s="348">
        <f t="shared" si="18"/>
        <v>5516</v>
      </c>
      <c r="I330" s="344">
        <v>73</v>
      </c>
    </row>
    <row r="331" spans="1:9">
      <c r="A331" s="97">
        <v>319</v>
      </c>
      <c r="B331" s="60">
        <v>24</v>
      </c>
      <c r="C331" s="66">
        <v>30</v>
      </c>
      <c r="D331" s="148">
        <v>24200</v>
      </c>
      <c r="E331" s="344">
        <v>13790</v>
      </c>
      <c r="F331" s="148">
        <f t="shared" si="16"/>
        <v>23899</v>
      </c>
      <c r="G331" s="348">
        <f t="shared" si="17"/>
        <v>12100</v>
      </c>
      <c r="H331" s="348">
        <f t="shared" si="18"/>
        <v>5516</v>
      </c>
      <c r="I331" s="344">
        <v>73</v>
      </c>
    </row>
    <row r="332" spans="1:9">
      <c r="A332" s="97">
        <v>320</v>
      </c>
      <c r="B332" s="60">
        <v>24</v>
      </c>
      <c r="C332" s="66">
        <v>30</v>
      </c>
      <c r="D332" s="148">
        <v>24200</v>
      </c>
      <c r="E332" s="344">
        <v>13790</v>
      </c>
      <c r="F332" s="148">
        <f t="shared" si="16"/>
        <v>23899</v>
      </c>
      <c r="G332" s="348">
        <f t="shared" si="17"/>
        <v>12100</v>
      </c>
      <c r="H332" s="348">
        <f t="shared" si="18"/>
        <v>5516</v>
      </c>
      <c r="I332" s="344">
        <v>73</v>
      </c>
    </row>
    <row r="333" spans="1:9" ht="13.5" thickBot="1">
      <c r="A333" s="98">
        <v>321</v>
      </c>
      <c r="B333" s="67">
        <v>24</v>
      </c>
      <c r="C333" s="68">
        <v>30</v>
      </c>
      <c r="D333" s="341">
        <v>24200</v>
      </c>
      <c r="E333" s="151">
        <v>13790</v>
      </c>
      <c r="F333" s="341">
        <f t="shared" si="16"/>
        <v>23899</v>
      </c>
      <c r="G333" s="350">
        <f t="shared" si="17"/>
        <v>12100</v>
      </c>
      <c r="H333" s="350">
        <f t="shared" si="18"/>
        <v>5516</v>
      </c>
      <c r="I333" s="151">
        <v>73</v>
      </c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8" fitToHeight="19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>
    <pageSetUpPr fitToPage="1"/>
  </sheetPr>
  <dimension ref="A1:J182"/>
  <sheetViews>
    <sheetView workbookViewId="0">
      <pane ySplit="10" topLeftCell="A11" activePane="bottomLeft" state="frozenSplit"/>
      <selection pane="bottomLeft" activeCell="K10" sqref="K10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22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>
      <c r="A4" s="72" t="s">
        <v>185</v>
      </c>
      <c r="B4" s="34"/>
      <c r="C4" s="34"/>
      <c r="D4" s="34"/>
      <c r="E4" s="34"/>
      <c r="F4" s="34"/>
      <c r="G4" s="34"/>
      <c r="H4" s="34"/>
      <c r="J4" s="30"/>
    </row>
    <row r="5" spans="1:10" ht="6.7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F6" s="38" t="s">
        <v>160</v>
      </c>
      <c r="G6" s="38"/>
      <c r="H6" s="38"/>
      <c r="J6" s="30"/>
    </row>
    <row r="7" spans="1:10" ht="15.75">
      <c r="A7" s="39"/>
      <c r="B7" s="36"/>
      <c r="C7" s="62" t="s">
        <v>186</v>
      </c>
      <c r="D7" s="63"/>
      <c r="E7" s="64"/>
      <c r="F7" s="62">
        <v>32</v>
      </c>
      <c r="G7" s="62"/>
      <c r="H7" s="65"/>
      <c r="J7" s="30"/>
    </row>
    <row r="8" spans="1:10" ht="6" customHeight="1" thickBot="1">
      <c r="A8" s="527"/>
      <c r="B8" s="527"/>
      <c r="C8" s="46"/>
      <c r="D8" s="47"/>
      <c r="E8" s="48"/>
      <c r="F8" s="48"/>
      <c r="G8" s="48"/>
      <c r="H8" s="48"/>
      <c r="J8" s="30"/>
    </row>
    <row r="9" spans="1:10" ht="15.75">
      <c r="A9" s="31"/>
      <c r="B9" s="49" t="s">
        <v>198</v>
      </c>
      <c r="C9" s="50"/>
      <c r="D9" s="49" t="s">
        <v>199</v>
      </c>
      <c r="E9" s="50"/>
      <c r="F9" s="51" t="s">
        <v>200</v>
      </c>
      <c r="G9" s="299"/>
      <c r="H9" s="299" t="s">
        <v>201</v>
      </c>
      <c r="I9" s="50"/>
    </row>
    <row r="10" spans="1:10" ht="45.75" thickBot="1">
      <c r="A10" s="53" t="s">
        <v>31</v>
      </c>
      <c r="B10" s="54" t="s">
        <v>159</v>
      </c>
      <c r="C10" s="55" t="s">
        <v>160</v>
      </c>
      <c r="D10" s="56" t="s">
        <v>202</v>
      </c>
      <c r="E10" s="57" t="s">
        <v>203</v>
      </c>
      <c r="F10" s="56" t="s">
        <v>200</v>
      </c>
      <c r="G10" s="349" t="s">
        <v>266</v>
      </c>
      <c r="H10" s="349" t="s">
        <v>267</v>
      </c>
      <c r="I10" s="57" t="s">
        <v>205</v>
      </c>
    </row>
    <row r="11" spans="1:10">
      <c r="A11" s="127">
        <v>1</v>
      </c>
      <c r="B11" s="70">
        <f t="shared" ref="B11:B42" si="0">ROUND((1.1233*LN(A11)+17)*1.11,2)</f>
        <v>18.87</v>
      </c>
      <c r="C11" s="66">
        <v>32</v>
      </c>
      <c r="D11" s="342">
        <v>24200</v>
      </c>
      <c r="E11" s="343">
        <v>13790</v>
      </c>
      <c r="F11" s="342">
        <f>ROUND(12*1.3525*(1/B11*D11+1/C11*E11)+I11,0)</f>
        <v>27855</v>
      </c>
      <c r="G11" s="371">
        <f>ROUND(12*(1/B11*D11),0)</f>
        <v>15390</v>
      </c>
      <c r="H11" s="355">
        <f>ROUND(12*(1/C11*E11),0)</f>
        <v>5171</v>
      </c>
      <c r="I11" s="343">
        <v>47</v>
      </c>
    </row>
    <row r="12" spans="1:10">
      <c r="A12" s="97">
        <v>2</v>
      </c>
      <c r="B12" s="70">
        <f t="shared" si="0"/>
        <v>19.73</v>
      </c>
      <c r="C12" s="66">
        <v>32</v>
      </c>
      <c r="D12" s="148">
        <v>24200</v>
      </c>
      <c r="E12" s="344">
        <v>13790</v>
      </c>
      <c r="F12" s="148">
        <f t="shared" ref="F12:F75" si="1">ROUND(12*1.3525*(1/B12*D12+1/C12*E12)+I12,0)</f>
        <v>26948</v>
      </c>
      <c r="G12" s="373">
        <f t="shared" ref="G12:G75" si="2">ROUND(12*(1/B12*D12),0)</f>
        <v>14719</v>
      </c>
      <c r="H12" s="348">
        <f t="shared" ref="H12:H75" si="3">ROUND(12*(1/C12*E12),0)</f>
        <v>5171</v>
      </c>
      <c r="I12" s="344">
        <v>47</v>
      </c>
    </row>
    <row r="13" spans="1:10">
      <c r="A13" s="97">
        <v>3</v>
      </c>
      <c r="B13" s="70">
        <f t="shared" si="0"/>
        <v>20.239999999999998</v>
      </c>
      <c r="C13" s="66">
        <v>32</v>
      </c>
      <c r="D13" s="148">
        <v>24200</v>
      </c>
      <c r="E13" s="344">
        <v>13790</v>
      </c>
      <c r="F13" s="148">
        <f t="shared" si="1"/>
        <v>26447</v>
      </c>
      <c r="G13" s="373">
        <f t="shared" si="2"/>
        <v>14348</v>
      </c>
      <c r="H13" s="348">
        <f t="shared" si="3"/>
        <v>5171</v>
      </c>
      <c r="I13" s="344">
        <v>47</v>
      </c>
    </row>
    <row r="14" spans="1:10">
      <c r="A14" s="127">
        <v>4</v>
      </c>
      <c r="B14" s="70">
        <f t="shared" si="0"/>
        <v>20.6</v>
      </c>
      <c r="C14" s="66">
        <v>32</v>
      </c>
      <c r="D14" s="148">
        <v>24200</v>
      </c>
      <c r="E14" s="344">
        <v>13790</v>
      </c>
      <c r="F14" s="148">
        <f t="shared" si="1"/>
        <v>26107</v>
      </c>
      <c r="G14" s="373">
        <f t="shared" si="2"/>
        <v>14097</v>
      </c>
      <c r="H14" s="348">
        <f t="shared" si="3"/>
        <v>5171</v>
      </c>
      <c r="I14" s="344">
        <v>47</v>
      </c>
    </row>
    <row r="15" spans="1:10">
      <c r="A15" s="97">
        <v>5</v>
      </c>
      <c r="B15" s="70">
        <f t="shared" si="0"/>
        <v>20.88</v>
      </c>
      <c r="C15" s="66">
        <v>32</v>
      </c>
      <c r="D15" s="148">
        <v>24200</v>
      </c>
      <c r="E15" s="344">
        <v>13790</v>
      </c>
      <c r="F15" s="148">
        <f t="shared" si="1"/>
        <v>25852</v>
      </c>
      <c r="G15" s="373">
        <f t="shared" si="2"/>
        <v>13908</v>
      </c>
      <c r="H15" s="348">
        <f t="shared" si="3"/>
        <v>5171</v>
      </c>
      <c r="I15" s="344">
        <v>47</v>
      </c>
    </row>
    <row r="16" spans="1:10">
      <c r="A16" s="97">
        <v>6</v>
      </c>
      <c r="B16" s="70">
        <f t="shared" si="0"/>
        <v>21.1</v>
      </c>
      <c r="C16" s="66">
        <v>32</v>
      </c>
      <c r="D16" s="148">
        <v>24200</v>
      </c>
      <c r="E16" s="344">
        <v>13790</v>
      </c>
      <c r="F16" s="148">
        <f t="shared" si="1"/>
        <v>25656</v>
      </c>
      <c r="G16" s="373">
        <f t="shared" si="2"/>
        <v>13763</v>
      </c>
      <c r="H16" s="348">
        <f t="shared" si="3"/>
        <v>5171</v>
      </c>
      <c r="I16" s="344">
        <v>47</v>
      </c>
    </row>
    <row r="17" spans="1:9">
      <c r="A17" s="127">
        <v>7</v>
      </c>
      <c r="B17" s="70">
        <f t="shared" si="0"/>
        <v>21.3</v>
      </c>
      <c r="C17" s="66">
        <v>32</v>
      </c>
      <c r="D17" s="148">
        <v>24200</v>
      </c>
      <c r="E17" s="344">
        <v>13790</v>
      </c>
      <c r="F17" s="148">
        <f t="shared" si="1"/>
        <v>25481</v>
      </c>
      <c r="G17" s="373">
        <f t="shared" si="2"/>
        <v>13634</v>
      </c>
      <c r="H17" s="348">
        <f t="shared" si="3"/>
        <v>5171</v>
      </c>
      <c r="I17" s="344">
        <v>47</v>
      </c>
    </row>
    <row r="18" spans="1:9">
      <c r="A18" s="97">
        <v>8</v>
      </c>
      <c r="B18" s="70">
        <f t="shared" si="0"/>
        <v>21.46</v>
      </c>
      <c r="C18" s="66">
        <v>32</v>
      </c>
      <c r="D18" s="148">
        <v>24200</v>
      </c>
      <c r="E18" s="344">
        <v>13790</v>
      </c>
      <c r="F18" s="148">
        <f t="shared" si="1"/>
        <v>25343</v>
      </c>
      <c r="G18" s="373">
        <f t="shared" si="2"/>
        <v>13532</v>
      </c>
      <c r="H18" s="348">
        <f t="shared" si="3"/>
        <v>5171</v>
      </c>
      <c r="I18" s="344">
        <v>47</v>
      </c>
    </row>
    <row r="19" spans="1:9">
      <c r="A19" s="97">
        <v>9</v>
      </c>
      <c r="B19" s="70">
        <f t="shared" si="0"/>
        <v>21.61</v>
      </c>
      <c r="C19" s="66">
        <v>32</v>
      </c>
      <c r="D19" s="148">
        <v>24200</v>
      </c>
      <c r="E19" s="344">
        <v>13790</v>
      </c>
      <c r="F19" s="148">
        <f t="shared" si="1"/>
        <v>25216</v>
      </c>
      <c r="G19" s="373">
        <f t="shared" si="2"/>
        <v>13438</v>
      </c>
      <c r="H19" s="348">
        <f t="shared" si="3"/>
        <v>5171</v>
      </c>
      <c r="I19" s="344">
        <v>47</v>
      </c>
    </row>
    <row r="20" spans="1:9">
      <c r="A20" s="127">
        <v>10</v>
      </c>
      <c r="B20" s="70">
        <f t="shared" si="0"/>
        <v>21.74</v>
      </c>
      <c r="C20" s="66">
        <v>32</v>
      </c>
      <c r="D20" s="148">
        <v>24200</v>
      </c>
      <c r="E20" s="344">
        <v>13790</v>
      </c>
      <c r="F20" s="148">
        <f t="shared" si="1"/>
        <v>25108</v>
      </c>
      <c r="G20" s="373">
        <f t="shared" si="2"/>
        <v>13358</v>
      </c>
      <c r="H20" s="348">
        <f t="shared" si="3"/>
        <v>5171</v>
      </c>
      <c r="I20" s="344">
        <v>47</v>
      </c>
    </row>
    <row r="21" spans="1:9">
      <c r="A21" s="97">
        <v>11</v>
      </c>
      <c r="B21" s="70">
        <f t="shared" si="0"/>
        <v>21.86</v>
      </c>
      <c r="C21" s="66">
        <v>32</v>
      </c>
      <c r="D21" s="148">
        <v>24200</v>
      </c>
      <c r="E21" s="344">
        <v>13790</v>
      </c>
      <c r="F21" s="148">
        <f t="shared" si="1"/>
        <v>25008</v>
      </c>
      <c r="G21" s="373">
        <f t="shared" si="2"/>
        <v>13285</v>
      </c>
      <c r="H21" s="348">
        <f t="shared" si="3"/>
        <v>5171</v>
      </c>
      <c r="I21" s="344">
        <v>47</v>
      </c>
    </row>
    <row r="22" spans="1:9">
      <c r="A22" s="97">
        <v>12</v>
      </c>
      <c r="B22" s="70">
        <f t="shared" si="0"/>
        <v>21.97</v>
      </c>
      <c r="C22" s="66">
        <v>32</v>
      </c>
      <c r="D22" s="148">
        <v>24200</v>
      </c>
      <c r="E22" s="344">
        <v>13790</v>
      </c>
      <c r="F22" s="148">
        <f t="shared" si="1"/>
        <v>24918</v>
      </c>
      <c r="G22" s="373">
        <f t="shared" si="2"/>
        <v>13218</v>
      </c>
      <c r="H22" s="348">
        <f t="shared" si="3"/>
        <v>5171</v>
      </c>
      <c r="I22" s="344">
        <v>47</v>
      </c>
    </row>
    <row r="23" spans="1:9">
      <c r="A23" s="127">
        <v>13</v>
      </c>
      <c r="B23" s="70">
        <f t="shared" si="0"/>
        <v>22.07</v>
      </c>
      <c r="C23" s="66">
        <v>32</v>
      </c>
      <c r="D23" s="148">
        <v>24200</v>
      </c>
      <c r="E23" s="344">
        <v>13790</v>
      </c>
      <c r="F23" s="148">
        <f t="shared" si="1"/>
        <v>24837</v>
      </c>
      <c r="G23" s="373">
        <f t="shared" si="2"/>
        <v>13158</v>
      </c>
      <c r="H23" s="348">
        <f t="shared" si="3"/>
        <v>5171</v>
      </c>
      <c r="I23" s="344">
        <v>47</v>
      </c>
    </row>
    <row r="24" spans="1:9">
      <c r="A24" s="97">
        <v>14</v>
      </c>
      <c r="B24" s="70">
        <f t="shared" si="0"/>
        <v>22.16</v>
      </c>
      <c r="C24" s="66">
        <v>32</v>
      </c>
      <c r="D24" s="148">
        <v>24200</v>
      </c>
      <c r="E24" s="344">
        <v>13790</v>
      </c>
      <c r="F24" s="148">
        <f t="shared" si="1"/>
        <v>24765</v>
      </c>
      <c r="G24" s="373">
        <f t="shared" si="2"/>
        <v>13105</v>
      </c>
      <c r="H24" s="348">
        <f t="shared" si="3"/>
        <v>5171</v>
      </c>
      <c r="I24" s="344">
        <v>47</v>
      </c>
    </row>
    <row r="25" spans="1:9">
      <c r="A25" s="97">
        <v>15</v>
      </c>
      <c r="B25" s="70">
        <f t="shared" si="0"/>
        <v>22.25</v>
      </c>
      <c r="C25" s="66">
        <v>32</v>
      </c>
      <c r="D25" s="148">
        <v>24200</v>
      </c>
      <c r="E25" s="344">
        <v>13790</v>
      </c>
      <c r="F25" s="148">
        <f t="shared" si="1"/>
        <v>24694</v>
      </c>
      <c r="G25" s="373">
        <f t="shared" si="2"/>
        <v>13052</v>
      </c>
      <c r="H25" s="348">
        <f t="shared" si="3"/>
        <v>5171</v>
      </c>
      <c r="I25" s="344">
        <v>47</v>
      </c>
    </row>
    <row r="26" spans="1:9">
      <c r="A26" s="127">
        <v>16</v>
      </c>
      <c r="B26" s="70">
        <f t="shared" si="0"/>
        <v>22.33</v>
      </c>
      <c r="C26" s="66">
        <v>32</v>
      </c>
      <c r="D26" s="148">
        <v>24200</v>
      </c>
      <c r="E26" s="344">
        <v>13790</v>
      </c>
      <c r="F26" s="148">
        <f t="shared" si="1"/>
        <v>24630</v>
      </c>
      <c r="G26" s="373">
        <f t="shared" si="2"/>
        <v>13005</v>
      </c>
      <c r="H26" s="348">
        <f t="shared" si="3"/>
        <v>5171</v>
      </c>
      <c r="I26" s="344">
        <v>47</v>
      </c>
    </row>
    <row r="27" spans="1:9">
      <c r="A27" s="97">
        <v>17</v>
      </c>
      <c r="B27" s="70">
        <f t="shared" si="0"/>
        <v>22.4</v>
      </c>
      <c r="C27" s="66">
        <v>32</v>
      </c>
      <c r="D27" s="148">
        <v>24200</v>
      </c>
      <c r="E27" s="344">
        <v>13790</v>
      </c>
      <c r="F27" s="148">
        <f t="shared" si="1"/>
        <v>24575</v>
      </c>
      <c r="G27" s="373">
        <f t="shared" si="2"/>
        <v>12964</v>
      </c>
      <c r="H27" s="348">
        <f t="shared" si="3"/>
        <v>5171</v>
      </c>
      <c r="I27" s="344">
        <v>47</v>
      </c>
    </row>
    <row r="28" spans="1:9">
      <c r="A28" s="97">
        <v>18</v>
      </c>
      <c r="B28" s="70">
        <f t="shared" si="0"/>
        <v>22.47</v>
      </c>
      <c r="C28" s="66">
        <v>32</v>
      </c>
      <c r="D28" s="148">
        <v>24200</v>
      </c>
      <c r="E28" s="344">
        <v>13790</v>
      </c>
      <c r="F28" s="148">
        <f t="shared" si="1"/>
        <v>24521</v>
      </c>
      <c r="G28" s="373">
        <f t="shared" si="2"/>
        <v>12924</v>
      </c>
      <c r="H28" s="348">
        <f t="shared" si="3"/>
        <v>5171</v>
      </c>
      <c r="I28" s="344">
        <v>47</v>
      </c>
    </row>
    <row r="29" spans="1:9">
      <c r="A29" s="127">
        <v>19</v>
      </c>
      <c r="B29" s="70">
        <f t="shared" si="0"/>
        <v>22.54</v>
      </c>
      <c r="C29" s="66">
        <v>32</v>
      </c>
      <c r="D29" s="148">
        <v>24200</v>
      </c>
      <c r="E29" s="344">
        <v>13790</v>
      </c>
      <c r="F29" s="148">
        <f t="shared" si="1"/>
        <v>24466</v>
      </c>
      <c r="G29" s="373">
        <f t="shared" si="2"/>
        <v>12884</v>
      </c>
      <c r="H29" s="348">
        <f t="shared" si="3"/>
        <v>5171</v>
      </c>
      <c r="I29" s="344">
        <v>47</v>
      </c>
    </row>
    <row r="30" spans="1:9">
      <c r="A30" s="97">
        <v>20</v>
      </c>
      <c r="B30" s="70">
        <f t="shared" si="0"/>
        <v>22.61</v>
      </c>
      <c r="C30" s="66">
        <v>32</v>
      </c>
      <c r="D30" s="148">
        <v>24200</v>
      </c>
      <c r="E30" s="344">
        <v>13790</v>
      </c>
      <c r="F30" s="148">
        <f t="shared" si="1"/>
        <v>24412</v>
      </c>
      <c r="G30" s="373">
        <f t="shared" si="2"/>
        <v>12844</v>
      </c>
      <c r="H30" s="348">
        <f t="shared" si="3"/>
        <v>5171</v>
      </c>
      <c r="I30" s="344">
        <v>47</v>
      </c>
    </row>
    <row r="31" spans="1:9">
      <c r="A31" s="97">
        <v>21</v>
      </c>
      <c r="B31" s="70">
        <f t="shared" si="0"/>
        <v>22.67</v>
      </c>
      <c r="C31" s="66">
        <v>32</v>
      </c>
      <c r="D31" s="148">
        <v>24200</v>
      </c>
      <c r="E31" s="344">
        <v>13790</v>
      </c>
      <c r="F31" s="148">
        <f t="shared" si="1"/>
        <v>24366</v>
      </c>
      <c r="G31" s="373">
        <f t="shared" si="2"/>
        <v>12810</v>
      </c>
      <c r="H31" s="348">
        <f t="shared" si="3"/>
        <v>5171</v>
      </c>
      <c r="I31" s="344">
        <v>47</v>
      </c>
    </row>
    <row r="32" spans="1:9">
      <c r="A32" s="127">
        <v>22</v>
      </c>
      <c r="B32" s="70">
        <f t="shared" si="0"/>
        <v>22.72</v>
      </c>
      <c r="C32" s="66">
        <v>32</v>
      </c>
      <c r="D32" s="148">
        <v>24200</v>
      </c>
      <c r="E32" s="344">
        <v>13790</v>
      </c>
      <c r="F32" s="148">
        <f t="shared" si="1"/>
        <v>24328</v>
      </c>
      <c r="G32" s="373">
        <f t="shared" si="2"/>
        <v>12782</v>
      </c>
      <c r="H32" s="348">
        <f t="shared" si="3"/>
        <v>5171</v>
      </c>
      <c r="I32" s="344">
        <v>47</v>
      </c>
    </row>
    <row r="33" spans="1:9">
      <c r="A33" s="97">
        <v>23</v>
      </c>
      <c r="B33" s="70">
        <f t="shared" si="0"/>
        <v>22.78</v>
      </c>
      <c r="C33" s="66">
        <v>32</v>
      </c>
      <c r="D33" s="148">
        <v>24200</v>
      </c>
      <c r="E33" s="344">
        <v>13790</v>
      </c>
      <c r="F33" s="148">
        <f t="shared" si="1"/>
        <v>24283</v>
      </c>
      <c r="G33" s="373">
        <f t="shared" si="2"/>
        <v>12748</v>
      </c>
      <c r="H33" s="348">
        <f t="shared" si="3"/>
        <v>5171</v>
      </c>
      <c r="I33" s="344">
        <v>47</v>
      </c>
    </row>
    <row r="34" spans="1:9">
      <c r="A34" s="97">
        <v>24</v>
      </c>
      <c r="B34" s="70">
        <f t="shared" si="0"/>
        <v>22.83</v>
      </c>
      <c r="C34" s="66">
        <v>32</v>
      </c>
      <c r="D34" s="148">
        <v>24200</v>
      </c>
      <c r="E34" s="344">
        <v>13790</v>
      </c>
      <c r="F34" s="148">
        <f t="shared" si="1"/>
        <v>24245</v>
      </c>
      <c r="G34" s="373">
        <f t="shared" si="2"/>
        <v>12720</v>
      </c>
      <c r="H34" s="348">
        <f t="shared" si="3"/>
        <v>5171</v>
      </c>
      <c r="I34" s="344">
        <v>47</v>
      </c>
    </row>
    <row r="35" spans="1:9">
      <c r="A35" s="127">
        <v>25</v>
      </c>
      <c r="B35" s="70">
        <f t="shared" si="0"/>
        <v>22.88</v>
      </c>
      <c r="C35" s="66">
        <v>32</v>
      </c>
      <c r="D35" s="148">
        <v>24200</v>
      </c>
      <c r="E35" s="344">
        <v>13790</v>
      </c>
      <c r="F35" s="148">
        <f t="shared" si="1"/>
        <v>24207</v>
      </c>
      <c r="G35" s="373">
        <f t="shared" si="2"/>
        <v>12692</v>
      </c>
      <c r="H35" s="348">
        <f t="shared" si="3"/>
        <v>5171</v>
      </c>
      <c r="I35" s="344">
        <v>47</v>
      </c>
    </row>
    <row r="36" spans="1:9">
      <c r="A36" s="97">
        <v>26</v>
      </c>
      <c r="B36" s="70">
        <f t="shared" si="0"/>
        <v>22.93</v>
      </c>
      <c r="C36" s="66">
        <v>32</v>
      </c>
      <c r="D36" s="148">
        <v>24200</v>
      </c>
      <c r="E36" s="344">
        <v>13790</v>
      </c>
      <c r="F36" s="148">
        <f t="shared" si="1"/>
        <v>24170</v>
      </c>
      <c r="G36" s="373">
        <f t="shared" si="2"/>
        <v>12665</v>
      </c>
      <c r="H36" s="348">
        <f t="shared" si="3"/>
        <v>5171</v>
      </c>
      <c r="I36" s="344">
        <v>47</v>
      </c>
    </row>
    <row r="37" spans="1:9">
      <c r="A37" s="97">
        <v>27</v>
      </c>
      <c r="B37" s="70">
        <f t="shared" si="0"/>
        <v>22.98</v>
      </c>
      <c r="C37" s="66">
        <v>32</v>
      </c>
      <c r="D37" s="148">
        <v>24200</v>
      </c>
      <c r="E37" s="344">
        <v>13790</v>
      </c>
      <c r="F37" s="148">
        <f t="shared" si="1"/>
        <v>24133</v>
      </c>
      <c r="G37" s="373">
        <f t="shared" si="2"/>
        <v>12637</v>
      </c>
      <c r="H37" s="348">
        <f t="shared" si="3"/>
        <v>5171</v>
      </c>
      <c r="I37" s="344">
        <v>47</v>
      </c>
    </row>
    <row r="38" spans="1:9">
      <c r="A38" s="127">
        <v>28</v>
      </c>
      <c r="B38" s="70">
        <f t="shared" si="0"/>
        <v>23.02</v>
      </c>
      <c r="C38" s="66">
        <v>32</v>
      </c>
      <c r="D38" s="148">
        <v>24200</v>
      </c>
      <c r="E38" s="344">
        <v>13790</v>
      </c>
      <c r="F38" s="148">
        <f t="shared" si="1"/>
        <v>24103</v>
      </c>
      <c r="G38" s="373">
        <f t="shared" si="2"/>
        <v>12615</v>
      </c>
      <c r="H38" s="348">
        <f t="shared" si="3"/>
        <v>5171</v>
      </c>
      <c r="I38" s="344">
        <v>47</v>
      </c>
    </row>
    <row r="39" spans="1:9">
      <c r="A39" s="97">
        <v>29</v>
      </c>
      <c r="B39" s="70">
        <f t="shared" si="0"/>
        <v>23.07</v>
      </c>
      <c r="C39" s="66">
        <v>32</v>
      </c>
      <c r="D39" s="148">
        <v>24200</v>
      </c>
      <c r="E39" s="344">
        <v>13790</v>
      </c>
      <c r="F39" s="148">
        <f t="shared" si="1"/>
        <v>24066</v>
      </c>
      <c r="G39" s="373">
        <f t="shared" si="2"/>
        <v>12588</v>
      </c>
      <c r="H39" s="348">
        <f t="shared" si="3"/>
        <v>5171</v>
      </c>
      <c r="I39" s="344">
        <v>47</v>
      </c>
    </row>
    <row r="40" spans="1:9">
      <c r="A40" s="97">
        <v>30</v>
      </c>
      <c r="B40" s="70">
        <f t="shared" si="0"/>
        <v>23.11</v>
      </c>
      <c r="C40" s="66">
        <v>32</v>
      </c>
      <c r="D40" s="148">
        <v>24200</v>
      </c>
      <c r="E40" s="344">
        <v>13790</v>
      </c>
      <c r="F40" s="148">
        <f t="shared" si="1"/>
        <v>24037</v>
      </c>
      <c r="G40" s="373">
        <f t="shared" si="2"/>
        <v>12566</v>
      </c>
      <c r="H40" s="348">
        <f t="shared" si="3"/>
        <v>5171</v>
      </c>
      <c r="I40" s="344">
        <v>47</v>
      </c>
    </row>
    <row r="41" spans="1:9">
      <c r="A41" s="127">
        <v>31</v>
      </c>
      <c r="B41" s="70">
        <f t="shared" si="0"/>
        <v>23.15</v>
      </c>
      <c r="C41" s="66">
        <v>32</v>
      </c>
      <c r="D41" s="148">
        <v>24200</v>
      </c>
      <c r="E41" s="344">
        <v>13790</v>
      </c>
      <c r="F41" s="148">
        <f t="shared" si="1"/>
        <v>24007</v>
      </c>
      <c r="G41" s="373">
        <f t="shared" si="2"/>
        <v>12544</v>
      </c>
      <c r="H41" s="348">
        <f t="shared" si="3"/>
        <v>5171</v>
      </c>
      <c r="I41" s="344">
        <v>47</v>
      </c>
    </row>
    <row r="42" spans="1:9">
      <c r="A42" s="97">
        <v>32</v>
      </c>
      <c r="B42" s="70">
        <f t="shared" si="0"/>
        <v>23.19</v>
      </c>
      <c r="C42" s="66">
        <v>32</v>
      </c>
      <c r="D42" s="148">
        <v>24200</v>
      </c>
      <c r="E42" s="344">
        <v>13790</v>
      </c>
      <c r="F42" s="148">
        <f t="shared" si="1"/>
        <v>23978</v>
      </c>
      <c r="G42" s="373">
        <f t="shared" si="2"/>
        <v>12523</v>
      </c>
      <c r="H42" s="348">
        <f t="shared" si="3"/>
        <v>5171</v>
      </c>
      <c r="I42" s="344">
        <v>47</v>
      </c>
    </row>
    <row r="43" spans="1:9">
      <c r="A43" s="97">
        <v>33</v>
      </c>
      <c r="B43" s="70">
        <f t="shared" ref="B43:B74" si="4">ROUND((1.1233*LN(A43)+17)*1.11,2)</f>
        <v>23.23</v>
      </c>
      <c r="C43" s="66">
        <v>32</v>
      </c>
      <c r="D43" s="148">
        <v>24200</v>
      </c>
      <c r="E43" s="344">
        <v>13790</v>
      </c>
      <c r="F43" s="148">
        <f t="shared" si="1"/>
        <v>23949</v>
      </c>
      <c r="G43" s="373">
        <f t="shared" si="2"/>
        <v>12501</v>
      </c>
      <c r="H43" s="348">
        <f t="shared" si="3"/>
        <v>5171</v>
      </c>
      <c r="I43" s="344">
        <v>47</v>
      </c>
    </row>
    <row r="44" spans="1:9">
      <c r="A44" s="127">
        <v>34</v>
      </c>
      <c r="B44" s="70">
        <f t="shared" si="4"/>
        <v>23.27</v>
      </c>
      <c r="C44" s="66">
        <v>32</v>
      </c>
      <c r="D44" s="148">
        <v>24200</v>
      </c>
      <c r="E44" s="344">
        <v>13790</v>
      </c>
      <c r="F44" s="148">
        <f t="shared" si="1"/>
        <v>23920</v>
      </c>
      <c r="G44" s="373">
        <f t="shared" si="2"/>
        <v>12480</v>
      </c>
      <c r="H44" s="348">
        <f t="shared" si="3"/>
        <v>5171</v>
      </c>
      <c r="I44" s="344">
        <v>47</v>
      </c>
    </row>
    <row r="45" spans="1:9">
      <c r="A45" s="97">
        <v>35</v>
      </c>
      <c r="B45" s="70">
        <f t="shared" si="4"/>
        <v>23.3</v>
      </c>
      <c r="C45" s="66">
        <v>32</v>
      </c>
      <c r="D45" s="148">
        <v>24200</v>
      </c>
      <c r="E45" s="344">
        <v>13790</v>
      </c>
      <c r="F45" s="148">
        <f t="shared" si="1"/>
        <v>23898</v>
      </c>
      <c r="G45" s="373">
        <f t="shared" si="2"/>
        <v>12464</v>
      </c>
      <c r="H45" s="348">
        <f t="shared" si="3"/>
        <v>5171</v>
      </c>
      <c r="I45" s="344">
        <v>47</v>
      </c>
    </row>
    <row r="46" spans="1:9">
      <c r="A46" s="97">
        <v>36</v>
      </c>
      <c r="B46" s="70">
        <f t="shared" si="4"/>
        <v>23.34</v>
      </c>
      <c r="C46" s="66">
        <v>32</v>
      </c>
      <c r="D46" s="148">
        <v>24200</v>
      </c>
      <c r="E46" s="344">
        <v>13790</v>
      </c>
      <c r="F46" s="148">
        <f t="shared" si="1"/>
        <v>23869</v>
      </c>
      <c r="G46" s="373">
        <f t="shared" si="2"/>
        <v>12442</v>
      </c>
      <c r="H46" s="348">
        <f t="shared" si="3"/>
        <v>5171</v>
      </c>
      <c r="I46" s="344">
        <v>47</v>
      </c>
    </row>
    <row r="47" spans="1:9">
      <c r="A47" s="127">
        <v>37</v>
      </c>
      <c r="B47" s="70">
        <f t="shared" si="4"/>
        <v>23.37</v>
      </c>
      <c r="C47" s="66">
        <v>32</v>
      </c>
      <c r="D47" s="148">
        <v>24200</v>
      </c>
      <c r="E47" s="344">
        <v>13790</v>
      </c>
      <c r="F47" s="148">
        <f t="shared" si="1"/>
        <v>23848</v>
      </c>
      <c r="G47" s="373">
        <f t="shared" si="2"/>
        <v>12426</v>
      </c>
      <c r="H47" s="348">
        <f t="shared" si="3"/>
        <v>5171</v>
      </c>
      <c r="I47" s="344">
        <v>47</v>
      </c>
    </row>
    <row r="48" spans="1:9">
      <c r="A48" s="97">
        <v>38</v>
      </c>
      <c r="B48" s="70">
        <f t="shared" si="4"/>
        <v>23.41</v>
      </c>
      <c r="C48" s="66">
        <v>32</v>
      </c>
      <c r="D48" s="148">
        <v>24200</v>
      </c>
      <c r="E48" s="344">
        <v>13790</v>
      </c>
      <c r="F48" s="148">
        <f t="shared" si="1"/>
        <v>23819</v>
      </c>
      <c r="G48" s="373">
        <f t="shared" si="2"/>
        <v>12405</v>
      </c>
      <c r="H48" s="348">
        <f t="shared" si="3"/>
        <v>5171</v>
      </c>
      <c r="I48" s="344">
        <v>47</v>
      </c>
    </row>
    <row r="49" spans="1:9">
      <c r="A49" s="97">
        <v>39</v>
      </c>
      <c r="B49" s="70">
        <f t="shared" si="4"/>
        <v>23.44</v>
      </c>
      <c r="C49" s="66">
        <v>32</v>
      </c>
      <c r="D49" s="148">
        <v>24200</v>
      </c>
      <c r="E49" s="344">
        <v>13790</v>
      </c>
      <c r="F49" s="148">
        <f t="shared" si="1"/>
        <v>23797</v>
      </c>
      <c r="G49" s="373">
        <f t="shared" si="2"/>
        <v>12389</v>
      </c>
      <c r="H49" s="348">
        <f t="shared" si="3"/>
        <v>5171</v>
      </c>
      <c r="I49" s="344">
        <v>47</v>
      </c>
    </row>
    <row r="50" spans="1:9">
      <c r="A50" s="127">
        <v>40</v>
      </c>
      <c r="B50" s="70">
        <f t="shared" si="4"/>
        <v>23.47</v>
      </c>
      <c r="C50" s="66">
        <v>32</v>
      </c>
      <c r="D50" s="148">
        <v>24200</v>
      </c>
      <c r="E50" s="344">
        <v>13790</v>
      </c>
      <c r="F50" s="148">
        <f t="shared" si="1"/>
        <v>23776</v>
      </c>
      <c r="G50" s="373">
        <f t="shared" si="2"/>
        <v>12373</v>
      </c>
      <c r="H50" s="348">
        <f t="shared" si="3"/>
        <v>5171</v>
      </c>
      <c r="I50" s="344">
        <v>47</v>
      </c>
    </row>
    <row r="51" spans="1:9">
      <c r="A51" s="97">
        <v>41</v>
      </c>
      <c r="B51" s="70">
        <f t="shared" si="4"/>
        <v>23.5</v>
      </c>
      <c r="C51" s="66">
        <v>32</v>
      </c>
      <c r="D51" s="148">
        <v>24200</v>
      </c>
      <c r="E51" s="344">
        <v>13790</v>
      </c>
      <c r="F51" s="148">
        <f t="shared" si="1"/>
        <v>23755</v>
      </c>
      <c r="G51" s="373">
        <f t="shared" si="2"/>
        <v>12357</v>
      </c>
      <c r="H51" s="348">
        <f t="shared" si="3"/>
        <v>5171</v>
      </c>
      <c r="I51" s="344">
        <v>47</v>
      </c>
    </row>
    <row r="52" spans="1:9">
      <c r="A52" s="97">
        <v>42</v>
      </c>
      <c r="B52" s="70">
        <f t="shared" si="4"/>
        <v>23.53</v>
      </c>
      <c r="C52" s="66">
        <v>32</v>
      </c>
      <c r="D52" s="148">
        <v>24200</v>
      </c>
      <c r="E52" s="344">
        <v>13790</v>
      </c>
      <c r="F52" s="148">
        <f t="shared" si="1"/>
        <v>23733</v>
      </c>
      <c r="G52" s="373">
        <f t="shared" si="2"/>
        <v>12342</v>
      </c>
      <c r="H52" s="348">
        <f t="shared" si="3"/>
        <v>5171</v>
      </c>
      <c r="I52" s="344">
        <v>47</v>
      </c>
    </row>
    <row r="53" spans="1:9">
      <c r="A53" s="127">
        <v>43</v>
      </c>
      <c r="B53" s="70">
        <f t="shared" si="4"/>
        <v>23.56</v>
      </c>
      <c r="C53" s="66">
        <v>32</v>
      </c>
      <c r="D53" s="148">
        <v>24200</v>
      </c>
      <c r="E53" s="344">
        <v>13790</v>
      </c>
      <c r="F53" s="148">
        <f t="shared" si="1"/>
        <v>23712</v>
      </c>
      <c r="G53" s="373">
        <f t="shared" si="2"/>
        <v>12326</v>
      </c>
      <c r="H53" s="348">
        <f t="shared" si="3"/>
        <v>5171</v>
      </c>
      <c r="I53" s="344">
        <v>47</v>
      </c>
    </row>
    <row r="54" spans="1:9">
      <c r="A54" s="97">
        <v>44</v>
      </c>
      <c r="B54" s="70">
        <f t="shared" si="4"/>
        <v>23.59</v>
      </c>
      <c r="C54" s="66">
        <v>32</v>
      </c>
      <c r="D54" s="148">
        <v>24200</v>
      </c>
      <c r="E54" s="344">
        <v>13790</v>
      </c>
      <c r="F54" s="148">
        <f t="shared" si="1"/>
        <v>23691</v>
      </c>
      <c r="G54" s="373">
        <f t="shared" si="2"/>
        <v>12310</v>
      </c>
      <c r="H54" s="348">
        <f t="shared" si="3"/>
        <v>5171</v>
      </c>
      <c r="I54" s="344">
        <v>47</v>
      </c>
    </row>
    <row r="55" spans="1:9">
      <c r="A55" s="97">
        <v>45</v>
      </c>
      <c r="B55" s="70">
        <f t="shared" si="4"/>
        <v>23.62</v>
      </c>
      <c r="C55" s="66">
        <v>32</v>
      </c>
      <c r="D55" s="148">
        <v>24200</v>
      </c>
      <c r="E55" s="344">
        <v>13790</v>
      </c>
      <c r="F55" s="148">
        <f t="shared" si="1"/>
        <v>23670</v>
      </c>
      <c r="G55" s="373">
        <f t="shared" si="2"/>
        <v>12295</v>
      </c>
      <c r="H55" s="348">
        <f t="shared" si="3"/>
        <v>5171</v>
      </c>
      <c r="I55" s="344">
        <v>47</v>
      </c>
    </row>
    <row r="56" spans="1:9">
      <c r="A56" s="127">
        <v>46</v>
      </c>
      <c r="B56" s="70">
        <f t="shared" si="4"/>
        <v>23.64</v>
      </c>
      <c r="C56" s="66">
        <v>32</v>
      </c>
      <c r="D56" s="148">
        <v>24200</v>
      </c>
      <c r="E56" s="344">
        <v>13790</v>
      </c>
      <c r="F56" s="148">
        <f t="shared" si="1"/>
        <v>23656</v>
      </c>
      <c r="G56" s="373">
        <f t="shared" si="2"/>
        <v>12284</v>
      </c>
      <c r="H56" s="348">
        <f t="shared" si="3"/>
        <v>5171</v>
      </c>
      <c r="I56" s="344">
        <v>47</v>
      </c>
    </row>
    <row r="57" spans="1:9">
      <c r="A57" s="97">
        <v>47</v>
      </c>
      <c r="B57" s="70">
        <f t="shared" si="4"/>
        <v>23.67</v>
      </c>
      <c r="C57" s="66">
        <v>32</v>
      </c>
      <c r="D57" s="148">
        <v>24200</v>
      </c>
      <c r="E57" s="344">
        <v>13790</v>
      </c>
      <c r="F57" s="148">
        <f t="shared" si="1"/>
        <v>23635</v>
      </c>
      <c r="G57" s="373">
        <f t="shared" si="2"/>
        <v>12269</v>
      </c>
      <c r="H57" s="348">
        <f t="shared" si="3"/>
        <v>5171</v>
      </c>
      <c r="I57" s="344">
        <v>47</v>
      </c>
    </row>
    <row r="58" spans="1:9">
      <c r="A58" s="97">
        <v>48</v>
      </c>
      <c r="B58" s="70">
        <f t="shared" si="4"/>
        <v>23.7</v>
      </c>
      <c r="C58" s="66">
        <v>32</v>
      </c>
      <c r="D58" s="148">
        <v>24200</v>
      </c>
      <c r="E58" s="344">
        <v>13790</v>
      </c>
      <c r="F58" s="148">
        <f t="shared" si="1"/>
        <v>23614</v>
      </c>
      <c r="G58" s="373">
        <f t="shared" si="2"/>
        <v>12253</v>
      </c>
      <c r="H58" s="348">
        <f t="shared" si="3"/>
        <v>5171</v>
      </c>
      <c r="I58" s="344">
        <v>47</v>
      </c>
    </row>
    <row r="59" spans="1:9">
      <c r="A59" s="127">
        <v>49</v>
      </c>
      <c r="B59" s="70">
        <f t="shared" si="4"/>
        <v>23.72</v>
      </c>
      <c r="C59" s="66">
        <v>32</v>
      </c>
      <c r="D59" s="148">
        <v>24200</v>
      </c>
      <c r="E59" s="344">
        <v>13790</v>
      </c>
      <c r="F59" s="148">
        <f t="shared" si="1"/>
        <v>23600</v>
      </c>
      <c r="G59" s="373">
        <f t="shared" si="2"/>
        <v>12243</v>
      </c>
      <c r="H59" s="348">
        <f t="shared" si="3"/>
        <v>5171</v>
      </c>
      <c r="I59" s="344">
        <v>47</v>
      </c>
    </row>
    <row r="60" spans="1:9">
      <c r="A60" s="97">
        <v>50</v>
      </c>
      <c r="B60" s="70">
        <f t="shared" si="4"/>
        <v>23.75</v>
      </c>
      <c r="C60" s="66">
        <v>32</v>
      </c>
      <c r="D60" s="148">
        <v>24200</v>
      </c>
      <c r="E60" s="344">
        <v>13790</v>
      </c>
      <c r="F60" s="148">
        <f t="shared" si="1"/>
        <v>23579</v>
      </c>
      <c r="G60" s="373">
        <f t="shared" si="2"/>
        <v>12227</v>
      </c>
      <c r="H60" s="348">
        <f t="shared" si="3"/>
        <v>5171</v>
      </c>
      <c r="I60" s="344">
        <v>47</v>
      </c>
    </row>
    <row r="61" spans="1:9">
      <c r="A61" s="97">
        <v>51</v>
      </c>
      <c r="B61" s="70">
        <f t="shared" si="4"/>
        <v>23.77</v>
      </c>
      <c r="C61" s="66">
        <v>32</v>
      </c>
      <c r="D61" s="148">
        <v>24200</v>
      </c>
      <c r="E61" s="344">
        <v>13790</v>
      </c>
      <c r="F61" s="148">
        <f t="shared" si="1"/>
        <v>23565</v>
      </c>
      <c r="G61" s="373">
        <f t="shared" si="2"/>
        <v>12217</v>
      </c>
      <c r="H61" s="348">
        <f t="shared" si="3"/>
        <v>5171</v>
      </c>
      <c r="I61" s="344">
        <v>47</v>
      </c>
    </row>
    <row r="62" spans="1:9">
      <c r="A62" s="127">
        <v>52</v>
      </c>
      <c r="B62" s="70">
        <f t="shared" si="4"/>
        <v>23.8</v>
      </c>
      <c r="C62" s="66">
        <v>32</v>
      </c>
      <c r="D62" s="148">
        <v>24200</v>
      </c>
      <c r="E62" s="344">
        <v>13790</v>
      </c>
      <c r="F62" s="148">
        <f t="shared" si="1"/>
        <v>23544</v>
      </c>
      <c r="G62" s="373">
        <f t="shared" si="2"/>
        <v>12202</v>
      </c>
      <c r="H62" s="348">
        <f t="shared" si="3"/>
        <v>5171</v>
      </c>
      <c r="I62" s="344">
        <v>47</v>
      </c>
    </row>
    <row r="63" spans="1:9">
      <c r="A63" s="97">
        <v>53</v>
      </c>
      <c r="B63" s="70">
        <f t="shared" si="4"/>
        <v>23.82</v>
      </c>
      <c r="C63" s="66">
        <v>32</v>
      </c>
      <c r="D63" s="148">
        <v>24200</v>
      </c>
      <c r="E63" s="344">
        <v>13790</v>
      </c>
      <c r="F63" s="148">
        <f t="shared" si="1"/>
        <v>23530</v>
      </c>
      <c r="G63" s="373">
        <f t="shared" si="2"/>
        <v>12191</v>
      </c>
      <c r="H63" s="348">
        <f t="shared" si="3"/>
        <v>5171</v>
      </c>
      <c r="I63" s="344">
        <v>47</v>
      </c>
    </row>
    <row r="64" spans="1:9">
      <c r="A64" s="97">
        <v>54</v>
      </c>
      <c r="B64" s="70">
        <f t="shared" si="4"/>
        <v>23.84</v>
      </c>
      <c r="C64" s="66">
        <v>32</v>
      </c>
      <c r="D64" s="148">
        <v>24200</v>
      </c>
      <c r="E64" s="344">
        <v>13790</v>
      </c>
      <c r="F64" s="148">
        <f t="shared" si="1"/>
        <v>23516</v>
      </c>
      <c r="G64" s="373">
        <f t="shared" si="2"/>
        <v>12181</v>
      </c>
      <c r="H64" s="348">
        <f t="shared" si="3"/>
        <v>5171</v>
      </c>
      <c r="I64" s="344">
        <v>47</v>
      </c>
    </row>
    <row r="65" spans="1:9">
      <c r="A65" s="127">
        <v>55</v>
      </c>
      <c r="B65" s="70">
        <f t="shared" si="4"/>
        <v>23.87</v>
      </c>
      <c r="C65" s="66">
        <v>32</v>
      </c>
      <c r="D65" s="148">
        <v>24200</v>
      </c>
      <c r="E65" s="344">
        <v>13790</v>
      </c>
      <c r="F65" s="148">
        <f t="shared" si="1"/>
        <v>23495</v>
      </c>
      <c r="G65" s="373">
        <f t="shared" si="2"/>
        <v>12166</v>
      </c>
      <c r="H65" s="348">
        <f t="shared" si="3"/>
        <v>5171</v>
      </c>
      <c r="I65" s="344">
        <v>47</v>
      </c>
    </row>
    <row r="66" spans="1:9">
      <c r="A66" s="97">
        <v>56</v>
      </c>
      <c r="B66" s="70">
        <f t="shared" si="4"/>
        <v>23.89</v>
      </c>
      <c r="C66" s="66">
        <v>32</v>
      </c>
      <c r="D66" s="148">
        <v>24200</v>
      </c>
      <c r="E66" s="344">
        <v>13790</v>
      </c>
      <c r="F66" s="148">
        <f t="shared" si="1"/>
        <v>23482</v>
      </c>
      <c r="G66" s="373">
        <f t="shared" si="2"/>
        <v>12156</v>
      </c>
      <c r="H66" s="348">
        <f t="shared" si="3"/>
        <v>5171</v>
      </c>
      <c r="I66" s="344">
        <v>47</v>
      </c>
    </row>
    <row r="67" spans="1:9">
      <c r="A67" s="97">
        <v>57</v>
      </c>
      <c r="B67" s="70">
        <f t="shared" si="4"/>
        <v>23.91</v>
      </c>
      <c r="C67" s="66">
        <v>32</v>
      </c>
      <c r="D67" s="148">
        <v>24200</v>
      </c>
      <c r="E67" s="344">
        <v>13790</v>
      </c>
      <c r="F67" s="148">
        <f t="shared" si="1"/>
        <v>23468</v>
      </c>
      <c r="G67" s="373">
        <f t="shared" si="2"/>
        <v>12146</v>
      </c>
      <c r="H67" s="348">
        <f t="shared" si="3"/>
        <v>5171</v>
      </c>
      <c r="I67" s="344">
        <v>47</v>
      </c>
    </row>
    <row r="68" spans="1:9">
      <c r="A68" s="127">
        <v>58</v>
      </c>
      <c r="B68" s="70">
        <f t="shared" si="4"/>
        <v>23.93</v>
      </c>
      <c r="C68" s="66">
        <v>32</v>
      </c>
      <c r="D68" s="148">
        <v>24200</v>
      </c>
      <c r="E68" s="344">
        <v>13790</v>
      </c>
      <c r="F68" s="148">
        <f t="shared" si="1"/>
        <v>23454</v>
      </c>
      <c r="G68" s="373">
        <f t="shared" si="2"/>
        <v>12135</v>
      </c>
      <c r="H68" s="348">
        <f t="shared" si="3"/>
        <v>5171</v>
      </c>
      <c r="I68" s="344">
        <v>47</v>
      </c>
    </row>
    <row r="69" spans="1:9">
      <c r="A69" s="97">
        <v>59</v>
      </c>
      <c r="B69" s="70">
        <f t="shared" si="4"/>
        <v>23.95</v>
      </c>
      <c r="C69" s="66">
        <v>32</v>
      </c>
      <c r="D69" s="148">
        <v>24200</v>
      </c>
      <c r="E69" s="344">
        <v>13790</v>
      </c>
      <c r="F69" s="148">
        <f t="shared" si="1"/>
        <v>23441</v>
      </c>
      <c r="G69" s="373">
        <f t="shared" si="2"/>
        <v>12125</v>
      </c>
      <c r="H69" s="348">
        <f t="shared" si="3"/>
        <v>5171</v>
      </c>
      <c r="I69" s="344">
        <v>47</v>
      </c>
    </row>
    <row r="70" spans="1:9">
      <c r="A70" s="97">
        <v>60</v>
      </c>
      <c r="B70" s="70">
        <f t="shared" si="4"/>
        <v>23.98</v>
      </c>
      <c r="C70" s="66">
        <v>32</v>
      </c>
      <c r="D70" s="148">
        <v>24200</v>
      </c>
      <c r="E70" s="344">
        <v>13790</v>
      </c>
      <c r="F70" s="148">
        <f t="shared" si="1"/>
        <v>23420</v>
      </c>
      <c r="G70" s="373">
        <f t="shared" si="2"/>
        <v>12110</v>
      </c>
      <c r="H70" s="348">
        <f t="shared" si="3"/>
        <v>5171</v>
      </c>
      <c r="I70" s="344">
        <v>47</v>
      </c>
    </row>
    <row r="71" spans="1:9">
      <c r="A71" s="127">
        <v>61</v>
      </c>
      <c r="B71" s="70">
        <f t="shared" si="4"/>
        <v>24</v>
      </c>
      <c r="C71" s="66">
        <v>32</v>
      </c>
      <c r="D71" s="148">
        <v>24200</v>
      </c>
      <c r="E71" s="344">
        <v>13790</v>
      </c>
      <c r="F71" s="148">
        <f t="shared" si="1"/>
        <v>23406</v>
      </c>
      <c r="G71" s="373">
        <f t="shared" si="2"/>
        <v>12100</v>
      </c>
      <c r="H71" s="348">
        <f t="shared" si="3"/>
        <v>5171</v>
      </c>
      <c r="I71" s="344">
        <v>47</v>
      </c>
    </row>
    <row r="72" spans="1:9">
      <c r="A72" s="97">
        <v>62</v>
      </c>
      <c r="B72" s="70">
        <f t="shared" si="4"/>
        <v>24.02</v>
      </c>
      <c r="C72" s="66">
        <v>32</v>
      </c>
      <c r="D72" s="148">
        <v>24200</v>
      </c>
      <c r="E72" s="344">
        <v>13790</v>
      </c>
      <c r="F72" s="148">
        <f t="shared" si="1"/>
        <v>23393</v>
      </c>
      <c r="G72" s="373">
        <f t="shared" si="2"/>
        <v>12090</v>
      </c>
      <c r="H72" s="348">
        <f t="shared" si="3"/>
        <v>5171</v>
      </c>
      <c r="I72" s="344">
        <v>47</v>
      </c>
    </row>
    <row r="73" spans="1:9">
      <c r="A73" s="97">
        <v>63</v>
      </c>
      <c r="B73" s="70">
        <f t="shared" si="4"/>
        <v>24.04</v>
      </c>
      <c r="C73" s="66">
        <v>32</v>
      </c>
      <c r="D73" s="148">
        <v>24200</v>
      </c>
      <c r="E73" s="344">
        <v>13790</v>
      </c>
      <c r="F73" s="148">
        <f t="shared" si="1"/>
        <v>23379</v>
      </c>
      <c r="G73" s="373">
        <f t="shared" si="2"/>
        <v>12080</v>
      </c>
      <c r="H73" s="348">
        <f t="shared" si="3"/>
        <v>5171</v>
      </c>
      <c r="I73" s="344">
        <v>47</v>
      </c>
    </row>
    <row r="74" spans="1:9">
      <c r="A74" s="127">
        <v>64</v>
      </c>
      <c r="B74" s="70">
        <f t="shared" si="4"/>
        <v>24.06</v>
      </c>
      <c r="C74" s="66">
        <v>32</v>
      </c>
      <c r="D74" s="148">
        <v>24200</v>
      </c>
      <c r="E74" s="344">
        <v>13790</v>
      </c>
      <c r="F74" s="148">
        <f t="shared" si="1"/>
        <v>23366</v>
      </c>
      <c r="G74" s="373">
        <f t="shared" si="2"/>
        <v>12070</v>
      </c>
      <c r="H74" s="348">
        <f t="shared" si="3"/>
        <v>5171</v>
      </c>
      <c r="I74" s="344">
        <v>47</v>
      </c>
    </row>
    <row r="75" spans="1:9">
      <c r="A75" s="97">
        <v>65</v>
      </c>
      <c r="B75" s="70">
        <f t="shared" ref="B75:B106" si="5">ROUND((1.1233*LN(A75)+17)*1.11,2)</f>
        <v>24.07</v>
      </c>
      <c r="C75" s="66">
        <v>32</v>
      </c>
      <c r="D75" s="148">
        <v>24200</v>
      </c>
      <c r="E75" s="344">
        <v>13790</v>
      </c>
      <c r="F75" s="148">
        <f t="shared" si="1"/>
        <v>23359</v>
      </c>
      <c r="G75" s="373">
        <f t="shared" si="2"/>
        <v>12065</v>
      </c>
      <c r="H75" s="348">
        <f t="shared" si="3"/>
        <v>5171</v>
      </c>
      <c r="I75" s="344">
        <v>47</v>
      </c>
    </row>
    <row r="76" spans="1:9">
      <c r="A76" s="97">
        <v>66</v>
      </c>
      <c r="B76" s="70">
        <f t="shared" si="5"/>
        <v>24.09</v>
      </c>
      <c r="C76" s="66">
        <v>32</v>
      </c>
      <c r="D76" s="148">
        <v>24200</v>
      </c>
      <c r="E76" s="344">
        <v>13790</v>
      </c>
      <c r="F76" s="148">
        <f t="shared" ref="F76:F139" si="6">ROUND(12*1.3525*(1/B76*D76+1/C76*E76)+I76,0)</f>
        <v>23345</v>
      </c>
      <c r="G76" s="373">
        <f t="shared" ref="G76:G139" si="7">ROUND(12*(1/B76*D76),0)</f>
        <v>12055</v>
      </c>
      <c r="H76" s="348">
        <f t="shared" ref="H76:H139" si="8">ROUND(12*(1/C76*E76),0)</f>
        <v>5171</v>
      </c>
      <c r="I76" s="344">
        <v>47</v>
      </c>
    </row>
    <row r="77" spans="1:9">
      <c r="A77" s="127">
        <v>67</v>
      </c>
      <c r="B77" s="70">
        <f t="shared" si="5"/>
        <v>24.11</v>
      </c>
      <c r="C77" s="66">
        <v>32</v>
      </c>
      <c r="D77" s="148">
        <v>24200</v>
      </c>
      <c r="E77" s="344">
        <v>13790</v>
      </c>
      <c r="F77" s="148">
        <f t="shared" si="6"/>
        <v>23332</v>
      </c>
      <c r="G77" s="373">
        <f t="shared" si="7"/>
        <v>12045</v>
      </c>
      <c r="H77" s="348">
        <f t="shared" si="8"/>
        <v>5171</v>
      </c>
      <c r="I77" s="344">
        <v>47</v>
      </c>
    </row>
    <row r="78" spans="1:9">
      <c r="A78" s="97">
        <v>68</v>
      </c>
      <c r="B78" s="70">
        <f t="shared" si="5"/>
        <v>24.13</v>
      </c>
      <c r="C78" s="66">
        <v>32</v>
      </c>
      <c r="D78" s="148">
        <v>24200</v>
      </c>
      <c r="E78" s="344">
        <v>13790</v>
      </c>
      <c r="F78" s="148">
        <f t="shared" si="6"/>
        <v>23318</v>
      </c>
      <c r="G78" s="373">
        <f t="shared" si="7"/>
        <v>12035</v>
      </c>
      <c r="H78" s="348">
        <f t="shared" si="8"/>
        <v>5171</v>
      </c>
      <c r="I78" s="344">
        <v>47</v>
      </c>
    </row>
    <row r="79" spans="1:9">
      <c r="A79" s="97">
        <v>69</v>
      </c>
      <c r="B79" s="70">
        <f t="shared" si="5"/>
        <v>24.15</v>
      </c>
      <c r="C79" s="66">
        <v>32</v>
      </c>
      <c r="D79" s="148">
        <v>24200</v>
      </c>
      <c r="E79" s="344">
        <v>13790</v>
      </c>
      <c r="F79" s="148">
        <f t="shared" si="6"/>
        <v>23305</v>
      </c>
      <c r="G79" s="373">
        <f t="shared" si="7"/>
        <v>12025</v>
      </c>
      <c r="H79" s="348">
        <f t="shared" si="8"/>
        <v>5171</v>
      </c>
      <c r="I79" s="344">
        <v>47</v>
      </c>
    </row>
    <row r="80" spans="1:9">
      <c r="A80" s="127">
        <v>70</v>
      </c>
      <c r="B80" s="70">
        <f t="shared" si="5"/>
        <v>24.17</v>
      </c>
      <c r="C80" s="66">
        <v>32</v>
      </c>
      <c r="D80" s="148">
        <v>24200</v>
      </c>
      <c r="E80" s="344">
        <v>13790</v>
      </c>
      <c r="F80" s="148">
        <f t="shared" si="6"/>
        <v>23291</v>
      </c>
      <c r="G80" s="373">
        <f t="shared" si="7"/>
        <v>12015</v>
      </c>
      <c r="H80" s="348">
        <f t="shared" si="8"/>
        <v>5171</v>
      </c>
      <c r="I80" s="344">
        <v>47</v>
      </c>
    </row>
    <row r="81" spans="1:9">
      <c r="A81" s="97">
        <v>71</v>
      </c>
      <c r="B81" s="70">
        <f t="shared" si="5"/>
        <v>24.18</v>
      </c>
      <c r="C81" s="66">
        <v>32</v>
      </c>
      <c r="D81" s="148">
        <v>24200</v>
      </c>
      <c r="E81" s="344">
        <v>13790</v>
      </c>
      <c r="F81" s="148">
        <f t="shared" si="6"/>
        <v>23285</v>
      </c>
      <c r="G81" s="373">
        <f t="shared" si="7"/>
        <v>12010</v>
      </c>
      <c r="H81" s="348">
        <f t="shared" si="8"/>
        <v>5171</v>
      </c>
      <c r="I81" s="344">
        <v>47</v>
      </c>
    </row>
    <row r="82" spans="1:9">
      <c r="A82" s="97">
        <v>72</v>
      </c>
      <c r="B82" s="70">
        <f t="shared" si="5"/>
        <v>24.2</v>
      </c>
      <c r="C82" s="66">
        <v>32</v>
      </c>
      <c r="D82" s="148">
        <v>24200</v>
      </c>
      <c r="E82" s="344">
        <v>13790</v>
      </c>
      <c r="F82" s="148">
        <f t="shared" si="6"/>
        <v>23271</v>
      </c>
      <c r="G82" s="373">
        <f t="shared" si="7"/>
        <v>12000</v>
      </c>
      <c r="H82" s="348">
        <f t="shared" si="8"/>
        <v>5171</v>
      </c>
      <c r="I82" s="344">
        <v>47</v>
      </c>
    </row>
    <row r="83" spans="1:9">
      <c r="A83" s="127">
        <v>73</v>
      </c>
      <c r="B83" s="70">
        <f t="shared" si="5"/>
        <v>24.22</v>
      </c>
      <c r="C83" s="66">
        <v>32</v>
      </c>
      <c r="D83" s="148">
        <v>24200</v>
      </c>
      <c r="E83" s="344">
        <v>13790</v>
      </c>
      <c r="F83" s="148">
        <f t="shared" si="6"/>
        <v>23258</v>
      </c>
      <c r="G83" s="373">
        <f t="shared" si="7"/>
        <v>11990</v>
      </c>
      <c r="H83" s="348">
        <f t="shared" si="8"/>
        <v>5171</v>
      </c>
      <c r="I83" s="344">
        <v>47</v>
      </c>
    </row>
    <row r="84" spans="1:9">
      <c r="A84" s="97">
        <v>74</v>
      </c>
      <c r="B84" s="70">
        <f t="shared" si="5"/>
        <v>24.24</v>
      </c>
      <c r="C84" s="66">
        <v>32</v>
      </c>
      <c r="D84" s="148">
        <v>24200</v>
      </c>
      <c r="E84" s="344">
        <v>13790</v>
      </c>
      <c r="F84" s="148">
        <f t="shared" si="6"/>
        <v>23244</v>
      </c>
      <c r="G84" s="373">
        <f t="shared" si="7"/>
        <v>11980</v>
      </c>
      <c r="H84" s="348">
        <f t="shared" si="8"/>
        <v>5171</v>
      </c>
      <c r="I84" s="344">
        <v>47</v>
      </c>
    </row>
    <row r="85" spans="1:9">
      <c r="A85" s="97">
        <v>75</v>
      </c>
      <c r="B85" s="70">
        <f t="shared" si="5"/>
        <v>24.25</v>
      </c>
      <c r="C85" s="66">
        <v>32</v>
      </c>
      <c r="D85" s="148">
        <v>24200</v>
      </c>
      <c r="E85" s="344">
        <v>13790</v>
      </c>
      <c r="F85" s="148">
        <f t="shared" si="6"/>
        <v>23238</v>
      </c>
      <c r="G85" s="373">
        <f t="shared" si="7"/>
        <v>11975</v>
      </c>
      <c r="H85" s="348">
        <f t="shared" si="8"/>
        <v>5171</v>
      </c>
      <c r="I85" s="344">
        <v>47</v>
      </c>
    </row>
    <row r="86" spans="1:9">
      <c r="A86" s="127">
        <v>76</v>
      </c>
      <c r="B86" s="70">
        <f t="shared" si="5"/>
        <v>24.27</v>
      </c>
      <c r="C86" s="66">
        <v>32</v>
      </c>
      <c r="D86" s="148">
        <v>24200</v>
      </c>
      <c r="E86" s="344">
        <v>13790</v>
      </c>
      <c r="F86" s="148">
        <f t="shared" si="6"/>
        <v>23224</v>
      </c>
      <c r="G86" s="373">
        <f t="shared" si="7"/>
        <v>11965</v>
      </c>
      <c r="H86" s="348">
        <f t="shared" si="8"/>
        <v>5171</v>
      </c>
      <c r="I86" s="344">
        <v>47</v>
      </c>
    </row>
    <row r="87" spans="1:9">
      <c r="A87" s="97">
        <v>77</v>
      </c>
      <c r="B87" s="70">
        <f t="shared" si="5"/>
        <v>24.29</v>
      </c>
      <c r="C87" s="66">
        <v>32</v>
      </c>
      <c r="D87" s="148">
        <v>24200</v>
      </c>
      <c r="E87" s="344">
        <v>13790</v>
      </c>
      <c r="F87" s="148">
        <f t="shared" si="6"/>
        <v>23211</v>
      </c>
      <c r="G87" s="373">
        <f t="shared" si="7"/>
        <v>11956</v>
      </c>
      <c r="H87" s="348">
        <f t="shared" si="8"/>
        <v>5171</v>
      </c>
      <c r="I87" s="344">
        <v>47</v>
      </c>
    </row>
    <row r="88" spans="1:9">
      <c r="A88" s="97">
        <v>78</v>
      </c>
      <c r="B88" s="70">
        <f t="shared" si="5"/>
        <v>24.3</v>
      </c>
      <c r="C88" s="66">
        <v>32</v>
      </c>
      <c r="D88" s="148">
        <v>24200</v>
      </c>
      <c r="E88" s="344">
        <v>13790</v>
      </c>
      <c r="F88" s="148">
        <f t="shared" si="6"/>
        <v>23204</v>
      </c>
      <c r="G88" s="373">
        <f t="shared" si="7"/>
        <v>11951</v>
      </c>
      <c r="H88" s="348">
        <f t="shared" si="8"/>
        <v>5171</v>
      </c>
      <c r="I88" s="344">
        <v>47</v>
      </c>
    </row>
    <row r="89" spans="1:9">
      <c r="A89" s="127">
        <v>79</v>
      </c>
      <c r="B89" s="70">
        <f t="shared" si="5"/>
        <v>24.32</v>
      </c>
      <c r="C89" s="66">
        <v>32</v>
      </c>
      <c r="D89" s="148">
        <v>24200</v>
      </c>
      <c r="E89" s="344">
        <v>13790</v>
      </c>
      <c r="F89" s="148">
        <f t="shared" si="6"/>
        <v>23191</v>
      </c>
      <c r="G89" s="373">
        <f t="shared" si="7"/>
        <v>11941</v>
      </c>
      <c r="H89" s="348">
        <f t="shared" si="8"/>
        <v>5171</v>
      </c>
      <c r="I89" s="344">
        <v>47</v>
      </c>
    </row>
    <row r="90" spans="1:9">
      <c r="A90" s="97">
        <v>80</v>
      </c>
      <c r="B90" s="70">
        <f t="shared" si="5"/>
        <v>24.33</v>
      </c>
      <c r="C90" s="66">
        <v>32</v>
      </c>
      <c r="D90" s="148">
        <v>24200</v>
      </c>
      <c r="E90" s="344">
        <v>13790</v>
      </c>
      <c r="F90" s="148">
        <f t="shared" si="6"/>
        <v>23184</v>
      </c>
      <c r="G90" s="373">
        <f t="shared" si="7"/>
        <v>11936</v>
      </c>
      <c r="H90" s="348">
        <f t="shared" si="8"/>
        <v>5171</v>
      </c>
      <c r="I90" s="344">
        <v>47</v>
      </c>
    </row>
    <row r="91" spans="1:9">
      <c r="A91" s="97">
        <v>81</v>
      </c>
      <c r="B91" s="70">
        <f t="shared" si="5"/>
        <v>24.35</v>
      </c>
      <c r="C91" s="66">
        <v>32</v>
      </c>
      <c r="D91" s="148">
        <v>24200</v>
      </c>
      <c r="E91" s="344">
        <v>13790</v>
      </c>
      <c r="F91" s="148">
        <f t="shared" si="6"/>
        <v>23171</v>
      </c>
      <c r="G91" s="373">
        <f t="shared" si="7"/>
        <v>11926</v>
      </c>
      <c r="H91" s="348">
        <f t="shared" si="8"/>
        <v>5171</v>
      </c>
      <c r="I91" s="344">
        <v>47</v>
      </c>
    </row>
    <row r="92" spans="1:9">
      <c r="A92" s="127">
        <v>82</v>
      </c>
      <c r="B92" s="70">
        <f t="shared" si="5"/>
        <v>24.36</v>
      </c>
      <c r="C92" s="66">
        <v>32</v>
      </c>
      <c r="D92" s="148">
        <v>24200</v>
      </c>
      <c r="E92" s="344">
        <v>13790</v>
      </c>
      <c r="F92" s="148">
        <f t="shared" si="6"/>
        <v>23165</v>
      </c>
      <c r="G92" s="373">
        <f t="shared" si="7"/>
        <v>11921</v>
      </c>
      <c r="H92" s="348">
        <f t="shared" si="8"/>
        <v>5171</v>
      </c>
      <c r="I92" s="344">
        <v>47</v>
      </c>
    </row>
    <row r="93" spans="1:9">
      <c r="A93" s="97">
        <v>83</v>
      </c>
      <c r="B93" s="70">
        <f t="shared" si="5"/>
        <v>24.38</v>
      </c>
      <c r="C93" s="66">
        <v>32</v>
      </c>
      <c r="D93" s="148">
        <v>24200</v>
      </c>
      <c r="E93" s="344">
        <v>13790</v>
      </c>
      <c r="F93" s="148">
        <f t="shared" si="6"/>
        <v>23151</v>
      </c>
      <c r="G93" s="373">
        <f t="shared" si="7"/>
        <v>11911</v>
      </c>
      <c r="H93" s="348">
        <f t="shared" si="8"/>
        <v>5171</v>
      </c>
      <c r="I93" s="344">
        <v>47</v>
      </c>
    </row>
    <row r="94" spans="1:9">
      <c r="A94" s="97">
        <v>84</v>
      </c>
      <c r="B94" s="70">
        <f t="shared" si="5"/>
        <v>24.39</v>
      </c>
      <c r="C94" s="66">
        <v>32</v>
      </c>
      <c r="D94" s="148">
        <v>24200</v>
      </c>
      <c r="E94" s="344">
        <v>13790</v>
      </c>
      <c r="F94" s="148">
        <f t="shared" si="6"/>
        <v>23145</v>
      </c>
      <c r="G94" s="373">
        <f t="shared" si="7"/>
        <v>11907</v>
      </c>
      <c r="H94" s="348">
        <f t="shared" si="8"/>
        <v>5171</v>
      </c>
      <c r="I94" s="344">
        <v>47</v>
      </c>
    </row>
    <row r="95" spans="1:9">
      <c r="A95" s="127">
        <v>85</v>
      </c>
      <c r="B95" s="70">
        <f t="shared" si="5"/>
        <v>24.41</v>
      </c>
      <c r="C95" s="66">
        <v>32</v>
      </c>
      <c r="D95" s="148">
        <v>24200</v>
      </c>
      <c r="E95" s="344">
        <v>13790</v>
      </c>
      <c r="F95" s="148">
        <f t="shared" si="6"/>
        <v>23131</v>
      </c>
      <c r="G95" s="373">
        <f t="shared" si="7"/>
        <v>11897</v>
      </c>
      <c r="H95" s="348">
        <f t="shared" si="8"/>
        <v>5171</v>
      </c>
      <c r="I95" s="344">
        <v>47</v>
      </c>
    </row>
    <row r="96" spans="1:9">
      <c r="A96" s="97">
        <v>86</v>
      </c>
      <c r="B96" s="70">
        <f t="shared" si="5"/>
        <v>24.42</v>
      </c>
      <c r="C96" s="66">
        <v>32</v>
      </c>
      <c r="D96" s="148">
        <v>24200</v>
      </c>
      <c r="E96" s="344">
        <v>13790</v>
      </c>
      <c r="F96" s="148">
        <f t="shared" si="6"/>
        <v>23125</v>
      </c>
      <c r="G96" s="373">
        <f t="shared" si="7"/>
        <v>11892</v>
      </c>
      <c r="H96" s="348">
        <f t="shared" si="8"/>
        <v>5171</v>
      </c>
      <c r="I96" s="344">
        <v>47</v>
      </c>
    </row>
    <row r="97" spans="1:9">
      <c r="A97" s="97">
        <v>87</v>
      </c>
      <c r="B97" s="70">
        <f t="shared" si="5"/>
        <v>24.44</v>
      </c>
      <c r="C97" s="66">
        <v>32</v>
      </c>
      <c r="D97" s="148">
        <v>24200</v>
      </c>
      <c r="E97" s="344">
        <v>13790</v>
      </c>
      <c r="F97" s="148">
        <f t="shared" si="6"/>
        <v>23112</v>
      </c>
      <c r="G97" s="373">
        <f t="shared" si="7"/>
        <v>11882</v>
      </c>
      <c r="H97" s="348">
        <f t="shared" si="8"/>
        <v>5171</v>
      </c>
      <c r="I97" s="344">
        <v>47</v>
      </c>
    </row>
    <row r="98" spans="1:9">
      <c r="A98" s="127">
        <v>88</v>
      </c>
      <c r="B98" s="70">
        <f t="shared" si="5"/>
        <v>24.45</v>
      </c>
      <c r="C98" s="66">
        <v>32</v>
      </c>
      <c r="D98" s="148">
        <v>24200</v>
      </c>
      <c r="E98" s="344">
        <v>13790</v>
      </c>
      <c r="F98" s="148">
        <f t="shared" si="6"/>
        <v>23105</v>
      </c>
      <c r="G98" s="373">
        <f t="shared" si="7"/>
        <v>11877</v>
      </c>
      <c r="H98" s="348">
        <f t="shared" si="8"/>
        <v>5171</v>
      </c>
      <c r="I98" s="344">
        <v>47</v>
      </c>
    </row>
    <row r="99" spans="1:9">
      <c r="A99" s="97">
        <v>89</v>
      </c>
      <c r="B99" s="70">
        <f t="shared" si="5"/>
        <v>24.47</v>
      </c>
      <c r="C99" s="66">
        <v>32</v>
      </c>
      <c r="D99" s="148">
        <v>24200</v>
      </c>
      <c r="E99" s="344">
        <v>13790</v>
      </c>
      <c r="F99" s="148">
        <f t="shared" si="6"/>
        <v>23092</v>
      </c>
      <c r="G99" s="373">
        <f t="shared" si="7"/>
        <v>11868</v>
      </c>
      <c r="H99" s="348">
        <f t="shared" si="8"/>
        <v>5171</v>
      </c>
      <c r="I99" s="344">
        <v>47</v>
      </c>
    </row>
    <row r="100" spans="1:9">
      <c r="A100" s="97">
        <v>90</v>
      </c>
      <c r="B100" s="70">
        <f t="shared" si="5"/>
        <v>24.48</v>
      </c>
      <c r="C100" s="66">
        <v>32</v>
      </c>
      <c r="D100" s="148">
        <v>24200</v>
      </c>
      <c r="E100" s="344">
        <v>13790</v>
      </c>
      <c r="F100" s="148">
        <f t="shared" si="6"/>
        <v>23085</v>
      </c>
      <c r="G100" s="373">
        <f t="shared" si="7"/>
        <v>11863</v>
      </c>
      <c r="H100" s="348">
        <f t="shared" si="8"/>
        <v>5171</v>
      </c>
      <c r="I100" s="344">
        <v>47</v>
      </c>
    </row>
    <row r="101" spans="1:9">
      <c r="A101" s="127">
        <v>91</v>
      </c>
      <c r="B101" s="70">
        <f t="shared" si="5"/>
        <v>24.49</v>
      </c>
      <c r="C101" s="66">
        <v>32</v>
      </c>
      <c r="D101" s="148">
        <v>24200</v>
      </c>
      <c r="E101" s="344">
        <v>13790</v>
      </c>
      <c r="F101" s="148">
        <f t="shared" si="6"/>
        <v>23079</v>
      </c>
      <c r="G101" s="373">
        <f t="shared" si="7"/>
        <v>11858</v>
      </c>
      <c r="H101" s="348">
        <f t="shared" si="8"/>
        <v>5171</v>
      </c>
      <c r="I101" s="344">
        <v>47</v>
      </c>
    </row>
    <row r="102" spans="1:9">
      <c r="A102" s="97">
        <v>92</v>
      </c>
      <c r="B102" s="70">
        <f t="shared" si="5"/>
        <v>24.51</v>
      </c>
      <c r="C102" s="66">
        <v>32</v>
      </c>
      <c r="D102" s="148">
        <v>24200</v>
      </c>
      <c r="E102" s="344">
        <v>13790</v>
      </c>
      <c r="F102" s="148">
        <f t="shared" si="6"/>
        <v>23066</v>
      </c>
      <c r="G102" s="373">
        <f t="shared" si="7"/>
        <v>11848</v>
      </c>
      <c r="H102" s="348">
        <f t="shared" si="8"/>
        <v>5171</v>
      </c>
      <c r="I102" s="344">
        <v>47</v>
      </c>
    </row>
    <row r="103" spans="1:9">
      <c r="A103" s="97">
        <v>93</v>
      </c>
      <c r="B103" s="70">
        <f t="shared" si="5"/>
        <v>24.52</v>
      </c>
      <c r="C103" s="66">
        <v>32</v>
      </c>
      <c r="D103" s="148">
        <v>24200</v>
      </c>
      <c r="E103" s="344">
        <v>13790</v>
      </c>
      <c r="F103" s="148">
        <f t="shared" si="6"/>
        <v>23059</v>
      </c>
      <c r="G103" s="373">
        <f t="shared" si="7"/>
        <v>11843</v>
      </c>
      <c r="H103" s="348">
        <f t="shared" si="8"/>
        <v>5171</v>
      </c>
      <c r="I103" s="344">
        <v>47</v>
      </c>
    </row>
    <row r="104" spans="1:9">
      <c r="A104" s="127">
        <v>94</v>
      </c>
      <c r="B104" s="70">
        <f t="shared" si="5"/>
        <v>24.53</v>
      </c>
      <c r="C104" s="66">
        <v>32</v>
      </c>
      <c r="D104" s="148">
        <v>24200</v>
      </c>
      <c r="E104" s="344">
        <v>13790</v>
      </c>
      <c r="F104" s="148">
        <f t="shared" si="6"/>
        <v>23053</v>
      </c>
      <c r="G104" s="373">
        <f t="shared" si="7"/>
        <v>11839</v>
      </c>
      <c r="H104" s="348">
        <f t="shared" si="8"/>
        <v>5171</v>
      </c>
      <c r="I104" s="344">
        <v>47</v>
      </c>
    </row>
    <row r="105" spans="1:9">
      <c r="A105" s="97">
        <v>95</v>
      </c>
      <c r="B105" s="70">
        <f t="shared" si="5"/>
        <v>24.55</v>
      </c>
      <c r="C105" s="66">
        <v>32</v>
      </c>
      <c r="D105" s="148">
        <v>24200</v>
      </c>
      <c r="E105" s="344">
        <v>13790</v>
      </c>
      <c r="F105" s="148">
        <f t="shared" si="6"/>
        <v>23040</v>
      </c>
      <c r="G105" s="373">
        <f t="shared" si="7"/>
        <v>11829</v>
      </c>
      <c r="H105" s="348">
        <f t="shared" si="8"/>
        <v>5171</v>
      </c>
      <c r="I105" s="344">
        <v>47</v>
      </c>
    </row>
    <row r="106" spans="1:9">
      <c r="A106" s="97">
        <v>96</v>
      </c>
      <c r="B106" s="70">
        <f t="shared" si="5"/>
        <v>24.56</v>
      </c>
      <c r="C106" s="66">
        <v>32</v>
      </c>
      <c r="D106" s="148">
        <v>24200</v>
      </c>
      <c r="E106" s="344">
        <v>13790</v>
      </c>
      <c r="F106" s="148">
        <f t="shared" si="6"/>
        <v>23033</v>
      </c>
      <c r="G106" s="373">
        <f t="shared" si="7"/>
        <v>11824</v>
      </c>
      <c r="H106" s="348">
        <f t="shared" si="8"/>
        <v>5171</v>
      </c>
      <c r="I106" s="344">
        <v>47</v>
      </c>
    </row>
    <row r="107" spans="1:9">
      <c r="A107" s="127">
        <v>97</v>
      </c>
      <c r="B107" s="70">
        <f t="shared" ref="B107:B138" si="9">ROUND((1.1233*LN(A107)+17)*1.11,2)</f>
        <v>24.57</v>
      </c>
      <c r="C107" s="66">
        <v>32</v>
      </c>
      <c r="D107" s="148">
        <v>24200</v>
      </c>
      <c r="E107" s="344">
        <v>13790</v>
      </c>
      <c r="F107" s="148">
        <f t="shared" si="6"/>
        <v>23027</v>
      </c>
      <c r="G107" s="373">
        <f t="shared" si="7"/>
        <v>11819</v>
      </c>
      <c r="H107" s="348">
        <f t="shared" si="8"/>
        <v>5171</v>
      </c>
      <c r="I107" s="344">
        <v>47</v>
      </c>
    </row>
    <row r="108" spans="1:9">
      <c r="A108" s="97">
        <v>98</v>
      </c>
      <c r="B108" s="70">
        <f t="shared" si="9"/>
        <v>24.59</v>
      </c>
      <c r="C108" s="66">
        <v>32</v>
      </c>
      <c r="D108" s="148">
        <v>24200</v>
      </c>
      <c r="E108" s="344">
        <v>13790</v>
      </c>
      <c r="F108" s="148">
        <f t="shared" si="6"/>
        <v>23014</v>
      </c>
      <c r="G108" s="373">
        <f t="shared" si="7"/>
        <v>11810</v>
      </c>
      <c r="H108" s="348">
        <f t="shared" si="8"/>
        <v>5171</v>
      </c>
      <c r="I108" s="344">
        <v>47</v>
      </c>
    </row>
    <row r="109" spans="1:9">
      <c r="A109" s="97">
        <v>99</v>
      </c>
      <c r="B109" s="70">
        <f t="shared" si="9"/>
        <v>24.6</v>
      </c>
      <c r="C109" s="66">
        <v>32</v>
      </c>
      <c r="D109" s="148">
        <v>24200</v>
      </c>
      <c r="E109" s="344">
        <v>13790</v>
      </c>
      <c r="F109" s="148">
        <f t="shared" si="6"/>
        <v>23007</v>
      </c>
      <c r="G109" s="373">
        <f t="shared" si="7"/>
        <v>11805</v>
      </c>
      <c r="H109" s="348">
        <f t="shared" si="8"/>
        <v>5171</v>
      </c>
      <c r="I109" s="344">
        <v>47</v>
      </c>
    </row>
    <row r="110" spans="1:9">
      <c r="A110" s="127">
        <v>100</v>
      </c>
      <c r="B110" s="70">
        <f t="shared" si="9"/>
        <v>24.61</v>
      </c>
      <c r="C110" s="66">
        <v>32</v>
      </c>
      <c r="D110" s="148">
        <v>24200</v>
      </c>
      <c r="E110" s="344">
        <v>13790</v>
      </c>
      <c r="F110" s="148">
        <f t="shared" si="6"/>
        <v>23001</v>
      </c>
      <c r="G110" s="373">
        <f t="shared" si="7"/>
        <v>11800</v>
      </c>
      <c r="H110" s="348">
        <f t="shared" si="8"/>
        <v>5171</v>
      </c>
      <c r="I110" s="344">
        <v>47</v>
      </c>
    </row>
    <row r="111" spans="1:9">
      <c r="A111" s="97">
        <v>101</v>
      </c>
      <c r="B111" s="70">
        <f t="shared" si="9"/>
        <v>24.62</v>
      </c>
      <c r="C111" s="66">
        <v>32</v>
      </c>
      <c r="D111" s="148">
        <v>24200</v>
      </c>
      <c r="E111" s="344">
        <v>13790</v>
      </c>
      <c r="F111" s="148">
        <f t="shared" si="6"/>
        <v>22994</v>
      </c>
      <c r="G111" s="373">
        <f t="shared" si="7"/>
        <v>11795</v>
      </c>
      <c r="H111" s="348">
        <f t="shared" si="8"/>
        <v>5171</v>
      </c>
      <c r="I111" s="344">
        <v>47</v>
      </c>
    </row>
    <row r="112" spans="1:9">
      <c r="A112" s="97">
        <v>102</v>
      </c>
      <c r="B112" s="70">
        <f t="shared" si="9"/>
        <v>24.64</v>
      </c>
      <c r="C112" s="66">
        <v>32</v>
      </c>
      <c r="D112" s="148">
        <v>24200</v>
      </c>
      <c r="E112" s="344">
        <v>13790</v>
      </c>
      <c r="F112" s="148">
        <f t="shared" si="6"/>
        <v>22981</v>
      </c>
      <c r="G112" s="373">
        <f t="shared" si="7"/>
        <v>11786</v>
      </c>
      <c r="H112" s="348">
        <f t="shared" si="8"/>
        <v>5171</v>
      </c>
      <c r="I112" s="344">
        <v>47</v>
      </c>
    </row>
    <row r="113" spans="1:9">
      <c r="A113" s="127">
        <v>103</v>
      </c>
      <c r="B113" s="70">
        <f t="shared" si="9"/>
        <v>24.65</v>
      </c>
      <c r="C113" s="66">
        <v>32</v>
      </c>
      <c r="D113" s="148">
        <v>24200</v>
      </c>
      <c r="E113" s="344">
        <v>13790</v>
      </c>
      <c r="F113" s="148">
        <f t="shared" si="6"/>
        <v>22975</v>
      </c>
      <c r="G113" s="373">
        <f t="shared" si="7"/>
        <v>11781</v>
      </c>
      <c r="H113" s="348">
        <f t="shared" si="8"/>
        <v>5171</v>
      </c>
      <c r="I113" s="344">
        <v>47</v>
      </c>
    </row>
    <row r="114" spans="1:9">
      <c r="A114" s="97">
        <v>104</v>
      </c>
      <c r="B114" s="70">
        <f t="shared" si="9"/>
        <v>24.66</v>
      </c>
      <c r="C114" s="66">
        <v>32</v>
      </c>
      <c r="D114" s="148">
        <v>24200</v>
      </c>
      <c r="E114" s="344">
        <v>13790</v>
      </c>
      <c r="F114" s="148">
        <f t="shared" si="6"/>
        <v>22968</v>
      </c>
      <c r="G114" s="373">
        <f t="shared" si="7"/>
        <v>11776</v>
      </c>
      <c r="H114" s="348">
        <f t="shared" si="8"/>
        <v>5171</v>
      </c>
      <c r="I114" s="344">
        <v>47</v>
      </c>
    </row>
    <row r="115" spans="1:9">
      <c r="A115" s="97">
        <v>105</v>
      </c>
      <c r="B115" s="70">
        <f t="shared" si="9"/>
        <v>24.67</v>
      </c>
      <c r="C115" s="66">
        <v>32</v>
      </c>
      <c r="D115" s="148">
        <v>24200</v>
      </c>
      <c r="E115" s="344">
        <v>13790</v>
      </c>
      <c r="F115" s="148">
        <f t="shared" si="6"/>
        <v>22962</v>
      </c>
      <c r="G115" s="373">
        <f t="shared" si="7"/>
        <v>11771</v>
      </c>
      <c r="H115" s="348">
        <f t="shared" si="8"/>
        <v>5171</v>
      </c>
      <c r="I115" s="344">
        <v>47</v>
      </c>
    </row>
    <row r="116" spans="1:9">
      <c r="A116" s="127">
        <v>106</v>
      </c>
      <c r="B116" s="70">
        <f t="shared" si="9"/>
        <v>24.68</v>
      </c>
      <c r="C116" s="66">
        <v>32</v>
      </c>
      <c r="D116" s="148">
        <v>24200</v>
      </c>
      <c r="E116" s="344">
        <v>13790</v>
      </c>
      <c r="F116" s="148">
        <f t="shared" si="6"/>
        <v>22955</v>
      </c>
      <c r="G116" s="373">
        <f t="shared" si="7"/>
        <v>11767</v>
      </c>
      <c r="H116" s="348">
        <f t="shared" si="8"/>
        <v>5171</v>
      </c>
      <c r="I116" s="344">
        <v>47</v>
      </c>
    </row>
    <row r="117" spans="1:9">
      <c r="A117" s="97">
        <v>107</v>
      </c>
      <c r="B117" s="70">
        <f t="shared" si="9"/>
        <v>24.7</v>
      </c>
      <c r="C117" s="66">
        <v>32</v>
      </c>
      <c r="D117" s="148">
        <v>24200</v>
      </c>
      <c r="E117" s="344">
        <v>13790</v>
      </c>
      <c r="F117" s="148">
        <f t="shared" si="6"/>
        <v>22943</v>
      </c>
      <c r="G117" s="373">
        <f t="shared" si="7"/>
        <v>11757</v>
      </c>
      <c r="H117" s="348">
        <f t="shared" si="8"/>
        <v>5171</v>
      </c>
      <c r="I117" s="344">
        <v>47</v>
      </c>
    </row>
    <row r="118" spans="1:9">
      <c r="A118" s="97">
        <v>108</v>
      </c>
      <c r="B118" s="70">
        <f t="shared" si="9"/>
        <v>24.71</v>
      </c>
      <c r="C118" s="66">
        <v>32</v>
      </c>
      <c r="D118" s="148">
        <v>24200</v>
      </c>
      <c r="E118" s="344">
        <v>13790</v>
      </c>
      <c r="F118" s="148">
        <f t="shared" si="6"/>
        <v>22936</v>
      </c>
      <c r="G118" s="373">
        <f t="shared" si="7"/>
        <v>11752</v>
      </c>
      <c r="H118" s="348">
        <f t="shared" si="8"/>
        <v>5171</v>
      </c>
      <c r="I118" s="344">
        <v>47</v>
      </c>
    </row>
    <row r="119" spans="1:9">
      <c r="A119" s="127">
        <v>109</v>
      </c>
      <c r="B119" s="70">
        <f t="shared" si="9"/>
        <v>24.72</v>
      </c>
      <c r="C119" s="66">
        <v>32</v>
      </c>
      <c r="D119" s="148">
        <v>24200</v>
      </c>
      <c r="E119" s="344">
        <v>13790</v>
      </c>
      <c r="F119" s="148">
        <f t="shared" si="6"/>
        <v>22930</v>
      </c>
      <c r="G119" s="373">
        <f t="shared" si="7"/>
        <v>11748</v>
      </c>
      <c r="H119" s="348">
        <f t="shared" si="8"/>
        <v>5171</v>
      </c>
      <c r="I119" s="344">
        <v>47</v>
      </c>
    </row>
    <row r="120" spans="1:9">
      <c r="A120" s="97">
        <v>110</v>
      </c>
      <c r="B120" s="70">
        <f t="shared" si="9"/>
        <v>24.73</v>
      </c>
      <c r="C120" s="66">
        <v>32</v>
      </c>
      <c r="D120" s="148">
        <v>24200</v>
      </c>
      <c r="E120" s="344">
        <v>13790</v>
      </c>
      <c r="F120" s="148">
        <f t="shared" si="6"/>
        <v>22923</v>
      </c>
      <c r="G120" s="373">
        <f t="shared" si="7"/>
        <v>11743</v>
      </c>
      <c r="H120" s="348">
        <f t="shared" si="8"/>
        <v>5171</v>
      </c>
      <c r="I120" s="344">
        <v>47</v>
      </c>
    </row>
    <row r="121" spans="1:9">
      <c r="A121" s="97">
        <v>111</v>
      </c>
      <c r="B121" s="70">
        <f t="shared" si="9"/>
        <v>24.74</v>
      </c>
      <c r="C121" s="66">
        <v>32</v>
      </c>
      <c r="D121" s="148">
        <v>24200</v>
      </c>
      <c r="E121" s="344">
        <v>13790</v>
      </c>
      <c r="F121" s="148">
        <f t="shared" si="6"/>
        <v>22917</v>
      </c>
      <c r="G121" s="373">
        <f t="shared" si="7"/>
        <v>11738</v>
      </c>
      <c r="H121" s="348">
        <f t="shared" si="8"/>
        <v>5171</v>
      </c>
      <c r="I121" s="344">
        <v>47</v>
      </c>
    </row>
    <row r="122" spans="1:9">
      <c r="A122" s="127">
        <v>112</v>
      </c>
      <c r="B122" s="70">
        <f t="shared" si="9"/>
        <v>24.75</v>
      </c>
      <c r="C122" s="66">
        <v>32</v>
      </c>
      <c r="D122" s="148">
        <v>24200</v>
      </c>
      <c r="E122" s="344">
        <v>13790</v>
      </c>
      <c r="F122" s="148">
        <f t="shared" si="6"/>
        <v>22910</v>
      </c>
      <c r="G122" s="373">
        <f t="shared" si="7"/>
        <v>11733</v>
      </c>
      <c r="H122" s="348">
        <f t="shared" si="8"/>
        <v>5171</v>
      </c>
      <c r="I122" s="344">
        <v>47</v>
      </c>
    </row>
    <row r="123" spans="1:9">
      <c r="A123" s="97">
        <v>113</v>
      </c>
      <c r="B123" s="70">
        <f t="shared" si="9"/>
        <v>24.76</v>
      </c>
      <c r="C123" s="66">
        <v>32</v>
      </c>
      <c r="D123" s="148">
        <v>24200</v>
      </c>
      <c r="E123" s="344">
        <v>13790</v>
      </c>
      <c r="F123" s="148">
        <f t="shared" si="6"/>
        <v>22904</v>
      </c>
      <c r="G123" s="373">
        <f t="shared" si="7"/>
        <v>11729</v>
      </c>
      <c r="H123" s="348">
        <f t="shared" si="8"/>
        <v>5171</v>
      </c>
      <c r="I123" s="344">
        <v>47</v>
      </c>
    </row>
    <row r="124" spans="1:9">
      <c r="A124" s="97">
        <v>114</v>
      </c>
      <c r="B124" s="70">
        <f t="shared" si="9"/>
        <v>24.78</v>
      </c>
      <c r="C124" s="66">
        <v>32</v>
      </c>
      <c r="D124" s="148">
        <v>24200</v>
      </c>
      <c r="E124" s="344">
        <v>13790</v>
      </c>
      <c r="F124" s="148">
        <f t="shared" si="6"/>
        <v>22891</v>
      </c>
      <c r="G124" s="373">
        <f t="shared" si="7"/>
        <v>11719</v>
      </c>
      <c r="H124" s="348">
        <f t="shared" si="8"/>
        <v>5171</v>
      </c>
      <c r="I124" s="344">
        <v>47</v>
      </c>
    </row>
    <row r="125" spans="1:9">
      <c r="A125" s="127">
        <v>115</v>
      </c>
      <c r="B125" s="70">
        <f t="shared" si="9"/>
        <v>24.79</v>
      </c>
      <c r="C125" s="66">
        <v>32</v>
      </c>
      <c r="D125" s="148">
        <v>24200</v>
      </c>
      <c r="E125" s="344">
        <v>13790</v>
      </c>
      <c r="F125" s="148">
        <f t="shared" si="6"/>
        <v>22885</v>
      </c>
      <c r="G125" s="373">
        <f t="shared" si="7"/>
        <v>11714</v>
      </c>
      <c r="H125" s="348">
        <f t="shared" si="8"/>
        <v>5171</v>
      </c>
      <c r="I125" s="344">
        <v>47</v>
      </c>
    </row>
    <row r="126" spans="1:9">
      <c r="A126" s="97">
        <v>116</v>
      </c>
      <c r="B126" s="70">
        <f t="shared" si="9"/>
        <v>24.8</v>
      </c>
      <c r="C126" s="66">
        <v>32</v>
      </c>
      <c r="D126" s="148">
        <v>24200</v>
      </c>
      <c r="E126" s="344">
        <v>13790</v>
      </c>
      <c r="F126" s="148">
        <f t="shared" si="6"/>
        <v>22878</v>
      </c>
      <c r="G126" s="373">
        <f t="shared" si="7"/>
        <v>11710</v>
      </c>
      <c r="H126" s="348">
        <f t="shared" si="8"/>
        <v>5171</v>
      </c>
      <c r="I126" s="344">
        <v>47</v>
      </c>
    </row>
    <row r="127" spans="1:9">
      <c r="A127" s="97">
        <v>117</v>
      </c>
      <c r="B127" s="70">
        <f t="shared" si="9"/>
        <v>24.81</v>
      </c>
      <c r="C127" s="66">
        <v>32</v>
      </c>
      <c r="D127" s="148">
        <v>24200</v>
      </c>
      <c r="E127" s="344">
        <v>13790</v>
      </c>
      <c r="F127" s="148">
        <f t="shared" si="6"/>
        <v>22872</v>
      </c>
      <c r="G127" s="373">
        <f t="shared" si="7"/>
        <v>11705</v>
      </c>
      <c r="H127" s="348">
        <f t="shared" si="8"/>
        <v>5171</v>
      </c>
      <c r="I127" s="344">
        <v>47</v>
      </c>
    </row>
    <row r="128" spans="1:9">
      <c r="A128" s="127">
        <v>118</v>
      </c>
      <c r="B128" s="70">
        <f t="shared" si="9"/>
        <v>24.82</v>
      </c>
      <c r="C128" s="66">
        <v>32</v>
      </c>
      <c r="D128" s="148">
        <v>24200</v>
      </c>
      <c r="E128" s="344">
        <v>13790</v>
      </c>
      <c r="F128" s="148">
        <f t="shared" si="6"/>
        <v>22866</v>
      </c>
      <c r="G128" s="373">
        <f t="shared" si="7"/>
        <v>11700</v>
      </c>
      <c r="H128" s="348">
        <f t="shared" si="8"/>
        <v>5171</v>
      </c>
      <c r="I128" s="344">
        <v>47</v>
      </c>
    </row>
    <row r="129" spans="1:9">
      <c r="A129" s="97">
        <v>119</v>
      </c>
      <c r="B129" s="70">
        <f t="shared" si="9"/>
        <v>24.83</v>
      </c>
      <c r="C129" s="66">
        <v>32</v>
      </c>
      <c r="D129" s="148">
        <v>24200</v>
      </c>
      <c r="E129" s="344">
        <v>13790</v>
      </c>
      <c r="F129" s="148">
        <f t="shared" si="6"/>
        <v>22859</v>
      </c>
      <c r="G129" s="373">
        <f t="shared" si="7"/>
        <v>11696</v>
      </c>
      <c r="H129" s="348">
        <f t="shared" si="8"/>
        <v>5171</v>
      </c>
      <c r="I129" s="344">
        <v>47</v>
      </c>
    </row>
    <row r="130" spans="1:9">
      <c r="A130" s="97">
        <v>120</v>
      </c>
      <c r="B130" s="70">
        <f t="shared" si="9"/>
        <v>24.84</v>
      </c>
      <c r="C130" s="66">
        <v>32</v>
      </c>
      <c r="D130" s="148">
        <v>24200</v>
      </c>
      <c r="E130" s="344">
        <v>13790</v>
      </c>
      <c r="F130" s="148">
        <f t="shared" si="6"/>
        <v>22853</v>
      </c>
      <c r="G130" s="373">
        <f t="shared" si="7"/>
        <v>11691</v>
      </c>
      <c r="H130" s="348">
        <f t="shared" si="8"/>
        <v>5171</v>
      </c>
      <c r="I130" s="344">
        <v>47</v>
      </c>
    </row>
    <row r="131" spans="1:9">
      <c r="A131" s="127">
        <v>121</v>
      </c>
      <c r="B131" s="70">
        <f t="shared" si="9"/>
        <v>24.85</v>
      </c>
      <c r="C131" s="66">
        <v>32</v>
      </c>
      <c r="D131" s="148">
        <v>24200</v>
      </c>
      <c r="E131" s="344">
        <v>13790</v>
      </c>
      <c r="F131" s="148">
        <f t="shared" si="6"/>
        <v>22847</v>
      </c>
      <c r="G131" s="373">
        <f t="shared" si="7"/>
        <v>11686</v>
      </c>
      <c r="H131" s="348">
        <f t="shared" si="8"/>
        <v>5171</v>
      </c>
      <c r="I131" s="344">
        <v>47</v>
      </c>
    </row>
    <row r="132" spans="1:9">
      <c r="A132" s="97">
        <v>122</v>
      </c>
      <c r="B132" s="70">
        <f t="shared" si="9"/>
        <v>24.86</v>
      </c>
      <c r="C132" s="66">
        <v>32</v>
      </c>
      <c r="D132" s="148">
        <v>24200</v>
      </c>
      <c r="E132" s="344">
        <v>13790</v>
      </c>
      <c r="F132" s="148">
        <f t="shared" si="6"/>
        <v>22840</v>
      </c>
      <c r="G132" s="373">
        <f t="shared" si="7"/>
        <v>11681</v>
      </c>
      <c r="H132" s="348">
        <f t="shared" si="8"/>
        <v>5171</v>
      </c>
      <c r="I132" s="344">
        <v>47</v>
      </c>
    </row>
    <row r="133" spans="1:9">
      <c r="A133" s="97">
        <v>123</v>
      </c>
      <c r="B133" s="70">
        <f t="shared" si="9"/>
        <v>24.87</v>
      </c>
      <c r="C133" s="66">
        <v>32</v>
      </c>
      <c r="D133" s="148">
        <v>24200</v>
      </c>
      <c r="E133" s="344">
        <v>13790</v>
      </c>
      <c r="F133" s="148">
        <f t="shared" si="6"/>
        <v>22834</v>
      </c>
      <c r="G133" s="373">
        <f t="shared" si="7"/>
        <v>11677</v>
      </c>
      <c r="H133" s="348">
        <f t="shared" si="8"/>
        <v>5171</v>
      </c>
      <c r="I133" s="344">
        <v>47</v>
      </c>
    </row>
    <row r="134" spans="1:9">
      <c r="A134" s="127">
        <v>124</v>
      </c>
      <c r="B134" s="70">
        <f t="shared" si="9"/>
        <v>24.88</v>
      </c>
      <c r="C134" s="66">
        <v>32</v>
      </c>
      <c r="D134" s="148">
        <v>24200</v>
      </c>
      <c r="E134" s="344">
        <v>13790</v>
      </c>
      <c r="F134" s="148">
        <f t="shared" si="6"/>
        <v>22828</v>
      </c>
      <c r="G134" s="373">
        <f t="shared" si="7"/>
        <v>11672</v>
      </c>
      <c r="H134" s="348">
        <f t="shared" si="8"/>
        <v>5171</v>
      </c>
      <c r="I134" s="344">
        <v>47</v>
      </c>
    </row>
    <row r="135" spans="1:9">
      <c r="A135" s="97">
        <v>125</v>
      </c>
      <c r="B135" s="70">
        <f t="shared" si="9"/>
        <v>24.89</v>
      </c>
      <c r="C135" s="66">
        <v>32</v>
      </c>
      <c r="D135" s="148">
        <v>24200</v>
      </c>
      <c r="E135" s="344">
        <v>13790</v>
      </c>
      <c r="F135" s="148">
        <f t="shared" si="6"/>
        <v>22821</v>
      </c>
      <c r="G135" s="373">
        <f t="shared" si="7"/>
        <v>11667</v>
      </c>
      <c r="H135" s="348">
        <f t="shared" si="8"/>
        <v>5171</v>
      </c>
      <c r="I135" s="344">
        <v>47</v>
      </c>
    </row>
    <row r="136" spans="1:9">
      <c r="A136" s="97">
        <v>126</v>
      </c>
      <c r="B136" s="70">
        <f t="shared" si="9"/>
        <v>24.9</v>
      </c>
      <c r="C136" s="66">
        <v>32</v>
      </c>
      <c r="D136" s="148">
        <v>24200</v>
      </c>
      <c r="E136" s="344">
        <v>13790</v>
      </c>
      <c r="F136" s="148">
        <f t="shared" si="6"/>
        <v>22815</v>
      </c>
      <c r="G136" s="373">
        <f t="shared" si="7"/>
        <v>11663</v>
      </c>
      <c r="H136" s="348">
        <f t="shared" si="8"/>
        <v>5171</v>
      </c>
      <c r="I136" s="344">
        <v>47</v>
      </c>
    </row>
    <row r="137" spans="1:9">
      <c r="A137" s="127">
        <v>127</v>
      </c>
      <c r="B137" s="70">
        <f t="shared" si="9"/>
        <v>24.91</v>
      </c>
      <c r="C137" s="66">
        <v>32</v>
      </c>
      <c r="D137" s="148">
        <v>24200</v>
      </c>
      <c r="E137" s="344">
        <v>13790</v>
      </c>
      <c r="F137" s="148">
        <f t="shared" si="6"/>
        <v>22809</v>
      </c>
      <c r="G137" s="373">
        <f t="shared" si="7"/>
        <v>11658</v>
      </c>
      <c r="H137" s="348">
        <f t="shared" si="8"/>
        <v>5171</v>
      </c>
      <c r="I137" s="344">
        <v>47</v>
      </c>
    </row>
    <row r="138" spans="1:9">
      <c r="A138" s="97">
        <v>128</v>
      </c>
      <c r="B138" s="70">
        <f t="shared" si="9"/>
        <v>24.92</v>
      </c>
      <c r="C138" s="66">
        <v>32</v>
      </c>
      <c r="D138" s="148">
        <v>24200</v>
      </c>
      <c r="E138" s="344">
        <v>13790</v>
      </c>
      <c r="F138" s="148">
        <f t="shared" si="6"/>
        <v>22802</v>
      </c>
      <c r="G138" s="373">
        <f t="shared" si="7"/>
        <v>11653</v>
      </c>
      <c r="H138" s="348">
        <f t="shared" si="8"/>
        <v>5171</v>
      </c>
      <c r="I138" s="344">
        <v>47</v>
      </c>
    </row>
    <row r="139" spans="1:9">
      <c r="A139" s="97">
        <v>129</v>
      </c>
      <c r="B139" s="70">
        <f t="shared" ref="B139:B170" si="10">ROUND((1.1233*LN(A139)+17)*1.11,2)</f>
        <v>24.93</v>
      </c>
      <c r="C139" s="66">
        <v>32</v>
      </c>
      <c r="D139" s="148">
        <v>24200</v>
      </c>
      <c r="E139" s="344">
        <v>13790</v>
      </c>
      <c r="F139" s="148">
        <f t="shared" si="6"/>
        <v>22796</v>
      </c>
      <c r="G139" s="373">
        <f t="shared" si="7"/>
        <v>11649</v>
      </c>
      <c r="H139" s="348">
        <f t="shared" si="8"/>
        <v>5171</v>
      </c>
      <c r="I139" s="344">
        <v>47</v>
      </c>
    </row>
    <row r="140" spans="1:9">
      <c r="A140" s="127">
        <v>130</v>
      </c>
      <c r="B140" s="70">
        <f t="shared" si="10"/>
        <v>24.94</v>
      </c>
      <c r="C140" s="66">
        <v>32</v>
      </c>
      <c r="D140" s="148">
        <v>24200</v>
      </c>
      <c r="E140" s="344">
        <v>13790</v>
      </c>
      <c r="F140" s="148">
        <f t="shared" ref="F140:F182" si="11">ROUND(12*1.3525*(1/B140*D140+1/C140*E140)+I140,0)</f>
        <v>22790</v>
      </c>
      <c r="G140" s="373">
        <f t="shared" ref="G140:G182" si="12">ROUND(12*(1/B140*D140),0)</f>
        <v>11644</v>
      </c>
      <c r="H140" s="348">
        <f t="shared" ref="H140:H182" si="13">ROUND(12*(1/C140*E140),0)</f>
        <v>5171</v>
      </c>
      <c r="I140" s="344">
        <v>47</v>
      </c>
    </row>
    <row r="141" spans="1:9">
      <c r="A141" s="97">
        <v>131</v>
      </c>
      <c r="B141" s="70">
        <f t="shared" si="10"/>
        <v>24.95</v>
      </c>
      <c r="C141" s="66">
        <v>32</v>
      </c>
      <c r="D141" s="148">
        <v>24200</v>
      </c>
      <c r="E141" s="344">
        <v>13790</v>
      </c>
      <c r="F141" s="148">
        <f t="shared" si="11"/>
        <v>22783</v>
      </c>
      <c r="G141" s="373">
        <f t="shared" si="12"/>
        <v>11639</v>
      </c>
      <c r="H141" s="348">
        <f t="shared" si="13"/>
        <v>5171</v>
      </c>
      <c r="I141" s="344">
        <v>47</v>
      </c>
    </row>
    <row r="142" spans="1:9">
      <c r="A142" s="97">
        <v>132</v>
      </c>
      <c r="B142" s="70">
        <f t="shared" si="10"/>
        <v>24.96</v>
      </c>
      <c r="C142" s="66">
        <v>32</v>
      </c>
      <c r="D142" s="148">
        <v>24200</v>
      </c>
      <c r="E142" s="344">
        <v>13790</v>
      </c>
      <c r="F142" s="148">
        <f t="shared" si="11"/>
        <v>22777</v>
      </c>
      <c r="G142" s="373">
        <f t="shared" si="12"/>
        <v>11635</v>
      </c>
      <c r="H142" s="348">
        <f t="shared" si="13"/>
        <v>5171</v>
      </c>
      <c r="I142" s="344">
        <v>47</v>
      </c>
    </row>
    <row r="143" spans="1:9">
      <c r="A143" s="127">
        <v>133</v>
      </c>
      <c r="B143" s="70">
        <f t="shared" si="10"/>
        <v>24.97</v>
      </c>
      <c r="C143" s="66">
        <v>32</v>
      </c>
      <c r="D143" s="148">
        <v>24200</v>
      </c>
      <c r="E143" s="344">
        <v>13790</v>
      </c>
      <c r="F143" s="148">
        <f t="shared" si="11"/>
        <v>22771</v>
      </c>
      <c r="G143" s="373">
        <f t="shared" si="12"/>
        <v>11630</v>
      </c>
      <c r="H143" s="348">
        <f t="shared" si="13"/>
        <v>5171</v>
      </c>
      <c r="I143" s="344">
        <v>47</v>
      </c>
    </row>
    <row r="144" spans="1:9">
      <c r="A144" s="97">
        <v>134</v>
      </c>
      <c r="B144" s="70">
        <f t="shared" si="10"/>
        <v>24.98</v>
      </c>
      <c r="C144" s="66">
        <v>32</v>
      </c>
      <c r="D144" s="148">
        <v>24200</v>
      </c>
      <c r="E144" s="344">
        <v>13790</v>
      </c>
      <c r="F144" s="148">
        <f t="shared" si="11"/>
        <v>22764</v>
      </c>
      <c r="G144" s="373">
        <f t="shared" si="12"/>
        <v>11625</v>
      </c>
      <c r="H144" s="348">
        <f t="shared" si="13"/>
        <v>5171</v>
      </c>
      <c r="I144" s="344">
        <v>47</v>
      </c>
    </row>
    <row r="145" spans="1:9">
      <c r="A145" s="97">
        <v>135</v>
      </c>
      <c r="B145" s="70">
        <f t="shared" si="10"/>
        <v>24.99</v>
      </c>
      <c r="C145" s="66">
        <v>32</v>
      </c>
      <c r="D145" s="148">
        <v>24200</v>
      </c>
      <c r="E145" s="344">
        <v>13790</v>
      </c>
      <c r="F145" s="148">
        <f t="shared" si="11"/>
        <v>22758</v>
      </c>
      <c r="G145" s="373">
        <f t="shared" si="12"/>
        <v>11621</v>
      </c>
      <c r="H145" s="348">
        <f t="shared" si="13"/>
        <v>5171</v>
      </c>
      <c r="I145" s="344">
        <v>47</v>
      </c>
    </row>
    <row r="146" spans="1:9">
      <c r="A146" s="127">
        <v>136</v>
      </c>
      <c r="B146" s="70">
        <f t="shared" si="10"/>
        <v>25</v>
      </c>
      <c r="C146" s="66">
        <v>32</v>
      </c>
      <c r="D146" s="148">
        <v>24200</v>
      </c>
      <c r="E146" s="344">
        <v>13790</v>
      </c>
      <c r="F146" s="148">
        <f t="shared" si="11"/>
        <v>22752</v>
      </c>
      <c r="G146" s="373">
        <f t="shared" si="12"/>
        <v>11616</v>
      </c>
      <c r="H146" s="348">
        <f t="shared" si="13"/>
        <v>5171</v>
      </c>
      <c r="I146" s="344">
        <v>47</v>
      </c>
    </row>
    <row r="147" spans="1:9">
      <c r="A147" s="97">
        <v>137</v>
      </c>
      <c r="B147" s="70">
        <f t="shared" si="10"/>
        <v>25</v>
      </c>
      <c r="C147" s="66">
        <v>32</v>
      </c>
      <c r="D147" s="148">
        <v>24200</v>
      </c>
      <c r="E147" s="344">
        <v>13790</v>
      </c>
      <c r="F147" s="148">
        <f t="shared" si="11"/>
        <v>22752</v>
      </c>
      <c r="G147" s="373">
        <f t="shared" si="12"/>
        <v>11616</v>
      </c>
      <c r="H147" s="348">
        <f t="shared" si="13"/>
        <v>5171</v>
      </c>
      <c r="I147" s="344">
        <v>47</v>
      </c>
    </row>
    <row r="148" spans="1:9">
      <c r="A148" s="97">
        <v>138</v>
      </c>
      <c r="B148" s="70">
        <f t="shared" si="10"/>
        <v>25.01</v>
      </c>
      <c r="C148" s="66">
        <v>32</v>
      </c>
      <c r="D148" s="148">
        <v>24200</v>
      </c>
      <c r="E148" s="344">
        <v>13790</v>
      </c>
      <c r="F148" s="148">
        <f t="shared" si="11"/>
        <v>22745</v>
      </c>
      <c r="G148" s="373">
        <f t="shared" si="12"/>
        <v>11611</v>
      </c>
      <c r="H148" s="348">
        <f t="shared" si="13"/>
        <v>5171</v>
      </c>
      <c r="I148" s="344">
        <v>47</v>
      </c>
    </row>
    <row r="149" spans="1:9">
      <c r="A149" s="127">
        <v>139</v>
      </c>
      <c r="B149" s="70">
        <f t="shared" si="10"/>
        <v>25.02</v>
      </c>
      <c r="C149" s="66">
        <v>32</v>
      </c>
      <c r="D149" s="148">
        <v>24200</v>
      </c>
      <c r="E149" s="344">
        <v>13790</v>
      </c>
      <c r="F149" s="148">
        <f t="shared" si="11"/>
        <v>22739</v>
      </c>
      <c r="G149" s="373">
        <f t="shared" si="12"/>
        <v>11607</v>
      </c>
      <c r="H149" s="348">
        <f t="shared" si="13"/>
        <v>5171</v>
      </c>
      <c r="I149" s="344">
        <v>47</v>
      </c>
    </row>
    <row r="150" spans="1:9">
      <c r="A150" s="97">
        <v>140</v>
      </c>
      <c r="B150" s="70">
        <f t="shared" si="10"/>
        <v>25.03</v>
      </c>
      <c r="C150" s="66">
        <v>32</v>
      </c>
      <c r="D150" s="148">
        <v>24200</v>
      </c>
      <c r="E150" s="344">
        <v>13790</v>
      </c>
      <c r="F150" s="148">
        <f t="shared" si="11"/>
        <v>22733</v>
      </c>
      <c r="G150" s="373">
        <f t="shared" si="12"/>
        <v>11602</v>
      </c>
      <c r="H150" s="348">
        <f t="shared" si="13"/>
        <v>5171</v>
      </c>
      <c r="I150" s="344">
        <v>47</v>
      </c>
    </row>
    <row r="151" spans="1:9">
      <c r="A151" s="97">
        <v>141</v>
      </c>
      <c r="B151" s="70">
        <f t="shared" si="10"/>
        <v>25.04</v>
      </c>
      <c r="C151" s="66">
        <v>32</v>
      </c>
      <c r="D151" s="148">
        <v>24200</v>
      </c>
      <c r="E151" s="344">
        <v>13790</v>
      </c>
      <c r="F151" s="148">
        <f t="shared" si="11"/>
        <v>22727</v>
      </c>
      <c r="G151" s="373">
        <f t="shared" si="12"/>
        <v>11597</v>
      </c>
      <c r="H151" s="348">
        <f t="shared" si="13"/>
        <v>5171</v>
      </c>
      <c r="I151" s="344">
        <v>47</v>
      </c>
    </row>
    <row r="152" spans="1:9">
      <c r="A152" s="127">
        <v>142</v>
      </c>
      <c r="B152" s="70">
        <f t="shared" si="10"/>
        <v>25.05</v>
      </c>
      <c r="C152" s="66">
        <v>32</v>
      </c>
      <c r="D152" s="148">
        <v>24200</v>
      </c>
      <c r="E152" s="344">
        <v>13790</v>
      </c>
      <c r="F152" s="148">
        <f t="shared" si="11"/>
        <v>22720</v>
      </c>
      <c r="G152" s="373">
        <f t="shared" si="12"/>
        <v>11593</v>
      </c>
      <c r="H152" s="348">
        <f t="shared" si="13"/>
        <v>5171</v>
      </c>
      <c r="I152" s="344">
        <v>47</v>
      </c>
    </row>
    <row r="153" spans="1:9">
      <c r="A153" s="97">
        <v>143</v>
      </c>
      <c r="B153" s="70">
        <f t="shared" si="10"/>
        <v>25.06</v>
      </c>
      <c r="C153" s="66">
        <v>32</v>
      </c>
      <c r="D153" s="148">
        <v>24200</v>
      </c>
      <c r="E153" s="344">
        <v>13790</v>
      </c>
      <c r="F153" s="148">
        <f t="shared" si="11"/>
        <v>22714</v>
      </c>
      <c r="G153" s="373">
        <f t="shared" si="12"/>
        <v>11588</v>
      </c>
      <c r="H153" s="348">
        <f t="shared" si="13"/>
        <v>5171</v>
      </c>
      <c r="I153" s="344">
        <v>47</v>
      </c>
    </row>
    <row r="154" spans="1:9">
      <c r="A154" s="97">
        <v>144</v>
      </c>
      <c r="B154" s="70">
        <f t="shared" si="10"/>
        <v>25.07</v>
      </c>
      <c r="C154" s="66">
        <v>32</v>
      </c>
      <c r="D154" s="148">
        <v>24200</v>
      </c>
      <c r="E154" s="344">
        <v>13790</v>
      </c>
      <c r="F154" s="148">
        <f t="shared" si="11"/>
        <v>22708</v>
      </c>
      <c r="G154" s="373">
        <f t="shared" si="12"/>
        <v>11584</v>
      </c>
      <c r="H154" s="348">
        <f t="shared" si="13"/>
        <v>5171</v>
      </c>
      <c r="I154" s="344">
        <v>47</v>
      </c>
    </row>
    <row r="155" spans="1:9">
      <c r="A155" s="127">
        <v>145</v>
      </c>
      <c r="B155" s="70">
        <f t="shared" si="10"/>
        <v>25.08</v>
      </c>
      <c r="C155" s="66">
        <v>32</v>
      </c>
      <c r="D155" s="148">
        <v>24200</v>
      </c>
      <c r="E155" s="344">
        <v>13790</v>
      </c>
      <c r="F155" s="148">
        <f t="shared" si="11"/>
        <v>22702</v>
      </c>
      <c r="G155" s="373">
        <f t="shared" si="12"/>
        <v>11579</v>
      </c>
      <c r="H155" s="348">
        <f t="shared" si="13"/>
        <v>5171</v>
      </c>
      <c r="I155" s="344">
        <v>47</v>
      </c>
    </row>
    <row r="156" spans="1:9">
      <c r="A156" s="97">
        <v>146</v>
      </c>
      <c r="B156" s="70">
        <f t="shared" si="10"/>
        <v>25.08</v>
      </c>
      <c r="C156" s="66">
        <v>32</v>
      </c>
      <c r="D156" s="148">
        <v>24200</v>
      </c>
      <c r="E156" s="344">
        <v>13790</v>
      </c>
      <c r="F156" s="148">
        <f t="shared" si="11"/>
        <v>22702</v>
      </c>
      <c r="G156" s="373">
        <f t="shared" si="12"/>
        <v>11579</v>
      </c>
      <c r="H156" s="348">
        <f t="shared" si="13"/>
        <v>5171</v>
      </c>
      <c r="I156" s="344">
        <v>47</v>
      </c>
    </row>
    <row r="157" spans="1:9">
      <c r="A157" s="97">
        <v>147</v>
      </c>
      <c r="B157" s="70">
        <f t="shared" si="10"/>
        <v>25.09</v>
      </c>
      <c r="C157" s="66">
        <v>32</v>
      </c>
      <c r="D157" s="148">
        <v>24200</v>
      </c>
      <c r="E157" s="344">
        <v>13790</v>
      </c>
      <c r="F157" s="148">
        <f t="shared" si="11"/>
        <v>22695</v>
      </c>
      <c r="G157" s="373">
        <f t="shared" si="12"/>
        <v>11574</v>
      </c>
      <c r="H157" s="348">
        <f t="shared" si="13"/>
        <v>5171</v>
      </c>
      <c r="I157" s="344">
        <v>47</v>
      </c>
    </row>
    <row r="158" spans="1:9">
      <c r="A158" s="127">
        <v>148</v>
      </c>
      <c r="B158" s="70">
        <f t="shared" si="10"/>
        <v>25.1</v>
      </c>
      <c r="C158" s="66">
        <v>32</v>
      </c>
      <c r="D158" s="148">
        <v>24200</v>
      </c>
      <c r="E158" s="344">
        <v>13790</v>
      </c>
      <c r="F158" s="148">
        <f t="shared" si="11"/>
        <v>22689</v>
      </c>
      <c r="G158" s="373">
        <f t="shared" si="12"/>
        <v>11570</v>
      </c>
      <c r="H158" s="348">
        <f t="shared" si="13"/>
        <v>5171</v>
      </c>
      <c r="I158" s="344">
        <v>47</v>
      </c>
    </row>
    <row r="159" spans="1:9">
      <c r="A159" s="97">
        <v>149</v>
      </c>
      <c r="B159" s="70">
        <f t="shared" si="10"/>
        <v>25.11</v>
      </c>
      <c r="C159" s="66">
        <v>32</v>
      </c>
      <c r="D159" s="148">
        <v>24200</v>
      </c>
      <c r="E159" s="344">
        <v>13790</v>
      </c>
      <c r="F159" s="148">
        <f t="shared" si="11"/>
        <v>22683</v>
      </c>
      <c r="G159" s="373">
        <f t="shared" si="12"/>
        <v>11565</v>
      </c>
      <c r="H159" s="348">
        <f t="shared" si="13"/>
        <v>5171</v>
      </c>
      <c r="I159" s="344">
        <v>47</v>
      </c>
    </row>
    <row r="160" spans="1:9">
      <c r="A160" s="97">
        <v>150</v>
      </c>
      <c r="B160" s="70">
        <f t="shared" si="10"/>
        <v>25.12</v>
      </c>
      <c r="C160" s="66">
        <v>32</v>
      </c>
      <c r="D160" s="148">
        <v>24200</v>
      </c>
      <c r="E160" s="344">
        <v>13790</v>
      </c>
      <c r="F160" s="148">
        <f t="shared" si="11"/>
        <v>22677</v>
      </c>
      <c r="G160" s="373">
        <f t="shared" si="12"/>
        <v>11561</v>
      </c>
      <c r="H160" s="348">
        <f t="shared" si="13"/>
        <v>5171</v>
      </c>
      <c r="I160" s="344">
        <v>47</v>
      </c>
    </row>
    <row r="161" spans="1:9">
      <c r="A161" s="127">
        <v>151</v>
      </c>
      <c r="B161" s="70">
        <f t="shared" si="10"/>
        <v>25.13</v>
      </c>
      <c r="C161" s="66">
        <v>32</v>
      </c>
      <c r="D161" s="148">
        <v>24200</v>
      </c>
      <c r="E161" s="344">
        <v>13790</v>
      </c>
      <c r="F161" s="148">
        <f t="shared" si="11"/>
        <v>22670</v>
      </c>
      <c r="G161" s="373">
        <f t="shared" si="12"/>
        <v>11556</v>
      </c>
      <c r="H161" s="348">
        <f t="shared" si="13"/>
        <v>5171</v>
      </c>
      <c r="I161" s="344">
        <v>47</v>
      </c>
    </row>
    <row r="162" spans="1:9">
      <c r="A162" s="97">
        <v>152</v>
      </c>
      <c r="B162" s="70">
        <f t="shared" si="10"/>
        <v>25.13</v>
      </c>
      <c r="C162" s="66">
        <v>32</v>
      </c>
      <c r="D162" s="148">
        <v>24200</v>
      </c>
      <c r="E162" s="344">
        <v>13790</v>
      </c>
      <c r="F162" s="148">
        <f t="shared" si="11"/>
        <v>22670</v>
      </c>
      <c r="G162" s="373">
        <f t="shared" si="12"/>
        <v>11556</v>
      </c>
      <c r="H162" s="348">
        <f t="shared" si="13"/>
        <v>5171</v>
      </c>
      <c r="I162" s="344">
        <v>47</v>
      </c>
    </row>
    <row r="163" spans="1:9">
      <c r="A163" s="97">
        <v>153</v>
      </c>
      <c r="B163" s="70">
        <f t="shared" si="10"/>
        <v>25.14</v>
      </c>
      <c r="C163" s="66">
        <v>32</v>
      </c>
      <c r="D163" s="148">
        <v>24200</v>
      </c>
      <c r="E163" s="344">
        <v>13790</v>
      </c>
      <c r="F163" s="148">
        <f t="shared" si="11"/>
        <v>22664</v>
      </c>
      <c r="G163" s="373">
        <f t="shared" si="12"/>
        <v>11551</v>
      </c>
      <c r="H163" s="348">
        <f t="shared" si="13"/>
        <v>5171</v>
      </c>
      <c r="I163" s="344">
        <v>47</v>
      </c>
    </row>
    <row r="164" spans="1:9">
      <c r="A164" s="127">
        <v>154</v>
      </c>
      <c r="B164" s="70">
        <f t="shared" si="10"/>
        <v>25.15</v>
      </c>
      <c r="C164" s="66">
        <v>32</v>
      </c>
      <c r="D164" s="148">
        <v>24200</v>
      </c>
      <c r="E164" s="344">
        <v>13790</v>
      </c>
      <c r="F164" s="148">
        <f t="shared" si="11"/>
        <v>22658</v>
      </c>
      <c r="G164" s="373">
        <f t="shared" si="12"/>
        <v>11547</v>
      </c>
      <c r="H164" s="348">
        <f t="shared" si="13"/>
        <v>5171</v>
      </c>
      <c r="I164" s="344">
        <v>47</v>
      </c>
    </row>
    <row r="165" spans="1:9">
      <c r="A165" s="97">
        <v>155</v>
      </c>
      <c r="B165" s="70">
        <f t="shared" si="10"/>
        <v>25.16</v>
      </c>
      <c r="C165" s="66">
        <v>32</v>
      </c>
      <c r="D165" s="148">
        <v>24200</v>
      </c>
      <c r="E165" s="344">
        <v>13790</v>
      </c>
      <c r="F165" s="148">
        <f t="shared" si="11"/>
        <v>22652</v>
      </c>
      <c r="G165" s="373">
        <f t="shared" si="12"/>
        <v>11542</v>
      </c>
      <c r="H165" s="348">
        <f t="shared" si="13"/>
        <v>5171</v>
      </c>
      <c r="I165" s="344">
        <v>47</v>
      </c>
    </row>
    <row r="166" spans="1:9">
      <c r="A166" s="97">
        <v>156</v>
      </c>
      <c r="B166" s="70">
        <f t="shared" si="10"/>
        <v>25.17</v>
      </c>
      <c r="C166" s="66">
        <v>32</v>
      </c>
      <c r="D166" s="148">
        <v>24200</v>
      </c>
      <c r="E166" s="344">
        <v>13790</v>
      </c>
      <c r="F166" s="148">
        <f t="shared" si="11"/>
        <v>22646</v>
      </c>
      <c r="G166" s="373">
        <f t="shared" si="12"/>
        <v>11538</v>
      </c>
      <c r="H166" s="348">
        <f t="shared" si="13"/>
        <v>5171</v>
      </c>
      <c r="I166" s="344">
        <v>47</v>
      </c>
    </row>
    <row r="167" spans="1:9">
      <c r="A167" s="127">
        <v>157</v>
      </c>
      <c r="B167" s="70">
        <f t="shared" si="10"/>
        <v>25.17</v>
      </c>
      <c r="C167" s="66">
        <v>32</v>
      </c>
      <c r="D167" s="148">
        <v>24200</v>
      </c>
      <c r="E167" s="344">
        <v>13790</v>
      </c>
      <c r="F167" s="148">
        <f t="shared" si="11"/>
        <v>22646</v>
      </c>
      <c r="G167" s="373">
        <f t="shared" si="12"/>
        <v>11538</v>
      </c>
      <c r="H167" s="348">
        <f t="shared" si="13"/>
        <v>5171</v>
      </c>
      <c r="I167" s="344">
        <v>47</v>
      </c>
    </row>
    <row r="168" spans="1:9">
      <c r="A168" s="97">
        <v>158</v>
      </c>
      <c r="B168" s="70">
        <f t="shared" si="10"/>
        <v>25.18</v>
      </c>
      <c r="C168" s="66">
        <v>32</v>
      </c>
      <c r="D168" s="148">
        <v>24200</v>
      </c>
      <c r="E168" s="344">
        <v>13790</v>
      </c>
      <c r="F168" s="148">
        <f t="shared" si="11"/>
        <v>22639</v>
      </c>
      <c r="G168" s="373">
        <f t="shared" si="12"/>
        <v>11533</v>
      </c>
      <c r="H168" s="348">
        <f t="shared" si="13"/>
        <v>5171</v>
      </c>
      <c r="I168" s="344">
        <v>47</v>
      </c>
    </row>
    <row r="169" spans="1:9">
      <c r="A169" s="97">
        <v>159</v>
      </c>
      <c r="B169" s="70">
        <f t="shared" si="10"/>
        <v>25.19</v>
      </c>
      <c r="C169" s="66">
        <v>32</v>
      </c>
      <c r="D169" s="148">
        <v>24200</v>
      </c>
      <c r="E169" s="344">
        <v>13790</v>
      </c>
      <c r="F169" s="148">
        <f t="shared" si="11"/>
        <v>22633</v>
      </c>
      <c r="G169" s="373">
        <f t="shared" si="12"/>
        <v>11528</v>
      </c>
      <c r="H169" s="348">
        <f t="shared" si="13"/>
        <v>5171</v>
      </c>
      <c r="I169" s="344">
        <v>47</v>
      </c>
    </row>
    <row r="170" spans="1:9">
      <c r="A170" s="127">
        <v>160</v>
      </c>
      <c r="B170" s="70">
        <f t="shared" si="10"/>
        <v>25.2</v>
      </c>
      <c r="C170" s="66">
        <v>32</v>
      </c>
      <c r="D170" s="148">
        <v>24200</v>
      </c>
      <c r="E170" s="344">
        <v>13790</v>
      </c>
      <c r="F170" s="148">
        <f t="shared" si="11"/>
        <v>22627</v>
      </c>
      <c r="G170" s="373">
        <f t="shared" si="12"/>
        <v>11524</v>
      </c>
      <c r="H170" s="348">
        <f t="shared" si="13"/>
        <v>5171</v>
      </c>
      <c r="I170" s="344">
        <v>47</v>
      </c>
    </row>
    <row r="171" spans="1:9">
      <c r="A171" s="97">
        <v>161</v>
      </c>
      <c r="B171" s="70">
        <f t="shared" ref="B171:B182" si="14">ROUND((1.1233*LN(A171)+17)*1.11,2)</f>
        <v>25.21</v>
      </c>
      <c r="C171" s="66">
        <v>32</v>
      </c>
      <c r="D171" s="148">
        <v>24200</v>
      </c>
      <c r="E171" s="344">
        <v>13790</v>
      </c>
      <c r="F171" s="148">
        <f t="shared" si="11"/>
        <v>22621</v>
      </c>
      <c r="G171" s="373">
        <f t="shared" si="12"/>
        <v>11519</v>
      </c>
      <c r="H171" s="348">
        <f t="shared" si="13"/>
        <v>5171</v>
      </c>
      <c r="I171" s="344">
        <v>47</v>
      </c>
    </row>
    <row r="172" spans="1:9">
      <c r="A172" s="97">
        <v>162</v>
      </c>
      <c r="B172" s="70">
        <f t="shared" si="14"/>
        <v>25.21</v>
      </c>
      <c r="C172" s="66">
        <v>32</v>
      </c>
      <c r="D172" s="148">
        <v>24200</v>
      </c>
      <c r="E172" s="344">
        <v>13790</v>
      </c>
      <c r="F172" s="148">
        <f t="shared" si="11"/>
        <v>22621</v>
      </c>
      <c r="G172" s="373">
        <f t="shared" si="12"/>
        <v>11519</v>
      </c>
      <c r="H172" s="348">
        <f t="shared" si="13"/>
        <v>5171</v>
      </c>
      <c r="I172" s="344">
        <v>47</v>
      </c>
    </row>
    <row r="173" spans="1:9">
      <c r="A173" s="127">
        <v>163</v>
      </c>
      <c r="B173" s="70">
        <f t="shared" si="14"/>
        <v>25.22</v>
      </c>
      <c r="C173" s="66">
        <v>32</v>
      </c>
      <c r="D173" s="148">
        <v>24200</v>
      </c>
      <c r="E173" s="344">
        <v>13790</v>
      </c>
      <c r="F173" s="148">
        <f t="shared" si="11"/>
        <v>22615</v>
      </c>
      <c r="G173" s="373">
        <f t="shared" si="12"/>
        <v>11515</v>
      </c>
      <c r="H173" s="348">
        <f t="shared" si="13"/>
        <v>5171</v>
      </c>
      <c r="I173" s="344">
        <v>47</v>
      </c>
    </row>
    <row r="174" spans="1:9">
      <c r="A174" s="97">
        <v>164</v>
      </c>
      <c r="B174" s="70">
        <f t="shared" si="14"/>
        <v>25.23</v>
      </c>
      <c r="C174" s="66">
        <v>32</v>
      </c>
      <c r="D174" s="148">
        <v>24200</v>
      </c>
      <c r="E174" s="344">
        <v>13790</v>
      </c>
      <c r="F174" s="148">
        <f t="shared" si="11"/>
        <v>22609</v>
      </c>
      <c r="G174" s="373">
        <f t="shared" si="12"/>
        <v>11510</v>
      </c>
      <c r="H174" s="348">
        <f t="shared" si="13"/>
        <v>5171</v>
      </c>
      <c r="I174" s="344">
        <v>47</v>
      </c>
    </row>
    <row r="175" spans="1:9">
      <c r="A175" s="97">
        <v>165</v>
      </c>
      <c r="B175" s="70">
        <f t="shared" si="14"/>
        <v>25.24</v>
      </c>
      <c r="C175" s="66">
        <v>32</v>
      </c>
      <c r="D175" s="148">
        <v>24200</v>
      </c>
      <c r="E175" s="344">
        <v>13790</v>
      </c>
      <c r="F175" s="148">
        <f t="shared" si="11"/>
        <v>22602</v>
      </c>
      <c r="G175" s="373">
        <f t="shared" si="12"/>
        <v>11506</v>
      </c>
      <c r="H175" s="348">
        <f t="shared" si="13"/>
        <v>5171</v>
      </c>
      <c r="I175" s="344">
        <v>47</v>
      </c>
    </row>
    <row r="176" spans="1:9">
      <c r="A176" s="127">
        <v>166</v>
      </c>
      <c r="B176" s="70">
        <f t="shared" si="14"/>
        <v>25.24</v>
      </c>
      <c r="C176" s="66">
        <v>32</v>
      </c>
      <c r="D176" s="148">
        <v>24200</v>
      </c>
      <c r="E176" s="344">
        <v>13790</v>
      </c>
      <c r="F176" s="148">
        <f t="shared" si="11"/>
        <v>22602</v>
      </c>
      <c r="G176" s="373">
        <f t="shared" si="12"/>
        <v>11506</v>
      </c>
      <c r="H176" s="348">
        <f t="shared" si="13"/>
        <v>5171</v>
      </c>
      <c r="I176" s="344">
        <v>47</v>
      </c>
    </row>
    <row r="177" spans="1:9">
      <c r="A177" s="97">
        <v>167</v>
      </c>
      <c r="B177" s="70">
        <f t="shared" si="14"/>
        <v>25.25</v>
      </c>
      <c r="C177" s="66">
        <v>32</v>
      </c>
      <c r="D177" s="148">
        <v>24200</v>
      </c>
      <c r="E177" s="344">
        <v>13790</v>
      </c>
      <c r="F177" s="148">
        <f t="shared" si="11"/>
        <v>22596</v>
      </c>
      <c r="G177" s="373">
        <f t="shared" si="12"/>
        <v>11501</v>
      </c>
      <c r="H177" s="348">
        <f t="shared" si="13"/>
        <v>5171</v>
      </c>
      <c r="I177" s="344">
        <v>47</v>
      </c>
    </row>
    <row r="178" spans="1:9">
      <c r="A178" s="97">
        <v>168</v>
      </c>
      <c r="B178" s="70">
        <f t="shared" si="14"/>
        <v>25.26</v>
      </c>
      <c r="C178" s="66">
        <v>32</v>
      </c>
      <c r="D178" s="148">
        <v>24200</v>
      </c>
      <c r="E178" s="344">
        <v>13790</v>
      </c>
      <c r="F178" s="148">
        <f t="shared" si="11"/>
        <v>22590</v>
      </c>
      <c r="G178" s="373">
        <f t="shared" si="12"/>
        <v>11496</v>
      </c>
      <c r="H178" s="348">
        <f t="shared" si="13"/>
        <v>5171</v>
      </c>
      <c r="I178" s="344">
        <v>47</v>
      </c>
    </row>
    <row r="179" spans="1:9">
      <c r="A179" s="127">
        <v>169</v>
      </c>
      <c r="B179" s="70">
        <f t="shared" si="14"/>
        <v>25.27</v>
      </c>
      <c r="C179" s="66">
        <v>32</v>
      </c>
      <c r="D179" s="148">
        <v>24200</v>
      </c>
      <c r="E179" s="344">
        <v>13790</v>
      </c>
      <c r="F179" s="148">
        <f t="shared" si="11"/>
        <v>22584</v>
      </c>
      <c r="G179" s="373">
        <f t="shared" si="12"/>
        <v>11492</v>
      </c>
      <c r="H179" s="348">
        <f t="shared" si="13"/>
        <v>5171</v>
      </c>
      <c r="I179" s="344">
        <v>47</v>
      </c>
    </row>
    <row r="180" spans="1:9">
      <c r="A180" s="97">
        <v>170</v>
      </c>
      <c r="B180" s="70">
        <f t="shared" si="14"/>
        <v>25.27</v>
      </c>
      <c r="C180" s="66">
        <v>32</v>
      </c>
      <c r="D180" s="148">
        <v>24200</v>
      </c>
      <c r="E180" s="344">
        <v>13790</v>
      </c>
      <c r="F180" s="148">
        <f t="shared" si="11"/>
        <v>22584</v>
      </c>
      <c r="G180" s="373">
        <f t="shared" si="12"/>
        <v>11492</v>
      </c>
      <c r="H180" s="348">
        <f t="shared" si="13"/>
        <v>5171</v>
      </c>
      <c r="I180" s="344">
        <v>47</v>
      </c>
    </row>
    <row r="181" spans="1:9">
      <c r="A181" s="97">
        <v>171</v>
      </c>
      <c r="B181" s="70">
        <f t="shared" si="14"/>
        <v>25.28</v>
      </c>
      <c r="C181" s="66">
        <v>32</v>
      </c>
      <c r="D181" s="148">
        <v>24200</v>
      </c>
      <c r="E181" s="344">
        <v>13790</v>
      </c>
      <c r="F181" s="148">
        <f t="shared" si="11"/>
        <v>22578</v>
      </c>
      <c r="G181" s="373">
        <f t="shared" si="12"/>
        <v>11487</v>
      </c>
      <c r="H181" s="348">
        <f t="shared" si="13"/>
        <v>5171</v>
      </c>
      <c r="I181" s="344">
        <v>47</v>
      </c>
    </row>
    <row r="182" spans="1:9" ht="13.5" thickBot="1">
      <c r="A182" s="98">
        <v>172</v>
      </c>
      <c r="B182" s="67">
        <f t="shared" si="14"/>
        <v>25.29</v>
      </c>
      <c r="C182" s="68">
        <v>32</v>
      </c>
      <c r="D182" s="341">
        <v>24200</v>
      </c>
      <c r="E182" s="151">
        <v>13790</v>
      </c>
      <c r="F182" s="341">
        <f t="shared" si="11"/>
        <v>22572</v>
      </c>
      <c r="G182" s="374">
        <f t="shared" si="12"/>
        <v>11483</v>
      </c>
      <c r="H182" s="350">
        <f t="shared" si="13"/>
        <v>5171</v>
      </c>
      <c r="I182" s="151">
        <v>47</v>
      </c>
    </row>
  </sheetData>
  <mergeCells count="1">
    <mergeCell ref="A8:B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8" fitToHeight="11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6"/>
  <sheetViews>
    <sheetView zoomScaleNormal="100" workbookViewId="0">
      <pane xSplit="10" ySplit="3" topLeftCell="K4" activePane="bottomRight" state="frozenSplit"/>
      <selection activeCell="A3" sqref="A3:BB8"/>
      <selection pane="topRight" activeCell="A3" sqref="A3:BB8"/>
      <selection pane="bottomLeft" activeCell="A3" sqref="A3:BB8"/>
      <selection pane="bottomRight" activeCell="G399" sqref="G399"/>
    </sheetView>
  </sheetViews>
  <sheetFormatPr defaultRowHeight="12.75" outlineLevelCol="1"/>
  <cols>
    <col min="1" max="1" width="11.140625" style="500" customWidth="1"/>
    <col min="2" max="2" width="36.85546875" style="500" customWidth="1"/>
    <col min="3" max="4" width="16.42578125" style="501" customWidth="1" outlineLevel="1"/>
    <col min="5" max="6" width="13.5703125" style="502" customWidth="1" outlineLevel="1"/>
    <col min="7" max="9" width="10.28515625" style="502" customWidth="1" outlineLevel="1"/>
    <col min="10" max="10" width="7.28515625" style="502" customWidth="1"/>
    <col min="11" max="182" width="9.140625" style="400"/>
    <col min="183" max="183" width="8.85546875" style="400" customWidth="1"/>
    <col min="184" max="184" width="40.28515625" style="400" customWidth="1"/>
    <col min="185" max="186" width="16.42578125" style="400" customWidth="1"/>
    <col min="187" max="188" width="13.5703125" style="400" customWidth="1"/>
    <col min="189" max="191" width="10.28515625" style="400" customWidth="1"/>
    <col min="192" max="192" width="7.28515625" style="400" customWidth="1"/>
    <col min="193" max="193" width="4" style="400" bestFit="1" customWidth="1"/>
    <col min="194" max="194" width="5.7109375" style="400" customWidth="1"/>
    <col min="195" max="195" width="5.42578125" style="400" customWidth="1"/>
    <col min="196" max="196" width="6" style="400" customWidth="1"/>
    <col min="197" max="197" width="5.7109375" style="400" customWidth="1"/>
    <col min="198" max="198" width="5.42578125" style="400" customWidth="1"/>
    <col min="199" max="199" width="4.5703125" style="400" customWidth="1"/>
    <col min="200" max="200" width="7.85546875" style="400" customWidth="1"/>
    <col min="201" max="202" width="7.7109375" style="400" customWidth="1"/>
    <col min="203" max="203" width="2" style="400" customWidth="1"/>
    <col min="204" max="204" width="9.140625" style="400" customWidth="1"/>
    <col min="205" max="205" width="5.140625" style="400" customWidth="1"/>
    <col min="206" max="206" width="5.7109375" style="400" customWidth="1"/>
    <col min="207" max="207" width="5.85546875" style="400" customWidth="1"/>
    <col min="208" max="208" width="5.5703125" style="400" customWidth="1"/>
    <col min="209" max="210" width="6" style="400" customWidth="1"/>
    <col min="211" max="211" width="3.7109375" style="400" customWidth="1"/>
    <col min="212" max="212" width="2.5703125" style="400" customWidth="1"/>
    <col min="213" max="213" width="8.5703125" style="400" customWidth="1"/>
    <col min="214" max="214" width="6.42578125" style="400" customWidth="1"/>
    <col min="215" max="215" width="6" style="400" customWidth="1"/>
    <col min="216" max="219" width="9.140625" style="400" customWidth="1"/>
    <col min="220" max="221" width="4.42578125" style="400" customWidth="1"/>
    <col min="222" max="222" width="9.140625" style="400"/>
    <col min="223" max="223" width="11.28515625" style="400" bestFit="1" customWidth="1"/>
    <col min="224" max="438" width="9.140625" style="400"/>
    <col min="439" max="439" width="8.85546875" style="400" customWidth="1"/>
    <col min="440" max="440" width="40.28515625" style="400" customWidth="1"/>
    <col min="441" max="442" width="16.42578125" style="400" customWidth="1"/>
    <col min="443" max="444" width="13.5703125" style="400" customWidth="1"/>
    <col min="445" max="447" width="10.28515625" style="400" customWidth="1"/>
    <col min="448" max="448" width="7.28515625" style="400" customWidth="1"/>
    <col min="449" max="449" width="4" style="400" bestFit="1" customWidth="1"/>
    <col min="450" max="450" width="5.7109375" style="400" customWidth="1"/>
    <col min="451" max="451" width="5.42578125" style="400" customWidth="1"/>
    <col min="452" max="452" width="6" style="400" customWidth="1"/>
    <col min="453" max="453" width="5.7109375" style="400" customWidth="1"/>
    <col min="454" max="454" width="5.42578125" style="400" customWidth="1"/>
    <col min="455" max="455" width="4.5703125" style="400" customWidth="1"/>
    <col min="456" max="456" width="7.85546875" style="400" customWidth="1"/>
    <col min="457" max="458" width="7.7109375" style="400" customWidth="1"/>
    <col min="459" max="459" width="2" style="400" customWidth="1"/>
    <col min="460" max="460" width="9.140625" style="400" customWidth="1"/>
    <col min="461" max="461" width="5.140625" style="400" customWidth="1"/>
    <col min="462" max="462" width="5.7109375" style="400" customWidth="1"/>
    <col min="463" max="463" width="5.85546875" style="400" customWidth="1"/>
    <col min="464" max="464" width="5.5703125" style="400" customWidth="1"/>
    <col min="465" max="466" width="6" style="400" customWidth="1"/>
    <col min="467" max="467" width="3.7109375" style="400" customWidth="1"/>
    <col min="468" max="468" width="2.5703125" style="400" customWidth="1"/>
    <col min="469" max="469" width="8.5703125" style="400" customWidth="1"/>
    <col min="470" max="470" width="6.42578125" style="400" customWidth="1"/>
    <col min="471" max="471" width="6" style="400" customWidth="1"/>
    <col min="472" max="475" width="9.140625" style="400" customWidth="1"/>
    <col min="476" max="477" width="4.42578125" style="400" customWidth="1"/>
    <col min="478" max="478" width="9.140625" style="400"/>
    <col min="479" max="479" width="11.28515625" style="400" bestFit="1" customWidth="1"/>
    <col min="480" max="694" width="9.140625" style="400"/>
    <col min="695" max="695" width="8.85546875" style="400" customWidth="1"/>
    <col min="696" max="696" width="40.28515625" style="400" customWidth="1"/>
    <col min="697" max="698" width="16.42578125" style="400" customWidth="1"/>
    <col min="699" max="700" width="13.5703125" style="400" customWidth="1"/>
    <col min="701" max="703" width="10.28515625" style="400" customWidth="1"/>
    <col min="704" max="704" width="7.28515625" style="400" customWidth="1"/>
    <col min="705" max="705" width="4" style="400" bestFit="1" customWidth="1"/>
    <col min="706" max="706" width="5.7109375" style="400" customWidth="1"/>
    <col min="707" max="707" width="5.42578125" style="400" customWidth="1"/>
    <col min="708" max="708" width="6" style="400" customWidth="1"/>
    <col min="709" max="709" width="5.7109375" style="400" customWidth="1"/>
    <col min="710" max="710" width="5.42578125" style="400" customWidth="1"/>
    <col min="711" max="711" width="4.5703125" style="400" customWidth="1"/>
    <col min="712" max="712" width="7.85546875" style="400" customWidth="1"/>
    <col min="713" max="714" width="7.7109375" style="400" customWidth="1"/>
    <col min="715" max="715" width="2" style="400" customWidth="1"/>
    <col min="716" max="716" width="9.140625" style="400" customWidth="1"/>
    <col min="717" max="717" width="5.140625" style="400" customWidth="1"/>
    <col min="718" max="718" width="5.7109375" style="400" customWidth="1"/>
    <col min="719" max="719" width="5.85546875" style="400" customWidth="1"/>
    <col min="720" max="720" width="5.5703125" style="400" customWidth="1"/>
    <col min="721" max="722" width="6" style="400" customWidth="1"/>
    <col min="723" max="723" width="3.7109375" style="400" customWidth="1"/>
    <col min="724" max="724" width="2.5703125" style="400" customWidth="1"/>
    <col min="725" max="725" width="8.5703125" style="400" customWidth="1"/>
    <col min="726" max="726" width="6.42578125" style="400" customWidth="1"/>
    <col min="727" max="727" width="6" style="400" customWidth="1"/>
    <col min="728" max="731" width="9.140625" style="400" customWidth="1"/>
    <col min="732" max="733" width="4.42578125" style="400" customWidth="1"/>
    <col min="734" max="734" width="9.140625" style="400"/>
    <col min="735" max="735" width="11.28515625" style="400" bestFit="1" customWidth="1"/>
    <col min="736" max="950" width="9.140625" style="400"/>
    <col min="951" max="951" width="8.85546875" style="400" customWidth="1"/>
    <col min="952" max="952" width="40.28515625" style="400" customWidth="1"/>
    <col min="953" max="954" width="16.42578125" style="400" customWidth="1"/>
    <col min="955" max="956" width="13.5703125" style="400" customWidth="1"/>
    <col min="957" max="959" width="10.28515625" style="400" customWidth="1"/>
    <col min="960" max="960" width="7.28515625" style="400" customWidth="1"/>
    <col min="961" max="961" width="4" style="400" bestFit="1" customWidth="1"/>
    <col min="962" max="962" width="5.7109375" style="400" customWidth="1"/>
    <col min="963" max="963" width="5.42578125" style="400" customWidth="1"/>
    <col min="964" max="964" width="6" style="400" customWidth="1"/>
    <col min="965" max="965" width="5.7109375" style="400" customWidth="1"/>
    <col min="966" max="966" width="5.42578125" style="400" customWidth="1"/>
    <col min="967" max="967" width="4.5703125" style="400" customWidth="1"/>
    <col min="968" max="968" width="7.85546875" style="400" customWidth="1"/>
    <col min="969" max="970" width="7.7109375" style="400" customWidth="1"/>
    <col min="971" max="971" width="2" style="400" customWidth="1"/>
    <col min="972" max="972" width="9.140625" style="400" customWidth="1"/>
    <col min="973" max="973" width="5.140625" style="400" customWidth="1"/>
    <col min="974" max="974" width="5.7109375" style="400" customWidth="1"/>
    <col min="975" max="975" width="5.85546875" style="400" customWidth="1"/>
    <col min="976" max="976" width="5.5703125" style="400" customWidth="1"/>
    <col min="977" max="978" width="6" style="400" customWidth="1"/>
    <col min="979" max="979" width="3.7109375" style="400" customWidth="1"/>
    <col min="980" max="980" width="2.5703125" style="400" customWidth="1"/>
    <col min="981" max="981" width="8.5703125" style="400" customWidth="1"/>
    <col min="982" max="982" width="6.42578125" style="400" customWidth="1"/>
    <col min="983" max="983" width="6" style="400" customWidth="1"/>
    <col min="984" max="987" width="9.140625" style="400" customWidth="1"/>
    <col min="988" max="989" width="4.42578125" style="400" customWidth="1"/>
    <col min="990" max="990" width="9.140625" style="400"/>
    <col min="991" max="991" width="11.28515625" style="400" bestFit="1" customWidth="1"/>
    <col min="992" max="1206" width="9.140625" style="400"/>
    <col min="1207" max="1207" width="8.85546875" style="400" customWidth="1"/>
    <col min="1208" max="1208" width="40.28515625" style="400" customWidth="1"/>
    <col min="1209" max="1210" width="16.42578125" style="400" customWidth="1"/>
    <col min="1211" max="1212" width="13.5703125" style="400" customWidth="1"/>
    <col min="1213" max="1215" width="10.28515625" style="400" customWidth="1"/>
    <col min="1216" max="1216" width="7.28515625" style="400" customWidth="1"/>
    <col min="1217" max="1217" width="4" style="400" bestFit="1" customWidth="1"/>
    <col min="1218" max="1218" width="5.7109375" style="400" customWidth="1"/>
    <col min="1219" max="1219" width="5.42578125" style="400" customWidth="1"/>
    <col min="1220" max="1220" width="6" style="400" customWidth="1"/>
    <col min="1221" max="1221" width="5.7109375" style="400" customWidth="1"/>
    <col min="1222" max="1222" width="5.42578125" style="400" customWidth="1"/>
    <col min="1223" max="1223" width="4.5703125" style="400" customWidth="1"/>
    <col min="1224" max="1224" width="7.85546875" style="400" customWidth="1"/>
    <col min="1225" max="1226" width="7.7109375" style="400" customWidth="1"/>
    <col min="1227" max="1227" width="2" style="400" customWidth="1"/>
    <col min="1228" max="1228" width="9.140625" style="400" customWidth="1"/>
    <col min="1229" max="1229" width="5.140625" style="400" customWidth="1"/>
    <col min="1230" max="1230" width="5.7109375" style="400" customWidth="1"/>
    <col min="1231" max="1231" width="5.85546875" style="400" customWidth="1"/>
    <col min="1232" max="1232" width="5.5703125" style="400" customWidth="1"/>
    <col min="1233" max="1234" width="6" style="400" customWidth="1"/>
    <col min="1235" max="1235" width="3.7109375" style="400" customWidth="1"/>
    <col min="1236" max="1236" width="2.5703125" style="400" customWidth="1"/>
    <col min="1237" max="1237" width="8.5703125" style="400" customWidth="1"/>
    <col min="1238" max="1238" width="6.42578125" style="400" customWidth="1"/>
    <col min="1239" max="1239" width="6" style="400" customWidth="1"/>
    <col min="1240" max="1243" width="9.140625" style="400" customWidth="1"/>
    <col min="1244" max="1245" width="4.42578125" style="400" customWidth="1"/>
    <col min="1246" max="1246" width="9.140625" style="400"/>
    <col min="1247" max="1247" width="11.28515625" style="400" bestFit="1" customWidth="1"/>
    <col min="1248" max="1462" width="9.140625" style="400"/>
    <col min="1463" max="1463" width="8.85546875" style="400" customWidth="1"/>
    <col min="1464" max="1464" width="40.28515625" style="400" customWidth="1"/>
    <col min="1465" max="1466" width="16.42578125" style="400" customWidth="1"/>
    <col min="1467" max="1468" width="13.5703125" style="400" customWidth="1"/>
    <col min="1469" max="1471" width="10.28515625" style="400" customWidth="1"/>
    <col min="1472" max="1472" width="7.28515625" style="400" customWidth="1"/>
    <col min="1473" max="1473" width="4" style="400" bestFit="1" customWidth="1"/>
    <col min="1474" max="1474" width="5.7109375" style="400" customWidth="1"/>
    <col min="1475" max="1475" width="5.42578125" style="400" customWidth="1"/>
    <col min="1476" max="1476" width="6" style="400" customWidth="1"/>
    <col min="1477" max="1477" width="5.7109375" style="400" customWidth="1"/>
    <col min="1478" max="1478" width="5.42578125" style="400" customWidth="1"/>
    <col min="1479" max="1479" width="4.5703125" style="400" customWidth="1"/>
    <col min="1480" max="1480" width="7.85546875" style="400" customWidth="1"/>
    <col min="1481" max="1482" width="7.7109375" style="400" customWidth="1"/>
    <col min="1483" max="1483" width="2" style="400" customWidth="1"/>
    <col min="1484" max="1484" width="9.140625" style="400" customWidth="1"/>
    <col min="1485" max="1485" width="5.140625" style="400" customWidth="1"/>
    <col min="1486" max="1486" width="5.7109375" style="400" customWidth="1"/>
    <col min="1487" max="1487" width="5.85546875" style="400" customWidth="1"/>
    <col min="1488" max="1488" width="5.5703125" style="400" customWidth="1"/>
    <col min="1489" max="1490" width="6" style="400" customWidth="1"/>
    <col min="1491" max="1491" width="3.7109375" style="400" customWidth="1"/>
    <col min="1492" max="1492" width="2.5703125" style="400" customWidth="1"/>
    <col min="1493" max="1493" width="8.5703125" style="400" customWidth="1"/>
    <col min="1494" max="1494" width="6.42578125" style="400" customWidth="1"/>
    <col min="1495" max="1495" width="6" style="400" customWidth="1"/>
    <col min="1496" max="1499" width="9.140625" style="400" customWidth="1"/>
    <col min="1500" max="1501" width="4.42578125" style="400" customWidth="1"/>
    <col min="1502" max="1502" width="9.140625" style="400"/>
    <col min="1503" max="1503" width="11.28515625" style="400" bestFit="1" customWidth="1"/>
    <col min="1504" max="1718" width="9.140625" style="400"/>
    <col min="1719" max="1719" width="8.85546875" style="400" customWidth="1"/>
    <col min="1720" max="1720" width="40.28515625" style="400" customWidth="1"/>
    <col min="1721" max="1722" width="16.42578125" style="400" customWidth="1"/>
    <col min="1723" max="1724" width="13.5703125" style="400" customWidth="1"/>
    <col min="1725" max="1727" width="10.28515625" style="400" customWidth="1"/>
    <col min="1728" max="1728" width="7.28515625" style="400" customWidth="1"/>
    <col min="1729" max="1729" width="4" style="400" bestFit="1" customWidth="1"/>
    <col min="1730" max="1730" width="5.7109375" style="400" customWidth="1"/>
    <col min="1731" max="1731" width="5.42578125" style="400" customWidth="1"/>
    <col min="1732" max="1732" width="6" style="400" customWidth="1"/>
    <col min="1733" max="1733" width="5.7109375" style="400" customWidth="1"/>
    <col min="1734" max="1734" width="5.42578125" style="400" customWidth="1"/>
    <col min="1735" max="1735" width="4.5703125" style="400" customWidth="1"/>
    <col min="1736" max="1736" width="7.85546875" style="400" customWidth="1"/>
    <col min="1737" max="1738" width="7.7109375" style="400" customWidth="1"/>
    <col min="1739" max="1739" width="2" style="400" customWidth="1"/>
    <col min="1740" max="1740" width="9.140625" style="400" customWidth="1"/>
    <col min="1741" max="1741" width="5.140625" style="400" customWidth="1"/>
    <col min="1742" max="1742" width="5.7109375" style="400" customWidth="1"/>
    <col min="1743" max="1743" width="5.85546875" style="400" customWidth="1"/>
    <col min="1744" max="1744" width="5.5703125" style="400" customWidth="1"/>
    <col min="1745" max="1746" width="6" style="400" customWidth="1"/>
    <col min="1747" max="1747" width="3.7109375" style="400" customWidth="1"/>
    <col min="1748" max="1748" width="2.5703125" style="400" customWidth="1"/>
    <col min="1749" max="1749" width="8.5703125" style="400" customWidth="1"/>
    <col min="1750" max="1750" width="6.42578125" style="400" customWidth="1"/>
    <col min="1751" max="1751" width="6" style="400" customWidth="1"/>
    <col min="1752" max="1755" width="9.140625" style="400" customWidth="1"/>
    <col min="1756" max="1757" width="4.42578125" style="400" customWidth="1"/>
    <col min="1758" max="1758" width="9.140625" style="400"/>
    <col min="1759" max="1759" width="11.28515625" style="400" bestFit="1" customWidth="1"/>
    <col min="1760" max="1974" width="9.140625" style="400"/>
    <col min="1975" max="1975" width="8.85546875" style="400" customWidth="1"/>
    <col min="1976" max="1976" width="40.28515625" style="400" customWidth="1"/>
    <col min="1977" max="1978" width="16.42578125" style="400" customWidth="1"/>
    <col min="1979" max="1980" width="13.5703125" style="400" customWidth="1"/>
    <col min="1981" max="1983" width="10.28515625" style="400" customWidth="1"/>
    <col min="1984" max="1984" width="7.28515625" style="400" customWidth="1"/>
    <col min="1985" max="1985" width="4" style="400" bestFit="1" customWidth="1"/>
    <col min="1986" max="1986" width="5.7109375" style="400" customWidth="1"/>
    <col min="1987" max="1987" width="5.42578125" style="400" customWidth="1"/>
    <col min="1988" max="1988" width="6" style="400" customWidth="1"/>
    <col min="1989" max="1989" width="5.7109375" style="400" customWidth="1"/>
    <col min="1990" max="1990" width="5.42578125" style="400" customWidth="1"/>
    <col min="1991" max="1991" width="4.5703125" style="400" customWidth="1"/>
    <col min="1992" max="1992" width="7.85546875" style="400" customWidth="1"/>
    <col min="1993" max="1994" width="7.7109375" style="400" customWidth="1"/>
    <col min="1995" max="1995" width="2" style="400" customWidth="1"/>
    <col min="1996" max="1996" width="9.140625" style="400" customWidth="1"/>
    <col min="1997" max="1997" width="5.140625" style="400" customWidth="1"/>
    <col min="1998" max="1998" width="5.7109375" style="400" customWidth="1"/>
    <col min="1999" max="1999" width="5.85546875" style="400" customWidth="1"/>
    <col min="2000" max="2000" width="5.5703125" style="400" customWidth="1"/>
    <col min="2001" max="2002" width="6" style="400" customWidth="1"/>
    <col min="2003" max="2003" width="3.7109375" style="400" customWidth="1"/>
    <col min="2004" max="2004" width="2.5703125" style="400" customWidth="1"/>
    <col min="2005" max="2005" width="8.5703125" style="400" customWidth="1"/>
    <col min="2006" max="2006" width="6.42578125" style="400" customWidth="1"/>
    <col min="2007" max="2007" width="6" style="400" customWidth="1"/>
    <col min="2008" max="2011" width="9.140625" style="400" customWidth="1"/>
    <col min="2012" max="2013" width="4.42578125" style="400" customWidth="1"/>
    <col min="2014" max="2014" width="9.140625" style="400"/>
    <col min="2015" max="2015" width="11.28515625" style="400" bestFit="1" customWidth="1"/>
    <col min="2016" max="2230" width="9.140625" style="400"/>
    <col min="2231" max="2231" width="8.85546875" style="400" customWidth="1"/>
    <col min="2232" max="2232" width="40.28515625" style="400" customWidth="1"/>
    <col min="2233" max="2234" width="16.42578125" style="400" customWidth="1"/>
    <col min="2235" max="2236" width="13.5703125" style="400" customWidth="1"/>
    <col min="2237" max="2239" width="10.28515625" style="400" customWidth="1"/>
    <col min="2240" max="2240" width="7.28515625" style="400" customWidth="1"/>
    <col min="2241" max="2241" width="4" style="400" bestFit="1" customWidth="1"/>
    <col min="2242" max="2242" width="5.7109375" style="400" customWidth="1"/>
    <col min="2243" max="2243" width="5.42578125" style="400" customWidth="1"/>
    <col min="2244" max="2244" width="6" style="400" customWidth="1"/>
    <col min="2245" max="2245" width="5.7109375" style="400" customWidth="1"/>
    <col min="2246" max="2246" width="5.42578125" style="400" customWidth="1"/>
    <col min="2247" max="2247" width="4.5703125" style="400" customWidth="1"/>
    <col min="2248" max="2248" width="7.85546875" style="400" customWidth="1"/>
    <col min="2249" max="2250" width="7.7109375" style="400" customWidth="1"/>
    <col min="2251" max="2251" width="2" style="400" customWidth="1"/>
    <col min="2252" max="2252" width="9.140625" style="400" customWidth="1"/>
    <col min="2253" max="2253" width="5.140625" style="400" customWidth="1"/>
    <col min="2254" max="2254" width="5.7109375" style="400" customWidth="1"/>
    <col min="2255" max="2255" width="5.85546875" style="400" customWidth="1"/>
    <col min="2256" max="2256" width="5.5703125" style="400" customWidth="1"/>
    <col min="2257" max="2258" width="6" style="400" customWidth="1"/>
    <col min="2259" max="2259" width="3.7109375" style="400" customWidth="1"/>
    <col min="2260" max="2260" width="2.5703125" style="400" customWidth="1"/>
    <col min="2261" max="2261" width="8.5703125" style="400" customWidth="1"/>
    <col min="2262" max="2262" width="6.42578125" style="400" customWidth="1"/>
    <col min="2263" max="2263" width="6" style="400" customWidth="1"/>
    <col min="2264" max="2267" width="9.140625" style="400" customWidth="1"/>
    <col min="2268" max="2269" width="4.42578125" style="400" customWidth="1"/>
    <col min="2270" max="2270" width="9.140625" style="400"/>
    <col min="2271" max="2271" width="11.28515625" style="400" bestFit="1" customWidth="1"/>
    <col min="2272" max="2486" width="9.140625" style="400"/>
    <col min="2487" max="2487" width="8.85546875" style="400" customWidth="1"/>
    <col min="2488" max="2488" width="40.28515625" style="400" customWidth="1"/>
    <col min="2489" max="2490" width="16.42578125" style="400" customWidth="1"/>
    <col min="2491" max="2492" width="13.5703125" style="400" customWidth="1"/>
    <col min="2493" max="2495" width="10.28515625" style="400" customWidth="1"/>
    <col min="2496" max="2496" width="7.28515625" style="400" customWidth="1"/>
    <col min="2497" max="2497" width="4" style="400" bestFit="1" customWidth="1"/>
    <col min="2498" max="2498" width="5.7109375" style="400" customWidth="1"/>
    <col min="2499" max="2499" width="5.42578125" style="400" customWidth="1"/>
    <col min="2500" max="2500" width="6" style="400" customWidth="1"/>
    <col min="2501" max="2501" width="5.7109375" style="400" customWidth="1"/>
    <col min="2502" max="2502" width="5.42578125" style="400" customWidth="1"/>
    <col min="2503" max="2503" width="4.5703125" style="400" customWidth="1"/>
    <col min="2504" max="2504" width="7.85546875" style="400" customWidth="1"/>
    <col min="2505" max="2506" width="7.7109375" style="400" customWidth="1"/>
    <col min="2507" max="2507" width="2" style="400" customWidth="1"/>
    <col min="2508" max="2508" width="9.140625" style="400" customWidth="1"/>
    <col min="2509" max="2509" width="5.140625" style="400" customWidth="1"/>
    <col min="2510" max="2510" width="5.7109375" style="400" customWidth="1"/>
    <col min="2511" max="2511" width="5.85546875" style="400" customWidth="1"/>
    <col min="2512" max="2512" width="5.5703125" style="400" customWidth="1"/>
    <col min="2513" max="2514" width="6" style="400" customWidth="1"/>
    <col min="2515" max="2515" width="3.7109375" style="400" customWidth="1"/>
    <col min="2516" max="2516" width="2.5703125" style="400" customWidth="1"/>
    <col min="2517" max="2517" width="8.5703125" style="400" customWidth="1"/>
    <col min="2518" max="2518" width="6.42578125" style="400" customWidth="1"/>
    <col min="2519" max="2519" width="6" style="400" customWidth="1"/>
    <col min="2520" max="2523" width="9.140625" style="400" customWidth="1"/>
    <col min="2524" max="2525" width="4.42578125" style="400" customWidth="1"/>
    <col min="2526" max="2526" width="9.140625" style="400"/>
    <col min="2527" max="2527" width="11.28515625" style="400" bestFit="1" customWidth="1"/>
    <col min="2528" max="2742" width="9.140625" style="400"/>
    <col min="2743" max="2743" width="8.85546875" style="400" customWidth="1"/>
    <col min="2744" max="2744" width="40.28515625" style="400" customWidth="1"/>
    <col min="2745" max="2746" width="16.42578125" style="400" customWidth="1"/>
    <col min="2747" max="2748" width="13.5703125" style="400" customWidth="1"/>
    <col min="2749" max="2751" width="10.28515625" style="400" customWidth="1"/>
    <col min="2752" max="2752" width="7.28515625" style="400" customWidth="1"/>
    <col min="2753" max="2753" width="4" style="400" bestFit="1" customWidth="1"/>
    <col min="2754" max="2754" width="5.7109375" style="400" customWidth="1"/>
    <col min="2755" max="2755" width="5.42578125" style="400" customWidth="1"/>
    <col min="2756" max="2756" width="6" style="400" customWidth="1"/>
    <col min="2757" max="2757" width="5.7109375" style="400" customWidth="1"/>
    <col min="2758" max="2758" width="5.42578125" style="400" customWidth="1"/>
    <col min="2759" max="2759" width="4.5703125" style="400" customWidth="1"/>
    <col min="2760" max="2760" width="7.85546875" style="400" customWidth="1"/>
    <col min="2761" max="2762" width="7.7109375" style="400" customWidth="1"/>
    <col min="2763" max="2763" width="2" style="400" customWidth="1"/>
    <col min="2764" max="2764" width="9.140625" style="400" customWidth="1"/>
    <col min="2765" max="2765" width="5.140625" style="400" customWidth="1"/>
    <col min="2766" max="2766" width="5.7109375" style="400" customWidth="1"/>
    <col min="2767" max="2767" width="5.85546875" style="400" customWidth="1"/>
    <col min="2768" max="2768" width="5.5703125" style="400" customWidth="1"/>
    <col min="2769" max="2770" width="6" style="400" customWidth="1"/>
    <col min="2771" max="2771" width="3.7109375" style="400" customWidth="1"/>
    <col min="2772" max="2772" width="2.5703125" style="400" customWidth="1"/>
    <col min="2773" max="2773" width="8.5703125" style="400" customWidth="1"/>
    <col min="2774" max="2774" width="6.42578125" style="400" customWidth="1"/>
    <col min="2775" max="2775" width="6" style="400" customWidth="1"/>
    <col min="2776" max="2779" width="9.140625" style="400" customWidth="1"/>
    <col min="2780" max="2781" width="4.42578125" style="400" customWidth="1"/>
    <col min="2782" max="2782" width="9.140625" style="400"/>
    <col min="2783" max="2783" width="11.28515625" style="400" bestFit="1" customWidth="1"/>
    <col min="2784" max="2998" width="9.140625" style="400"/>
    <col min="2999" max="2999" width="8.85546875" style="400" customWidth="1"/>
    <col min="3000" max="3000" width="40.28515625" style="400" customWidth="1"/>
    <col min="3001" max="3002" width="16.42578125" style="400" customWidth="1"/>
    <col min="3003" max="3004" width="13.5703125" style="400" customWidth="1"/>
    <col min="3005" max="3007" width="10.28515625" style="400" customWidth="1"/>
    <col min="3008" max="3008" width="7.28515625" style="400" customWidth="1"/>
    <col min="3009" max="3009" width="4" style="400" bestFit="1" customWidth="1"/>
    <col min="3010" max="3010" width="5.7109375" style="400" customWidth="1"/>
    <col min="3011" max="3011" width="5.42578125" style="400" customWidth="1"/>
    <col min="3012" max="3012" width="6" style="400" customWidth="1"/>
    <col min="3013" max="3013" width="5.7109375" style="400" customWidth="1"/>
    <col min="3014" max="3014" width="5.42578125" style="400" customWidth="1"/>
    <col min="3015" max="3015" width="4.5703125" style="400" customWidth="1"/>
    <col min="3016" max="3016" width="7.85546875" style="400" customWidth="1"/>
    <col min="3017" max="3018" width="7.7109375" style="400" customWidth="1"/>
    <col min="3019" max="3019" width="2" style="400" customWidth="1"/>
    <col min="3020" max="3020" width="9.140625" style="400" customWidth="1"/>
    <col min="3021" max="3021" width="5.140625" style="400" customWidth="1"/>
    <col min="3022" max="3022" width="5.7109375" style="400" customWidth="1"/>
    <col min="3023" max="3023" width="5.85546875" style="400" customWidth="1"/>
    <col min="3024" max="3024" width="5.5703125" style="400" customWidth="1"/>
    <col min="3025" max="3026" width="6" style="400" customWidth="1"/>
    <col min="3027" max="3027" width="3.7109375" style="400" customWidth="1"/>
    <col min="3028" max="3028" width="2.5703125" style="400" customWidth="1"/>
    <col min="3029" max="3029" width="8.5703125" style="400" customWidth="1"/>
    <col min="3030" max="3030" width="6.42578125" style="400" customWidth="1"/>
    <col min="3031" max="3031" width="6" style="400" customWidth="1"/>
    <col min="3032" max="3035" width="9.140625" style="400" customWidth="1"/>
    <col min="3036" max="3037" width="4.42578125" style="400" customWidth="1"/>
    <col min="3038" max="3038" width="9.140625" style="400"/>
    <col min="3039" max="3039" width="11.28515625" style="400" bestFit="1" customWidth="1"/>
    <col min="3040" max="3254" width="9.140625" style="400"/>
    <col min="3255" max="3255" width="8.85546875" style="400" customWidth="1"/>
    <col min="3256" max="3256" width="40.28515625" style="400" customWidth="1"/>
    <col min="3257" max="3258" width="16.42578125" style="400" customWidth="1"/>
    <col min="3259" max="3260" width="13.5703125" style="400" customWidth="1"/>
    <col min="3261" max="3263" width="10.28515625" style="400" customWidth="1"/>
    <col min="3264" max="3264" width="7.28515625" style="400" customWidth="1"/>
    <col min="3265" max="3265" width="4" style="400" bestFit="1" customWidth="1"/>
    <col min="3266" max="3266" width="5.7109375" style="400" customWidth="1"/>
    <col min="3267" max="3267" width="5.42578125" style="400" customWidth="1"/>
    <col min="3268" max="3268" width="6" style="400" customWidth="1"/>
    <col min="3269" max="3269" width="5.7109375" style="400" customWidth="1"/>
    <col min="3270" max="3270" width="5.42578125" style="400" customWidth="1"/>
    <col min="3271" max="3271" width="4.5703125" style="400" customWidth="1"/>
    <col min="3272" max="3272" width="7.85546875" style="400" customWidth="1"/>
    <col min="3273" max="3274" width="7.7109375" style="400" customWidth="1"/>
    <col min="3275" max="3275" width="2" style="400" customWidth="1"/>
    <col min="3276" max="3276" width="9.140625" style="400" customWidth="1"/>
    <col min="3277" max="3277" width="5.140625" style="400" customWidth="1"/>
    <col min="3278" max="3278" width="5.7109375" style="400" customWidth="1"/>
    <col min="3279" max="3279" width="5.85546875" style="400" customWidth="1"/>
    <col min="3280" max="3280" width="5.5703125" style="400" customWidth="1"/>
    <col min="3281" max="3282" width="6" style="400" customWidth="1"/>
    <col min="3283" max="3283" width="3.7109375" style="400" customWidth="1"/>
    <col min="3284" max="3284" width="2.5703125" style="400" customWidth="1"/>
    <col min="3285" max="3285" width="8.5703125" style="400" customWidth="1"/>
    <col min="3286" max="3286" width="6.42578125" style="400" customWidth="1"/>
    <col min="3287" max="3287" width="6" style="400" customWidth="1"/>
    <col min="3288" max="3291" width="9.140625" style="400" customWidth="1"/>
    <col min="3292" max="3293" width="4.42578125" style="400" customWidth="1"/>
    <col min="3294" max="3294" width="9.140625" style="400"/>
    <col min="3295" max="3295" width="11.28515625" style="400" bestFit="1" customWidth="1"/>
    <col min="3296" max="3510" width="9.140625" style="400"/>
    <col min="3511" max="3511" width="8.85546875" style="400" customWidth="1"/>
    <col min="3512" max="3512" width="40.28515625" style="400" customWidth="1"/>
    <col min="3513" max="3514" width="16.42578125" style="400" customWidth="1"/>
    <col min="3515" max="3516" width="13.5703125" style="400" customWidth="1"/>
    <col min="3517" max="3519" width="10.28515625" style="400" customWidth="1"/>
    <col min="3520" max="3520" width="7.28515625" style="400" customWidth="1"/>
    <col min="3521" max="3521" width="4" style="400" bestFit="1" customWidth="1"/>
    <col min="3522" max="3522" width="5.7109375" style="400" customWidth="1"/>
    <col min="3523" max="3523" width="5.42578125" style="400" customWidth="1"/>
    <col min="3524" max="3524" width="6" style="400" customWidth="1"/>
    <col min="3525" max="3525" width="5.7109375" style="400" customWidth="1"/>
    <col min="3526" max="3526" width="5.42578125" style="400" customWidth="1"/>
    <col min="3527" max="3527" width="4.5703125" style="400" customWidth="1"/>
    <col min="3528" max="3528" width="7.85546875" style="400" customWidth="1"/>
    <col min="3529" max="3530" width="7.7109375" style="400" customWidth="1"/>
    <col min="3531" max="3531" width="2" style="400" customWidth="1"/>
    <col min="3532" max="3532" width="9.140625" style="400" customWidth="1"/>
    <col min="3533" max="3533" width="5.140625" style="400" customWidth="1"/>
    <col min="3534" max="3534" width="5.7109375" style="400" customWidth="1"/>
    <col min="3535" max="3535" width="5.85546875" style="400" customWidth="1"/>
    <col min="3536" max="3536" width="5.5703125" style="400" customWidth="1"/>
    <col min="3537" max="3538" width="6" style="400" customWidth="1"/>
    <col min="3539" max="3539" width="3.7109375" style="400" customWidth="1"/>
    <col min="3540" max="3540" width="2.5703125" style="400" customWidth="1"/>
    <col min="3541" max="3541" width="8.5703125" style="400" customWidth="1"/>
    <col min="3542" max="3542" width="6.42578125" style="400" customWidth="1"/>
    <col min="3543" max="3543" width="6" style="400" customWidth="1"/>
    <col min="3544" max="3547" width="9.140625" style="400" customWidth="1"/>
    <col min="3548" max="3549" width="4.42578125" style="400" customWidth="1"/>
    <col min="3550" max="3550" width="9.140625" style="400"/>
    <col min="3551" max="3551" width="11.28515625" style="400" bestFit="1" customWidth="1"/>
    <col min="3552" max="3766" width="9.140625" style="400"/>
    <col min="3767" max="3767" width="8.85546875" style="400" customWidth="1"/>
    <col min="3768" max="3768" width="40.28515625" style="400" customWidth="1"/>
    <col min="3769" max="3770" width="16.42578125" style="400" customWidth="1"/>
    <col min="3771" max="3772" width="13.5703125" style="400" customWidth="1"/>
    <col min="3773" max="3775" width="10.28515625" style="400" customWidth="1"/>
    <col min="3776" max="3776" width="7.28515625" style="400" customWidth="1"/>
    <col min="3777" max="3777" width="4" style="400" bestFit="1" customWidth="1"/>
    <col min="3778" max="3778" width="5.7109375" style="400" customWidth="1"/>
    <col min="3779" max="3779" width="5.42578125" style="400" customWidth="1"/>
    <col min="3780" max="3780" width="6" style="400" customWidth="1"/>
    <col min="3781" max="3781" width="5.7109375" style="400" customWidth="1"/>
    <col min="3782" max="3782" width="5.42578125" style="400" customWidth="1"/>
    <col min="3783" max="3783" width="4.5703125" style="400" customWidth="1"/>
    <col min="3784" max="3784" width="7.85546875" style="400" customWidth="1"/>
    <col min="3785" max="3786" width="7.7109375" style="400" customWidth="1"/>
    <col min="3787" max="3787" width="2" style="400" customWidth="1"/>
    <col min="3788" max="3788" width="9.140625" style="400" customWidth="1"/>
    <col min="3789" max="3789" width="5.140625" style="400" customWidth="1"/>
    <col min="3790" max="3790" width="5.7109375" style="400" customWidth="1"/>
    <col min="3791" max="3791" width="5.85546875" style="400" customWidth="1"/>
    <col min="3792" max="3792" width="5.5703125" style="400" customWidth="1"/>
    <col min="3793" max="3794" width="6" style="400" customWidth="1"/>
    <col min="3795" max="3795" width="3.7109375" style="400" customWidth="1"/>
    <col min="3796" max="3796" width="2.5703125" style="400" customWidth="1"/>
    <col min="3797" max="3797" width="8.5703125" style="400" customWidth="1"/>
    <col min="3798" max="3798" width="6.42578125" style="400" customWidth="1"/>
    <col min="3799" max="3799" width="6" style="400" customWidth="1"/>
    <col min="3800" max="3803" width="9.140625" style="400" customWidth="1"/>
    <col min="3804" max="3805" width="4.42578125" style="400" customWidth="1"/>
    <col min="3806" max="3806" width="9.140625" style="400"/>
    <col min="3807" max="3807" width="11.28515625" style="400" bestFit="1" customWidth="1"/>
    <col min="3808" max="4022" width="9.140625" style="400"/>
    <col min="4023" max="4023" width="8.85546875" style="400" customWidth="1"/>
    <col min="4024" max="4024" width="40.28515625" style="400" customWidth="1"/>
    <col min="4025" max="4026" width="16.42578125" style="400" customWidth="1"/>
    <col min="4027" max="4028" width="13.5703125" style="400" customWidth="1"/>
    <col min="4029" max="4031" width="10.28515625" style="400" customWidth="1"/>
    <col min="4032" max="4032" width="7.28515625" style="400" customWidth="1"/>
    <col min="4033" max="4033" width="4" style="400" bestFit="1" customWidth="1"/>
    <col min="4034" max="4034" width="5.7109375" style="400" customWidth="1"/>
    <col min="4035" max="4035" width="5.42578125" style="400" customWidth="1"/>
    <col min="4036" max="4036" width="6" style="400" customWidth="1"/>
    <col min="4037" max="4037" width="5.7109375" style="400" customWidth="1"/>
    <col min="4038" max="4038" width="5.42578125" style="400" customWidth="1"/>
    <col min="4039" max="4039" width="4.5703125" style="400" customWidth="1"/>
    <col min="4040" max="4040" width="7.85546875" style="400" customWidth="1"/>
    <col min="4041" max="4042" width="7.7109375" style="400" customWidth="1"/>
    <col min="4043" max="4043" width="2" style="400" customWidth="1"/>
    <col min="4044" max="4044" width="9.140625" style="400" customWidth="1"/>
    <col min="4045" max="4045" width="5.140625" style="400" customWidth="1"/>
    <col min="4046" max="4046" width="5.7109375" style="400" customWidth="1"/>
    <col min="4047" max="4047" width="5.85546875" style="400" customWidth="1"/>
    <col min="4048" max="4048" width="5.5703125" style="400" customWidth="1"/>
    <col min="4049" max="4050" width="6" style="400" customWidth="1"/>
    <col min="4051" max="4051" width="3.7109375" style="400" customWidth="1"/>
    <col min="4052" max="4052" width="2.5703125" style="400" customWidth="1"/>
    <col min="4053" max="4053" width="8.5703125" style="400" customWidth="1"/>
    <col min="4054" max="4054" width="6.42578125" style="400" customWidth="1"/>
    <col min="4055" max="4055" width="6" style="400" customWidth="1"/>
    <col min="4056" max="4059" width="9.140625" style="400" customWidth="1"/>
    <col min="4060" max="4061" width="4.42578125" style="400" customWidth="1"/>
    <col min="4062" max="4062" width="9.140625" style="400"/>
    <col min="4063" max="4063" width="11.28515625" style="400" bestFit="1" customWidth="1"/>
    <col min="4064" max="4278" width="9.140625" style="400"/>
    <col min="4279" max="4279" width="8.85546875" style="400" customWidth="1"/>
    <col min="4280" max="4280" width="40.28515625" style="400" customWidth="1"/>
    <col min="4281" max="4282" width="16.42578125" style="400" customWidth="1"/>
    <col min="4283" max="4284" width="13.5703125" style="400" customWidth="1"/>
    <col min="4285" max="4287" width="10.28515625" style="400" customWidth="1"/>
    <col min="4288" max="4288" width="7.28515625" style="400" customWidth="1"/>
    <col min="4289" max="4289" width="4" style="400" bestFit="1" customWidth="1"/>
    <col min="4290" max="4290" width="5.7109375" style="400" customWidth="1"/>
    <col min="4291" max="4291" width="5.42578125" style="400" customWidth="1"/>
    <col min="4292" max="4292" width="6" style="400" customWidth="1"/>
    <col min="4293" max="4293" width="5.7109375" style="400" customWidth="1"/>
    <col min="4294" max="4294" width="5.42578125" style="400" customWidth="1"/>
    <col min="4295" max="4295" width="4.5703125" style="400" customWidth="1"/>
    <col min="4296" max="4296" width="7.85546875" style="400" customWidth="1"/>
    <col min="4297" max="4298" width="7.7109375" style="400" customWidth="1"/>
    <col min="4299" max="4299" width="2" style="400" customWidth="1"/>
    <col min="4300" max="4300" width="9.140625" style="400" customWidth="1"/>
    <col min="4301" max="4301" width="5.140625" style="400" customWidth="1"/>
    <col min="4302" max="4302" width="5.7109375" style="400" customWidth="1"/>
    <col min="4303" max="4303" width="5.85546875" style="400" customWidth="1"/>
    <col min="4304" max="4304" width="5.5703125" style="400" customWidth="1"/>
    <col min="4305" max="4306" width="6" style="400" customWidth="1"/>
    <col min="4307" max="4307" width="3.7109375" style="400" customWidth="1"/>
    <col min="4308" max="4308" width="2.5703125" style="400" customWidth="1"/>
    <col min="4309" max="4309" width="8.5703125" style="400" customWidth="1"/>
    <col min="4310" max="4310" width="6.42578125" style="400" customWidth="1"/>
    <col min="4311" max="4311" width="6" style="400" customWidth="1"/>
    <col min="4312" max="4315" width="9.140625" style="400" customWidth="1"/>
    <col min="4316" max="4317" width="4.42578125" style="400" customWidth="1"/>
    <col min="4318" max="4318" width="9.140625" style="400"/>
    <col min="4319" max="4319" width="11.28515625" style="400" bestFit="1" customWidth="1"/>
    <col min="4320" max="4534" width="9.140625" style="400"/>
    <col min="4535" max="4535" width="8.85546875" style="400" customWidth="1"/>
    <col min="4536" max="4536" width="40.28515625" style="400" customWidth="1"/>
    <col min="4537" max="4538" width="16.42578125" style="400" customWidth="1"/>
    <col min="4539" max="4540" width="13.5703125" style="400" customWidth="1"/>
    <col min="4541" max="4543" width="10.28515625" style="400" customWidth="1"/>
    <col min="4544" max="4544" width="7.28515625" style="400" customWidth="1"/>
    <col min="4545" max="4545" width="4" style="400" bestFit="1" customWidth="1"/>
    <col min="4546" max="4546" width="5.7109375" style="400" customWidth="1"/>
    <col min="4547" max="4547" width="5.42578125" style="400" customWidth="1"/>
    <col min="4548" max="4548" width="6" style="400" customWidth="1"/>
    <col min="4549" max="4549" width="5.7109375" style="400" customWidth="1"/>
    <col min="4550" max="4550" width="5.42578125" style="400" customWidth="1"/>
    <col min="4551" max="4551" width="4.5703125" style="400" customWidth="1"/>
    <col min="4552" max="4552" width="7.85546875" style="400" customWidth="1"/>
    <col min="4553" max="4554" width="7.7109375" style="400" customWidth="1"/>
    <col min="4555" max="4555" width="2" style="400" customWidth="1"/>
    <col min="4556" max="4556" width="9.140625" style="400" customWidth="1"/>
    <col min="4557" max="4557" width="5.140625" style="400" customWidth="1"/>
    <col min="4558" max="4558" width="5.7109375" style="400" customWidth="1"/>
    <col min="4559" max="4559" width="5.85546875" style="400" customWidth="1"/>
    <col min="4560" max="4560" width="5.5703125" style="400" customWidth="1"/>
    <col min="4561" max="4562" width="6" style="400" customWidth="1"/>
    <col min="4563" max="4563" width="3.7109375" style="400" customWidth="1"/>
    <col min="4564" max="4564" width="2.5703125" style="400" customWidth="1"/>
    <col min="4565" max="4565" width="8.5703125" style="400" customWidth="1"/>
    <col min="4566" max="4566" width="6.42578125" style="400" customWidth="1"/>
    <col min="4567" max="4567" width="6" style="400" customWidth="1"/>
    <col min="4568" max="4571" width="9.140625" style="400" customWidth="1"/>
    <col min="4572" max="4573" width="4.42578125" style="400" customWidth="1"/>
    <col min="4574" max="4574" width="9.140625" style="400"/>
    <col min="4575" max="4575" width="11.28515625" style="400" bestFit="1" customWidth="1"/>
    <col min="4576" max="4790" width="9.140625" style="400"/>
    <col min="4791" max="4791" width="8.85546875" style="400" customWidth="1"/>
    <col min="4792" max="4792" width="40.28515625" style="400" customWidth="1"/>
    <col min="4793" max="4794" width="16.42578125" style="400" customWidth="1"/>
    <col min="4795" max="4796" width="13.5703125" style="400" customWidth="1"/>
    <col min="4797" max="4799" width="10.28515625" style="400" customWidth="1"/>
    <col min="4800" max="4800" width="7.28515625" style="400" customWidth="1"/>
    <col min="4801" max="4801" width="4" style="400" bestFit="1" customWidth="1"/>
    <col min="4802" max="4802" width="5.7109375" style="400" customWidth="1"/>
    <col min="4803" max="4803" width="5.42578125" style="400" customWidth="1"/>
    <col min="4804" max="4804" width="6" style="400" customWidth="1"/>
    <col min="4805" max="4805" width="5.7109375" style="400" customWidth="1"/>
    <col min="4806" max="4806" width="5.42578125" style="400" customWidth="1"/>
    <col min="4807" max="4807" width="4.5703125" style="400" customWidth="1"/>
    <col min="4808" max="4808" width="7.85546875" style="400" customWidth="1"/>
    <col min="4809" max="4810" width="7.7109375" style="400" customWidth="1"/>
    <col min="4811" max="4811" width="2" style="400" customWidth="1"/>
    <col min="4812" max="4812" width="9.140625" style="400" customWidth="1"/>
    <col min="4813" max="4813" width="5.140625" style="400" customWidth="1"/>
    <col min="4814" max="4814" width="5.7109375" style="400" customWidth="1"/>
    <col min="4815" max="4815" width="5.85546875" style="400" customWidth="1"/>
    <col min="4816" max="4816" width="5.5703125" style="400" customWidth="1"/>
    <col min="4817" max="4818" width="6" style="400" customWidth="1"/>
    <col min="4819" max="4819" width="3.7109375" style="400" customWidth="1"/>
    <col min="4820" max="4820" width="2.5703125" style="400" customWidth="1"/>
    <col min="4821" max="4821" width="8.5703125" style="400" customWidth="1"/>
    <col min="4822" max="4822" width="6.42578125" style="400" customWidth="1"/>
    <col min="4823" max="4823" width="6" style="400" customWidth="1"/>
    <col min="4824" max="4827" width="9.140625" style="400" customWidth="1"/>
    <col min="4828" max="4829" width="4.42578125" style="400" customWidth="1"/>
    <col min="4830" max="4830" width="9.140625" style="400"/>
    <col min="4831" max="4831" width="11.28515625" style="400" bestFit="1" customWidth="1"/>
    <col min="4832" max="5046" width="9.140625" style="400"/>
    <col min="5047" max="5047" width="8.85546875" style="400" customWidth="1"/>
    <col min="5048" max="5048" width="40.28515625" style="400" customWidth="1"/>
    <col min="5049" max="5050" width="16.42578125" style="400" customWidth="1"/>
    <col min="5051" max="5052" width="13.5703125" style="400" customWidth="1"/>
    <col min="5053" max="5055" width="10.28515625" style="400" customWidth="1"/>
    <col min="5056" max="5056" width="7.28515625" style="400" customWidth="1"/>
    <col min="5057" max="5057" width="4" style="400" bestFit="1" customWidth="1"/>
    <col min="5058" max="5058" width="5.7109375" style="400" customWidth="1"/>
    <col min="5059" max="5059" width="5.42578125" style="400" customWidth="1"/>
    <col min="5060" max="5060" width="6" style="400" customWidth="1"/>
    <col min="5061" max="5061" width="5.7109375" style="400" customWidth="1"/>
    <col min="5062" max="5062" width="5.42578125" style="400" customWidth="1"/>
    <col min="5063" max="5063" width="4.5703125" style="400" customWidth="1"/>
    <col min="5064" max="5064" width="7.85546875" style="400" customWidth="1"/>
    <col min="5065" max="5066" width="7.7109375" style="400" customWidth="1"/>
    <col min="5067" max="5067" width="2" style="400" customWidth="1"/>
    <col min="5068" max="5068" width="9.140625" style="400" customWidth="1"/>
    <col min="5069" max="5069" width="5.140625" style="400" customWidth="1"/>
    <col min="5070" max="5070" width="5.7109375" style="400" customWidth="1"/>
    <col min="5071" max="5071" width="5.85546875" style="400" customWidth="1"/>
    <col min="5072" max="5072" width="5.5703125" style="400" customWidth="1"/>
    <col min="5073" max="5074" width="6" style="400" customWidth="1"/>
    <col min="5075" max="5075" width="3.7109375" style="400" customWidth="1"/>
    <col min="5076" max="5076" width="2.5703125" style="400" customWidth="1"/>
    <col min="5077" max="5077" width="8.5703125" style="400" customWidth="1"/>
    <col min="5078" max="5078" width="6.42578125" style="400" customWidth="1"/>
    <col min="5079" max="5079" width="6" style="400" customWidth="1"/>
    <col min="5080" max="5083" width="9.140625" style="400" customWidth="1"/>
    <col min="5084" max="5085" width="4.42578125" style="400" customWidth="1"/>
    <col min="5086" max="5086" width="9.140625" style="400"/>
    <col min="5087" max="5087" width="11.28515625" style="400" bestFit="1" customWidth="1"/>
    <col min="5088" max="5302" width="9.140625" style="400"/>
    <col min="5303" max="5303" width="8.85546875" style="400" customWidth="1"/>
    <col min="5304" max="5304" width="40.28515625" style="400" customWidth="1"/>
    <col min="5305" max="5306" width="16.42578125" style="400" customWidth="1"/>
    <col min="5307" max="5308" width="13.5703125" style="400" customWidth="1"/>
    <col min="5309" max="5311" width="10.28515625" style="400" customWidth="1"/>
    <col min="5312" max="5312" width="7.28515625" style="400" customWidth="1"/>
    <col min="5313" max="5313" width="4" style="400" bestFit="1" customWidth="1"/>
    <col min="5314" max="5314" width="5.7109375" style="400" customWidth="1"/>
    <col min="5315" max="5315" width="5.42578125" style="400" customWidth="1"/>
    <col min="5316" max="5316" width="6" style="400" customWidth="1"/>
    <col min="5317" max="5317" width="5.7109375" style="400" customWidth="1"/>
    <col min="5318" max="5318" width="5.42578125" style="400" customWidth="1"/>
    <col min="5319" max="5319" width="4.5703125" style="400" customWidth="1"/>
    <col min="5320" max="5320" width="7.85546875" style="400" customWidth="1"/>
    <col min="5321" max="5322" width="7.7109375" style="400" customWidth="1"/>
    <col min="5323" max="5323" width="2" style="400" customWidth="1"/>
    <col min="5324" max="5324" width="9.140625" style="400" customWidth="1"/>
    <col min="5325" max="5325" width="5.140625" style="400" customWidth="1"/>
    <col min="5326" max="5326" width="5.7109375" style="400" customWidth="1"/>
    <col min="5327" max="5327" width="5.85546875" style="400" customWidth="1"/>
    <col min="5328" max="5328" width="5.5703125" style="400" customWidth="1"/>
    <col min="5329" max="5330" width="6" style="400" customWidth="1"/>
    <col min="5331" max="5331" width="3.7109375" style="400" customWidth="1"/>
    <col min="5332" max="5332" width="2.5703125" style="400" customWidth="1"/>
    <col min="5333" max="5333" width="8.5703125" style="400" customWidth="1"/>
    <col min="5334" max="5334" width="6.42578125" style="400" customWidth="1"/>
    <col min="5335" max="5335" width="6" style="400" customWidth="1"/>
    <col min="5336" max="5339" width="9.140625" style="400" customWidth="1"/>
    <col min="5340" max="5341" width="4.42578125" style="400" customWidth="1"/>
    <col min="5342" max="5342" width="9.140625" style="400"/>
    <col min="5343" max="5343" width="11.28515625" style="400" bestFit="1" customWidth="1"/>
    <col min="5344" max="5558" width="9.140625" style="400"/>
    <col min="5559" max="5559" width="8.85546875" style="400" customWidth="1"/>
    <col min="5560" max="5560" width="40.28515625" style="400" customWidth="1"/>
    <col min="5561" max="5562" width="16.42578125" style="400" customWidth="1"/>
    <col min="5563" max="5564" width="13.5703125" style="400" customWidth="1"/>
    <col min="5565" max="5567" width="10.28515625" style="400" customWidth="1"/>
    <col min="5568" max="5568" width="7.28515625" style="400" customWidth="1"/>
    <col min="5569" max="5569" width="4" style="400" bestFit="1" customWidth="1"/>
    <col min="5570" max="5570" width="5.7109375" style="400" customWidth="1"/>
    <col min="5571" max="5571" width="5.42578125" style="400" customWidth="1"/>
    <col min="5572" max="5572" width="6" style="400" customWidth="1"/>
    <col min="5573" max="5573" width="5.7109375" style="400" customWidth="1"/>
    <col min="5574" max="5574" width="5.42578125" style="400" customWidth="1"/>
    <col min="5575" max="5575" width="4.5703125" style="400" customWidth="1"/>
    <col min="5576" max="5576" width="7.85546875" style="400" customWidth="1"/>
    <col min="5577" max="5578" width="7.7109375" style="400" customWidth="1"/>
    <col min="5579" max="5579" width="2" style="400" customWidth="1"/>
    <col min="5580" max="5580" width="9.140625" style="400" customWidth="1"/>
    <col min="5581" max="5581" width="5.140625" style="400" customWidth="1"/>
    <col min="5582" max="5582" width="5.7109375" style="400" customWidth="1"/>
    <col min="5583" max="5583" width="5.85546875" style="400" customWidth="1"/>
    <col min="5584" max="5584" width="5.5703125" style="400" customWidth="1"/>
    <col min="5585" max="5586" width="6" style="400" customWidth="1"/>
    <col min="5587" max="5587" width="3.7109375" style="400" customWidth="1"/>
    <col min="5588" max="5588" width="2.5703125" style="400" customWidth="1"/>
    <col min="5589" max="5589" width="8.5703125" style="400" customWidth="1"/>
    <col min="5590" max="5590" width="6.42578125" style="400" customWidth="1"/>
    <col min="5591" max="5591" width="6" style="400" customWidth="1"/>
    <col min="5592" max="5595" width="9.140625" style="400" customWidth="1"/>
    <col min="5596" max="5597" width="4.42578125" style="400" customWidth="1"/>
    <col min="5598" max="5598" width="9.140625" style="400"/>
    <col min="5599" max="5599" width="11.28515625" style="400" bestFit="1" customWidth="1"/>
    <col min="5600" max="5814" width="9.140625" style="400"/>
    <col min="5815" max="5815" width="8.85546875" style="400" customWidth="1"/>
    <col min="5816" max="5816" width="40.28515625" style="400" customWidth="1"/>
    <col min="5817" max="5818" width="16.42578125" style="400" customWidth="1"/>
    <col min="5819" max="5820" width="13.5703125" style="400" customWidth="1"/>
    <col min="5821" max="5823" width="10.28515625" style="400" customWidth="1"/>
    <col min="5824" max="5824" width="7.28515625" style="400" customWidth="1"/>
    <col min="5825" max="5825" width="4" style="400" bestFit="1" customWidth="1"/>
    <col min="5826" max="5826" width="5.7109375" style="400" customWidth="1"/>
    <col min="5827" max="5827" width="5.42578125" style="400" customWidth="1"/>
    <col min="5828" max="5828" width="6" style="400" customWidth="1"/>
    <col min="5829" max="5829" width="5.7109375" style="400" customWidth="1"/>
    <col min="5830" max="5830" width="5.42578125" style="400" customWidth="1"/>
    <col min="5831" max="5831" width="4.5703125" style="400" customWidth="1"/>
    <col min="5832" max="5832" width="7.85546875" style="400" customWidth="1"/>
    <col min="5833" max="5834" width="7.7109375" style="400" customWidth="1"/>
    <col min="5835" max="5835" width="2" style="400" customWidth="1"/>
    <col min="5836" max="5836" width="9.140625" style="400" customWidth="1"/>
    <col min="5837" max="5837" width="5.140625" style="400" customWidth="1"/>
    <col min="5838" max="5838" width="5.7109375" style="400" customWidth="1"/>
    <col min="5839" max="5839" width="5.85546875" style="400" customWidth="1"/>
    <col min="5840" max="5840" width="5.5703125" style="400" customWidth="1"/>
    <col min="5841" max="5842" width="6" style="400" customWidth="1"/>
    <col min="5843" max="5843" width="3.7109375" style="400" customWidth="1"/>
    <col min="5844" max="5844" width="2.5703125" style="400" customWidth="1"/>
    <col min="5845" max="5845" width="8.5703125" style="400" customWidth="1"/>
    <col min="5846" max="5846" width="6.42578125" style="400" customWidth="1"/>
    <col min="5847" max="5847" width="6" style="400" customWidth="1"/>
    <col min="5848" max="5851" width="9.140625" style="400" customWidth="1"/>
    <col min="5852" max="5853" width="4.42578125" style="400" customWidth="1"/>
    <col min="5854" max="5854" width="9.140625" style="400"/>
    <col min="5855" max="5855" width="11.28515625" style="400" bestFit="1" customWidth="1"/>
    <col min="5856" max="6070" width="9.140625" style="400"/>
    <col min="6071" max="6071" width="8.85546875" style="400" customWidth="1"/>
    <col min="6072" max="6072" width="40.28515625" style="400" customWidth="1"/>
    <col min="6073" max="6074" width="16.42578125" style="400" customWidth="1"/>
    <col min="6075" max="6076" width="13.5703125" style="400" customWidth="1"/>
    <col min="6077" max="6079" width="10.28515625" style="400" customWidth="1"/>
    <col min="6080" max="6080" width="7.28515625" style="400" customWidth="1"/>
    <col min="6081" max="6081" width="4" style="400" bestFit="1" customWidth="1"/>
    <col min="6082" max="6082" width="5.7109375" style="400" customWidth="1"/>
    <col min="6083" max="6083" width="5.42578125" style="400" customWidth="1"/>
    <col min="6084" max="6084" width="6" style="400" customWidth="1"/>
    <col min="6085" max="6085" width="5.7109375" style="400" customWidth="1"/>
    <col min="6086" max="6086" width="5.42578125" style="400" customWidth="1"/>
    <col min="6087" max="6087" width="4.5703125" style="400" customWidth="1"/>
    <col min="6088" max="6088" width="7.85546875" style="400" customWidth="1"/>
    <col min="6089" max="6090" width="7.7109375" style="400" customWidth="1"/>
    <col min="6091" max="6091" width="2" style="400" customWidth="1"/>
    <col min="6092" max="6092" width="9.140625" style="400" customWidth="1"/>
    <col min="6093" max="6093" width="5.140625" style="400" customWidth="1"/>
    <col min="6094" max="6094" width="5.7109375" style="400" customWidth="1"/>
    <col min="6095" max="6095" width="5.85546875" style="400" customWidth="1"/>
    <col min="6096" max="6096" width="5.5703125" style="400" customWidth="1"/>
    <col min="6097" max="6098" width="6" style="400" customWidth="1"/>
    <col min="6099" max="6099" width="3.7109375" style="400" customWidth="1"/>
    <col min="6100" max="6100" width="2.5703125" style="400" customWidth="1"/>
    <col min="6101" max="6101" width="8.5703125" style="400" customWidth="1"/>
    <col min="6102" max="6102" width="6.42578125" style="400" customWidth="1"/>
    <col min="6103" max="6103" width="6" style="400" customWidth="1"/>
    <col min="6104" max="6107" width="9.140625" style="400" customWidth="1"/>
    <col min="6108" max="6109" width="4.42578125" style="400" customWidth="1"/>
    <col min="6110" max="6110" width="9.140625" style="400"/>
    <col min="6111" max="6111" width="11.28515625" style="400" bestFit="1" customWidth="1"/>
    <col min="6112" max="6326" width="9.140625" style="400"/>
    <col min="6327" max="6327" width="8.85546875" style="400" customWidth="1"/>
    <col min="6328" max="6328" width="40.28515625" style="400" customWidth="1"/>
    <col min="6329" max="6330" width="16.42578125" style="400" customWidth="1"/>
    <col min="6331" max="6332" width="13.5703125" style="400" customWidth="1"/>
    <col min="6333" max="6335" width="10.28515625" style="400" customWidth="1"/>
    <col min="6336" max="6336" width="7.28515625" style="400" customWidth="1"/>
    <col min="6337" max="6337" width="4" style="400" bestFit="1" customWidth="1"/>
    <col min="6338" max="6338" width="5.7109375" style="400" customWidth="1"/>
    <col min="6339" max="6339" width="5.42578125" style="400" customWidth="1"/>
    <col min="6340" max="6340" width="6" style="400" customWidth="1"/>
    <col min="6341" max="6341" width="5.7109375" style="400" customWidth="1"/>
    <col min="6342" max="6342" width="5.42578125" style="400" customWidth="1"/>
    <col min="6343" max="6343" width="4.5703125" style="400" customWidth="1"/>
    <col min="6344" max="6344" width="7.85546875" style="400" customWidth="1"/>
    <col min="6345" max="6346" width="7.7109375" style="400" customWidth="1"/>
    <col min="6347" max="6347" width="2" style="400" customWidth="1"/>
    <col min="6348" max="6348" width="9.140625" style="400" customWidth="1"/>
    <col min="6349" max="6349" width="5.140625" style="400" customWidth="1"/>
    <col min="6350" max="6350" width="5.7109375" style="400" customWidth="1"/>
    <col min="6351" max="6351" width="5.85546875" style="400" customWidth="1"/>
    <col min="6352" max="6352" width="5.5703125" style="400" customWidth="1"/>
    <col min="6353" max="6354" width="6" style="400" customWidth="1"/>
    <col min="6355" max="6355" width="3.7109375" style="400" customWidth="1"/>
    <col min="6356" max="6356" width="2.5703125" style="400" customWidth="1"/>
    <col min="6357" max="6357" width="8.5703125" style="400" customWidth="1"/>
    <col min="6358" max="6358" width="6.42578125" style="400" customWidth="1"/>
    <col min="6359" max="6359" width="6" style="400" customWidth="1"/>
    <col min="6360" max="6363" width="9.140625" style="400" customWidth="1"/>
    <col min="6364" max="6365" width="4.42578125" style="400" customWidth="1"/>
    <col min="6366" max="6366" width="9.140625" style="400"/>
    <col min="6367" max="6367" width="11.28515625" style="400" bestFit="1" customWidth="1"/>
    <col min="6368" max="6582" width="9.140625" style="400"/>
    <col min="6583" max="6583" width="8.85546875" style="400" customWidth="1"/>
    <col min="6584" max="6584" width="40.28515625" style="400" customWidth="1"/>
    <col min="6585" max="6586" width="16.42578125" style="400" customWidth="1"/>
    <col min="6587" max="6588" width="13.5703125" style="400" customWidth="1"/>
    <col min="6589" max="6591" width="10.28515625" style="400" customWidth="1"/>
    <col min="6592" max="6592" width="7.28515625" style="400" customWidth="1"/>
    <col min="6593" max="6593" width="4" style="400" bestFit="1" customWidth="1"/>
    <col min="6594" max="6594" width="5.7109375" style="400" customWidth="1"/>
    <col min="6595" max="6595" width="5.42578125" style="400" customWidth="1"/>
    <col min="6596" max="6596" width="6" style="400" customWidth="1"/>
    <col min="6597" max="6597" width="5.7109375" style="400" customWidth="1"/>
    <col min="6598" max="6598" width="5.42578125" style="400" customWidth="1"/>
    <col min="6599" max="6599" width="4.5703125" style="400" customWidth="1"/>
    <col min="6600" max="6600" width="7.85546875" style="400" customWidth="1"/>
    <col min="6601" max="6602" width="7.7109375" style="400" customWidth="1"/>
    <col min="6603" max="6603" width="2" style="400" customWidth="1"/>
    <col min="6604" max="6604" width="9.140625" style="400" customWidth="1"/>
    <col min="6605" max="6605" width="5.140625" style="400" customWidth="1"/>
    <col min="6606" max="6606" width="5.7109375" style="400" customWidth="1"/>
    <col min="6607" max="6607" width="5.85546875" style="400" customWidth="1"/>
    <col min="6608" max="6608" width="5.5703125" style="400" customWidth="1"/>
    <col min="6609" max="6610" width="6" style="400" customWidth="1"/>
    <col min="6611" max="6611" width="3.7109375" style="400" customWidth="1"/>
    <col min="6612" max="6612" width="2.5703125" style="400" customWidth="1"/>
    <col min="6613" max="6613" width="8.5703125" style="400" customWidth="1"/>
    <col min="6614" max="6614" width="6.42578125" style="400" customWidth="1"/>
    <col min="6615" max="6615" width="6" style="400" customWidth="1"/>
    <col min="6616" max="6619" width="9.140625" style="400" customWidth="1"/>
    <col min="6620" max="6621" width="4.42578125" style="400" customWidth="1"/>
    <col min="6622" max="6622" width="9.140625" style="400"/>
    <col min="6623" max="6623" width="11.28515625" style="400" bestFit="1" customWidth="1"/>
    <col min="6624" max="6838" width="9.140625" style="400"/>
    <col min="6839" max="6839" width="8.85546875" style="400" customWidth="1"/>
    <col min="6840" max="6840" width="40.28515625" style="400" customWidth="1"/>
    <col min="6841" max="6842" width="16.42578125" style="400" customWidth="1"/>
    <col min="6843" max="6844" width="13.5703125" style="400" customWidth="1"/>
    <col min="6845" max="6847" width="10.28515625" style="400" customWidth="1"/>
    <col min="6848" max="6848" width="7.28515625" style="400" customWidth="1"/>
    <col min="6849" max="6849" width="4" style="400" bestFit="1" customWidth="1"/>
    <col min="6850" max="6850" width="5.7109375" style="400" customWidth="1"/>
    <col min="6851" max="6851" width="5.42578125" style="400" customWidth="1"/>
    <col min="6852" max="6852" width="6" style="400" customWidth="1"/>
    <col min="6853" max="6853" width="5.7109375" style="400" customWidth="1"/>
    <col min="6854" max="6854" width="5.42578125" style="400" customWidth="1"/>
    <col min="6855" max="6855" width="4.5703125" style="400" customWidth="1"/>
    <col min="6856" max="6856" width="7.85546875" style="400" customWidth="1"/>
    <col min="6857" max="6858" width="7.7109375" style="400" customWidth="1"/>
    <col min="6859" max="6859" width="2" style="400" customWidth="1"/>
    <col min="6860" max="6860" width="9.140625" style="400" customWidth="1"/>
    <col min="6861" max="6861" width="5.140625" style="400" customWidth="1"/>
    <col min="6862" max="6862" width="5.7109375" style="400" customWidth="1"/>
    <col min="6863" max="6863" width="5.85546875" style="400" customWidth="1"/>
    <col min="6864" max="6864" width="5.5703125" style="400" customWidth="1"/>
    <col min="6865" max="6866" width="6" style="400" customWidth="1"/>
    <col min="6867" max="6867" width="3.7109375" style="400" customWidth="1"/>
    <col min="6868" max="6868" width="2.5703125" style="400" customWidth="1"/>
    <col min="6869" max="6869" width="8.5703125" style="400" customWidth="1"/>
    <col min="6870" max="6870" width="6.42578125" style="400" customWidth="1"/>
    <col min="6871" max="6871" width="6" style="400" customWidth="1"/>
    <col min="6872" max="6875" width="9.140625" style="400" customWidth="1"/>
    <col min="6876" max="6877" width="4.42578125" style="400" customWidth="1"/>
    <col min="6878" max="6878" width="9.140625" style="400"/>
    <col min="6879" max="6879" width="11.28515625" style="400" bestFit="1" customWidth="1"/>
    <col min="6880" max="7094" width="9.140625" style="400"/>
    <col min="7095" max="7095" width="8.85546875" style="400" customWidth="1"/>
    <col min="7096" max="7096" width="40.28515625" style="400" customWidth="1"/>
    <col min="7097" max="7098" width="16.42578125" style="400" customWidth="1"/>
    <col min="7099" max="7100" width="13.5703125" style="400" customWidth="1"/>
    <col min="7101" max="7103" width="10.28515625" style="400" customWidth="1"/>
    <col min="7104" max="7104" width="7.28515625" style="400" customWidth="1"/>
    <col min="7105" max="7105" width="4" style="400" bestFit="1" customWidth="1"/>
    <col min="7106" max="7106" width="5.7109375" style="400" customWidth="1"/>
    <col min="7107" max="7107" width="5.42578125" style="400" customWidth="1"/>
    <col min="7108" max="7108" width="6" style="400" customWidth="1"/>
    <col min="7109" max="7109" width="5.7109375" style="400" customWidth="1"/>
    <col min="7110" max="7110" width="5.42578125" style="400" customWidth="1"/>
    <col min="7111" max="7111" width="4.5703125" style="400" customWidth="1"/>
    <col min="7112" max="7112" width="7.85546875" style="400" customWidth="1"/>
    <col min="7113" max="7114" width="7.7109375" style="400" customWidth="1"/>
    <col min="7115" max="7115" width="2" style="400" customWidth="1"/>
    <col min="7116" max="7116" width="9.140625" style="400" customWidth="1"/>
    <col min="7117" max="7117" width="5.140625" style="400" customWidth="1"/>
    <col min="7118" max="7118" width="5.7109375" style="400" customWidth="1"/>
    <col min="7119" max="7119" width="5.85546875" style="400" customWidth="1"/>
    <col min="7120" max="7120" width="5.5703125" style="400" customWidth="1"/>
    <col min="7121" max="7122" width="6" style="400" customWidth="1"/>
    <col min="7123" max="7123" width="3.7109375" style="400" customWidth="1"/>
    <col min="7124" max="7124" width="2.5703125" style="400" customWidth="1"/>
    <col min="7125" max="7125" width="8.5703125" style="400" customWidth="1"/>
    <col min="7126" max="7126" width="6.42578125" style="400" customWidth="1"/>
    <col min="7127" max="7127" width="6" style="400" customWidth="1"/>
    <col min="7128" max="7131" width="9.140625" style="400" customWidth="1"/>
    <col min="7132" max="7133" width="4.42578125" style="400" customWidth="1"/>
    <col min="7134" max="7134" width="9.140625" style="400"/>
    <col min="7135" max="7135" width="11.28515625" style="400" bestFit="1" customWidth="1"/>
    <col min="7136" max="7350" width="9.140625" style="400"/>
    <col min="7351" max="7351" width="8.85546875" style="400" customWidth="1"/>
    <col min="7352" max="7352" width="40.28515625" style="400" customWidth="1"/>
    <col min="7353" max="7354" width="16.42578125" style="400" customWidth="1"/>
    <col min="7355" max="7356" width="13.5703125" style="400" customWidth="1"/>
    <col min="7357" max="7359" width="10.28515625" style="400" customWidth="1"/>
    <col min="7360" max="7360" width="7.28515625" style="400" customWidth="1"/>
    <col min="7361" max="7361" width="4" style="400" bestFit="1" customWidth="1"/>
    <col min="7362" max="7362" width="5.7109375" style="400" customWidth="1"/>
    <col min="7363" max="7363" width="5.42578125" style="400" customWidth="1"/>
    <col min="7364" max="7364" width="6" style="400" customWidth="1"/>
    <col min="7365" max="7365" width="5.7109375" style="400" customWidth="1"/>
    <col min="7366" max="7366" width="5.42578125" style="400" customWidth="1"/>
    <col min="7367" max="7367" width="4.5703125" style="400" customWidth="1"/>
    <col min="7368" max="7368" width="7.85546875" style="400" customWidth="1"/>
    <col min="7369" max="7370" width="7.7109375" style="400" customWidth="1"/>
    <col min="7371" max="7371" width="2" style="400" customWidth="1"/>
    <col min="7372" max="7372" width="9.140625" style="400" customWidth="1"/>
    <col min="7373" max="7373" width="5.140625" style="400" customWidth="1"/>
    <col min="7374" max="7374" width="5.7109375" style="400" customWidth="1"/>
    <col min="7375" max="7375" width="5.85546875" style="400" customWidth="1"/>
    <col min="7376" max="7376" width="5.5703125" style="400" customWidth="1"/>
    <col min="7377" max="7378" width="6" style="400" customWidth="1"/>
    <col min="7379" max="7379" width="3.7109375" style="400" customWidth="1"/>
    <col min="7380" max="7380" width="2.5703125" style="400" customWidth="1"/>
    <col min="7381" max="7381" width="8.5703125" style="400" customWidth="1"/>
    <col min="7382" max="7382" width="6.42578125" style="400" customWidth="1"/>
    <col min="7383" max="7383" width="6" style="400" customWidth="1"/>
    <col min="7384" max="7387" width="9.140625" style="400" customWidth="1"/>
    <col min="7388" max="7389" width="4.42578125" style="400" customWidth="1"/>
    <col min="7390" max="7390" width="9.140625" style="400"/>
    <col min="7391" max="7391" width="11.28515625" style="400" bestFit="1" customWidth="1"/>
    <col min="7392" max="7606" width="9.140625" style="400"/>
    <col min="7607" max="7607" width="8.85546875" style="400" customWidth="1"/>
    <col min="7608" max="7608" width="40.28515625" style="400" customWidth="1"/>
    <col min="7609" max="7610" width="16.42578125" style="400" customWidth="1"/>
    <col min="7611" max="7612" width="13.5703125" style="400" customWidth="1"/>
    <col min="7613" max="7615" width="10.28515625" style="400" customWidth="1"/>
    <col min="7616" max="7616" width="7.28515625" style="400" customWidth="1"/>
    <col min="7617" max="7617" width="4" style="400" bestFit="1" customWidth="1"/>
    <col min="7618" max="7618" width="5.7109375" style="400" customWidth="1"/>
    <col min="7619" max="7619" width="5.42578125" style="400" customWidth="1"/>
    <col min="7620" max="7620" width="6" style="400" customWidth="1"/>
    <col min="7621" max="7621" width="5.7109375" style="400" customWidth="1"/>
    <col min="7622" max="7622" width="5.42578125" style="400" customWidth="1"/>
    <col min="7623" max="7623" width="4.5703125" style="400" customWidth="1"/>
    <col min="7624" max="7624" width="7.85546875" style="400" customWidth="1"/>
    <col min="7625" max="7626" width="7.7109375" style="400" customWidth="1"/>
    <col min="7627" max="7627" width="2" style="400" customWidth="1"/>
    <col min="7628" max="7628" width="9.140625" style="400" customWidth="1"/>
    <col min="7629" max="7629" width="5.140625" style="400" customWidth="1"/>
    <col min="7630" max="7630" width="5.7109375" style="400" customWidth="1"/>
    <col min="7631" max="7631" width="5.85546875" style="400" customWidth="1"/>
    <col min="7632" max="7632" width="5.5703125" style="400" customWidth="1"/>
    <col min="7633" max="7634" width="6" style="400" customWidth="1"/>
    <col min="7635" max="7635" width="3.7109375" style="400" customWidth="1"/>
    <col min="7636" max="7636" width="2.5703125" style="400" customWidth="1"/>
    <col min="7637" max="7637" width="8.5703125" style="400" customWidth="1"/>
    <col min="7638" max="7638" width="6.42578125" style="400" customWidth="1"/>
    <col min="7639" max="7639" width="6" style="400" customWidth="1"/>
    <col min="7640" max="7643" width="9.140625" style="400" customWidth="1"/>
    <col min="7644" max="7645" width="4.42578125" style="400" customWidth="1"/>
    <col min="7646" max="7646" width="9.140625" style="400"/>
    <col min="7647" max="7647" width="11.28515625" style="400" bestFit="1" customWidth="1"/>
    <col min="7648" max="7862" width="9.140625" style="400"/>
    <col min="7863" max="7863" width="8.85546875" style="400" customWidth="1"/>
    <col min="7864" max="7864" width="40.28515625" style="400" customWidth="1"/>
    <col min="7865" max="7866" width="16.42578125" style="400" customWidth="1"/>
    <col min="7867" max="7868" width="13.5703125" style="400" customWidth="1"/>
    <col min="7869" max="7871" width="10.28515625" style="400" customWidth="1"/>
    <col min="7872" max="7872" width="7.28515625" style="400" customWidth="1"/>
    <col min="7873" max="7873" width="4" style="400" bestFit="1" customWidth="1"/>
    <col min="7874" max="7874" width="5.7109375" style="400" customWidth="1"/>
    <col min="7875" max="7875" width="5.42578125" style="400" customWidth="1"/>
    <col min="7876" max="7876" width="6" style="400" customWidth="1"/>
    <col min="7877" max="7877" width="5.7109375" style="400" customWidth="1"/>
    <col min="7878" max="7878" width="5.42578125" style="400" customWidth="1"/>
    <col min="7879" max="7879" width="4.5703125" style="400" customWidth="1"/>
    <col min="7880" max="7880" width="7.85546875" style="400" customWidth="1"/>
    <col min="7881" max="7882" width="7.7109375" style="400" customWidth="1"/>
    <col min="7883" max="7883" width="2" style="400" customWidth="1"/>
    <col min="7884" max="7884" width="9.140625" style="400" customWidth="1"/>
    <col min="7885" max="7885" width="5.140625" style="400" customWidth="1"/>
    <col min="7886" max="7886" width="5.7109375" style="400" customWidth="1"/>
    <col min="7887" max="7887" width="5.85546875" style="400" customWidth="1"/>
    <col min="7888" max="7888" width="5.5703125" style="400" customWidth="1"/>
    <col min="7889" max="7890" width="6" style="400" customWidth="1"/>
    <col min="7891" max="7891" width="3.7109375" style="400" customWidth="1"/>
    <col min="7892" max="7892" width="2.5703125" style="400" customWidth="1"/>
    <col min="7893" max="7893" width="8.5703125" style="400" customWidth="1"/>
    <col min="7894" max="7894" width="6.42578125" style="400" customWidth="1"/>
    <col min="7895" max="7895" width="6" style="400" customWidth="1"/>
    <col min="7896" max="7899" width="9.140625" style="400" customWidth="1"/>
    <col min="7900" max="7901" width="4.42578125" style="400" customWidth="1"/>
    <col min="7902" max="7902" width="9.140625" style="400"/>
    <col min="7903" max="7903" width="11.28515625" style="400" bestFit="1" customWidth="1"/>
    <col min="7904" max="8118" width="9.140625" style="400"/>
    <col min="8119" max="8119" width="8.85546875" style="400" customWidth="1"/>
    <col min="8120" max="8120" width="40.28515625" style="400" customWidth="1"/>
    <col min="8121" max="8122" width="16.42578125" style="400" customWidth="1"/>
    <col min="8123" max="8124" width="13.5703125" style="400" customWidth="1"/>
    <col min="8125" max="8127" width="10.28515625" style="400" customWidth="1"/>
    <col min="8128" max="8128" width="7.28515625" style="400" customWidth="1"/>
    <col min="8129" max="8129" width="4" style="400" bestFit="1" customWidth="1"/>
    <col min="8130" max="8130" width="5.7109375" style="400" customWidth="1"/>
    <col min="8131" max="8131" width="5.42578125" style="400" customWidth="1"/>
    <col min="8132" max="8132" width="6" style="400" customWidth="1"/>
    <col min="8133" max="8133" width="5.7109375" style="400" customWidth="1"/>
    <col min="8134" max="8134" width="5.42578125" style="400" customWidth="1"/>
    <col min="8135" max="8135" width="4.5703125" style="400" customWidth="1"/>
    <col min="8136" max="8136" width="7.85546875" style="400" customWidth="1"/>
    <col min="8137" max="8138" width="7.7109375" style="400" customWidth="1"/>
    <col min="8139" max="8139" width="2" style="400" customWidth="1"/>
    <col min="8140" max="8140" width="9.140625" style="400" customWidth="1"/>
    <col min="8141" max="8141" width="5.140625" style="400" customWidth="1"/>
    <col min="8142" max="8142" width="5.7109375" style="400" customWidth="1"/>
    <col min="8143" max="8143" width="5.85546875" style="400" customWidth="1"/>
    <col min="8144" max="8144" width="5.5703125" style="400" customWidth="1"/>
    <col min="8145" max="8146" width="6" style="400" customWidth="1"/>
    <col min="8147" max="8147" width="3.7109375" style="400" customWidth="1"/>
    <col min="8148" max="8148" width="2.5703125" style="400" customWidth="1"/>
    <col min="8149" max="8149" width="8.5703125" style="400" customWidth="1"/>
    <col min="8150" max="8150" width="6.42578125" style="400" customWidth="1"/>
    <col min="8151" max="8151" width="6" style="400" customWidth="1"/>
    <col min="8152" max="8155" width="9.140625" style="400" customWidth="1"/>
    <col min="8156" max="8157" width="4.42578125" style="400" customWidth="1"/>
    <col min="8158" max="8158" width="9.140625" style="400"/>
    <col min="8159" max="8159" width="11.28515625" style="400" bestFit="1" customWidth="1"/>
    <col min="8160" max="8374" width="9.140625" style="400"/>
    <col min="8375" max="8375" width="8.85546875" style="400" customWidth="1"/>
    <col min="8376" max="8376" width="40.28515625" style="400" customWidth="1"/>
    <col min="8377" max="8378" width="16.42578125" style="400" customWidth="1"/>
    <col min="8379" max="8380" width="13.5703125" style="400" customWidth="1"/>
    <col min="8381" max="8383" width="10.28515625" style="400" customWidth="1"/>
    <col min="8384" max="8384" width="7.28515625" style="400" customWidth="1"/>
    <col min="8385" max="8385" width="4" style="400" bestFit="1" customWidth="1"/>
    <col min="8386" max="8386" width="5.7109375" style="400" customWidth="1"/>
    <col min="8387" max="8387" width="5.42578125" style="400" customWidth="1"/>
    <col min="8388" max="8388" width="6" style="400" customWidth="1"/>
    <col min="8389" max="8389" width="5.7109375" style="400" customWidth="1"/>
    <col min="8390" max="8390" width="5.42578125" style="400" customWidth="1"/>
    <col min="8391" max="8391" width="4.5703125" style="400" customWidth="1"/>
    <col min="8392" max="8392" width="7.85546875" style="400" customWidth="1"/>
    <col min="8393" max="8394" width="7.7109375" style="400" customWidth="1"/>
    <col min="8395" max="8395" width="2" style="400" customWidth="1"/>
    <col min="8396" max="8396" width="9.140625" style="400" customWidth="1"/>
    <col min="8397" max="8397" width="5.140625" style="400" customWidth="1"/>
    <col min="8398" max="8398" width="5.7109375" style="400" customWidth="1"/>
    <col min="8399" max="8399" width="5.85546875" style="400" customWidth="1"/>
    <col min="8400" max="8400" width="5.5703125" style="400" customWidth="1"/>
    <col min="8401" max="8402" width="6" style="400" customWidth="1"/>
    <col min="8403" max="8403" width="3.7109375" style="400" customWidth="1"/>
    <col min="8404" max="8404" width="2.5703125" style="400" customWidth="1"/>
    <col min="8405" max="8405" width="8.5703125" style="400" customWidth="1"/>
    <col min="8406" max="8406" width="6.42578125" style="400" customWidth="1"/>
    <col min="8407" max="8407" width="6" style="400" customWidth="1"/>
    <col min="8408" max="8411" width="9.140625" style="400" customWidth="1"/>
    <col min="8412" max="8413" width="4.42578125" style="400" customWidth="1"/>
    <col min="8414" max="8414" width="9.140625" style="400"/>
    <col min="8415" max="8415" width="11.28515625" style="400" bestFit="1" customWidth="1"/>
    <col min="8416" max="8630" width="9.140625" style="400"/>
    <col min="8631" max="8631" width="8.85546875" style="400" customWidth="1"/>
    <col min="8632" max="8632" width="40.28515625" style="400" customWidth="1"/>
    <col min="8633" max="8634" width="16.42578125" style="400" customWidth="1"/>
    <col min="8635" max="8636" width="13.5703125" style="400" customWidth="1"/>
    <col min="8637" max="8639" width="10.28515625" style="400" customWidth="1"/>
    <col min="8640" max="8640" width="7.28515625" style="400" customWidth="1"/>
    <col min="8641" max="8641" width="4" style="400" bestFit="1" customWidth="1"/>
    <col min="8642" max="8642" width="5.7109375" style="400" customWidth="1"/>
    <col min="8643" max="8643" width="5.42578125" style="400" customWidth="1"/>
    <col min="8644" max="8644" width="6" style="400" customWidth="1"/>
    <col min="8645" max="8645" width="5.7109375" style="400" customWidth="1"/>
    <col min="8646" max="8646" width="5.42578125" style="400" customWidth="1"/>
    <col min="8647" max="8647" width="4.5703125" style="400" customWidth="1"/>
    <col min="8648" max="8648" width="7.85546875" style="400" customWidth="1"/>
    <col min="8649" max="8650" width="7.7109375" style="400" customWidth="1"/>
    <col min="8651" max="8651" width="2" style="400" customWidth="1"/>
    <col min="8652" max="8652" width="9.140625" style="400" customWidth="1"/>
    <col min="8653" max="8653" width="5.140625" style="400" customWidth="1"/>
    <col min="8654" max="8654" width="5.7109375" style="400" customWidth="1"/>
    <col min="8655" max="8655" width="5.85546875" style="400" customWidth="1"/>
    <col min="8656" max="8656" width="5.5703125" style="400" customWidth="1"/>
    <col min="8657" max="8658" width="6" style="400" customWidth="1"/>
    <col min="8659" max="8659" width="3.7109375" style="400" customWidth="1"/>
    <col min="8660" max="8660" width="2.5703125" style="400" customWidth="1"/>
    <col min="8661" max="8661" width="8.5703125" style="400" customWidth="1"/>
    <col min="8662" max="8662" width="6.42578125" style="400" customWidth="1"/>
    <col min="8663" max="8663" width="6" style="400" customWidth="1"/>
    <col min="8664" max="8667" width="9.140625" style="400" customWidth="1"/>
    <col min="8668" max="8669" width="4.42578125" style="400" customWidth="1"/>
    <col min="8670" max="8670" width="9.140625" style="400"/>
    <col min="8671" max="8671" width="11.28515625" style="400" bestFit="1" customWidth="1"/>
    <col min="8672" max="8886" width="9.140625" style="400"/>
    <col min="8887" max="8887" width="8.85546875" style="400" customWidth="1"/>
    <col min="8888" max="8888" width="40.28515625" style="400" customWidth="1"/>
    <col min="8889" max="8890" width="16.42578125" style="400" customWidth="1"/>
    <col min="8891" max="8892" width="13.5703125" style="400" customWidth="1"/>
    <col min="8893" max="8895" width="10.28515625" style="400" customWidth="1"/>
    <col min="8896" max="8896" width="7.28515625" style="400" customWidth="1"/>
    <col min="8897" max="8897" width="4" style="400" bestFit="1" customWidth="1"/>
    <col min="8898" max="8898" width="5.7109375" style="400" customWidth="1"/>
    <col min="8899" max="8899" width="5.42578125" style="400" customWidth="1"/>
    <col min="8900" max="8900" width="6" style="400" customWidth="1"/>
    <col min="8901" max="8901" width="5.7109375" style="400" customWidth="1"/>
    <col min="8902" max="8902" width="5.42578125" style="400" customWidth="1"/>
    <col min="8903" max="8903" width="4.5703125" style="400" customWidth="1"/>
    <col min="8904" max="8904" width="7.85546875" style="400" customWidth="1"/>
    <col min="8905" max="8906" width="7.7109375" style="400" customWidth="1"/>
    <col min="8907" max="8907" width="2" style="400" customWidth="1"/>
    <col min="8908" max="8908" width="9.140625" style="400" customWidth="1"/>
    <col min="8909" max="8909" width="5.140625" style="400" customWidth="1"/>
    <col min="8910" max="8910" width="5.7109375" style="400" customWidth="1"/>
    <col min="8911" max="8911" width="5.85546875" style="400" customWidth="1"/>
    <col min="8912" max="8912" width="5.5703125" style="400" customWidth="1"/>
    <col min="8913" max="8914" width="6" style="400" customWidth="1"/>
    <col min="8915" max="8915" width="3.7109375" style="400" customWidth="1"/>
    <col min="8916" max="8916" width="2.5703125" style="400" customWidth="1"/>
    <col min="8917" max="8917" width="8.5703125" style="400" customWidth="1"/>
    <col min="8918" max="8918" width="6.42578125" style="400" customWidth="1"/>
    <col min="8919" max="8919" width="6" style="400" customWidth="1"/>
    <col min="8920" max="8923" width="9.140625" style="400" customWidth="1"/>
    <col min="8924" max="8925" width="4.42578125" style="400" customWidth="1"/>
    <col min="8926" max="8926" width="9.140625" style="400"/>
    <col min="8927" max="8927" width="11.28515625" style="400" bestFit="1" customWidth="1"/>
    <col min="8928" max="9142" width="9.140625" style="400"/>
    <col min="9143" max="9143" width="8.85546875" style="400" customWidth="1"/>
    <col min="9144" max="9144" width="40.28515625" style="400" customWidth="1"/>
    <col min="9145" max="9146" width="16.42578125" style="400" customWidth="1"/>
    <col min="9147" max="9148" width="13.5703125" style="400" customWidth="1"/>
    <col min="9149" max="9151" width="10.28515625" style="400" customWidth="1"/>
    <col min="9152" max="9152" width="7.28515625" style="400" customWidth="1"/>
    <col min="9153" max="9153" width="4" style="400" bestFit="1" customWidth="1"/>
    <col min="9154" max="9154" width="5.7109375" style="400" customWidth="1"/>
    <col min="9155" max="9155" width="5.42578125" style="400" customWidth="1"/>
    <col min="9156" max="9156" width="6" style="400" customWidth="1"/>
    <col min="9157" max="9157" width="5.7109375" style="400" customWidth="1"/>
    <col min="9158" max="9158" width="5.42578125" style="400" customWidth="1"/>
    <col min="9159" max="9159" width="4.5703125" style="400" customWidth="1"/>
    <col min="9160" max="9160" width="7.85546875" style="400" customWidth="1"/>
    <col min="9161" max="9162" width="7.7109375" style="400" customWidth="1"/>
    <col min="9163" max="9163" width="2" style="400" customWidth="1"/>
    <col min="9164" max="9164" width="9.140625" style="400" customWidth="1"/>
    <col min="9165" max="9165" width="5.140625" style="400" customWidth="1"/>
    <col min="9166" max="9166" width="5.7109375" style="400" customWidth="1"/>
    <col min="9167" max="9167" width="5.85546875" style="400" customWidth="1"/>
    <col min="9168" max="9168" width="5.5703125" style="400" customWidth="1"/>
    <col min="9169" max="9170" width="6" style="400" customWidth="1"/>
    <col min="9171" max="9171" width="3.7109375" style="400" customWidth="1"/>
    <col min="9172" max="9172" width="2.5703125" style="400" customWidth="1"/>
    <col min="9173" max="9173" width="8.5703125" style="400" customWidth="1"/>
    <col min="9174" max="9174" width="6.42578125" style="400" customWidth="1"/>
    <col min="9175" max="9175" width="6" style="400" customWidth="1"/>
    <col min="9176" max="9179" width="9.140625" style="400" customWidth="1"/>
    <col min="9180" max="9181" width="4.42578125" style="400" customWidth="1"/>
    <col min="9182" max="9182" width="9.140625" style="400"/>
    <col min="9183" max="9183" width="11.28515625" style="400" bestFit="1" customWidth="1"/>
    <col min="9184" max="9398" width="9.140625" style="400"/>
    <col min="9399" max="9399" width="8.85546875" style="400" customWidth="1"/>
    <col min="9400" max="9400" width="40.28515625" style="400" customWidth="1"/>
    <col min="9401" max="9402" width="16.42578125" style="400" customWidth="1"/>
    <col min="9403" max="9404" width="13.5703125" style="400" customWidth="1"/>
    <col min="9405" max="9407" width="10.28515625" style="400" customWidth="1"/>
    <col min="9408" max="9408" width="7.28515625" style="400" customWidth="1"/>
    <col min="9409" max="9409" width="4" style="400" bestFit="1" customWidth="1"/>
    <col min="9410" max="9410" width="5.7109375" style="400" customWidth="1"/>
    <col min="9411" max="9411" width="5.42578125" style="400" customWidth="1"/>
    <col min="9412" max="9412" width="6" style="400" customWidth="1"/>
    <col min="9413" max="9413" width="5.7109375" style="400" customWidth="1"/>
    <col min="9414" max="9414" width="5.42578125" style="400" customWidth="1"/>
    <col min="9415" max="9415" width="4.5703125" style="400" customWidth="1"/>
    <col min="9416" max="9416" width="7.85546875" style="400" customWidth="1"/>
    <col min="9417" max="9418" width="7.7109375" style="400" customWidth="1"/>
    <col min="9419" max="9419" width="2" style="400" customWidth="1"/>
    <col min="9420" max="9420" width="9.140625" style="400" customWidth="1"/>
    <col min="9421" max="9421" width="5.140625" style="400" customWidth="1"/>
    <col min="9422" max="9422" width="5.7109375" style="400" customWidth="1"/>
    <col min="9423" max="9423" width="5.85546875" style="400" customWidth="1"/>
    <col min="9424" max="9424" width="5.5703125" style="400" customWidth="1"/>
    <col min="9425" max="9426" width="6" style="400" customWidth="1"/>
    <col min="9427" max="9427" width="3.7109375" style="400" customWidth="1"/>
    <col min="9428" max="9428" width="2.5703125" style="400" customWidth="1"/>
    <col min="9429" max="9429" width="8.5703125" style="400" customWidth="1"/>
    <col min="9430" max="9430" width="6.42578125" style="400" customWidth="1"/>
    <col min="9431" max="9431" width="6" style="400" customWidth="1"/>
    <col min="9432" max="9435" width="9.140625" style="400" customWidth="1"/>
    <col min="9436" max="9437" width="4.42578125" style="400" customWidth="1"/>
    <col min="9438" max="9438" width="9.140625" style="400"/>
    <col min="9439" max="9439" width="11.28515625" style="400" bestFit="1" customWidth="1"/>
    <col min="9440" max="9654" width="9.140625" style="400"/>
    <col min="9655" max="9655" width="8.85546875" style="400" customWidth="1"/>
    <col min="9656" max="9656" width="40.28515625" style="400" customWidth="1"/>
    <col min="9657" max="9658" width="16.42578125" style="400" customWidth="1"/>
    <col min="9659" max="9660" width="13.5703125" style="400" customWidth="1"/>
    <col min="9661" max="9663" width="10.28515625" style="400" customWidth="1"/>
    <col min="9664" max="9664" width="7.28515625" style="400" customWidth="1"/>
    <col min="9665" max="9665" width="4" style="400" bestFit="1" customWidth="1"/>
    <col min="9666" max="9666" width="5.7109375" style="400" customWidth="1"/>
    <col min="9667" max="9667" width="5.42578125" style="400" customWidth="1"/>
    <col min="9668" max="9668" width="6" style="400" customWidth="1"/>
    <col min="9669" max="9669" width="5.7109375" style="400" customWidth="1"/>
    <col min="9670" max="9670" width="5.42578125" style="400" customWidth="1"/>
    <col min="9671" max="9671" width="4.5703125" style="400" customWidth="1"/>
    <col min="9672" max="9672" width="7.85546875" style="400" customWidth="1"/>
    <col min="9673" max="9674" width="7.7109375" style="400" customWidth="1"/>
    <col min="9675" max="9675" width="2" style="400" customWidth="1"/>
    <col min="9676" max="9676" width="9.140625" style="400" customWidth="1"/>
    <col min="9677" max="9677" width="5.140625" style="400" customWidth="1"/>
    <col min="9678" max="9678" width="5.7109375" style="400" customWidth="1"/>
    <col min="9679" max="9679" width="5.85546875" style="400" customWidth="1"/>
    <col min="9680" max="9680" width="5.5703125" style="400" customWidth="1"/>
    <col min="9681" max="9682" width="6" style="400" customWidth="1"/>
    <col min="9683" max="9683" width="3.7109375" style="400" customWidth="1"/>
    <col min="9684" max="9684" width="2.5703125" style="400" customWidth="1"/>
    <col min="9685" max="9685" width="8.5703125" style="400" customWidth="1"/>
    <col min="9686" max="9686" width="6.42578125" style="400" customWidth="1"/>
    <col min="9687" max="9687" width="6" style="400" customWidth="1"/>
    <col min="9688" max="9691" width="9.140625" style="400" customWidth="1"/>
    <col min="9692" max="9693" width="4.42578125" style="400" customWidth="1"/>
    <col min="9694" max="9694" width="9.140625" style="400"/>
    <col min="9695" max="9695" width="11.28515625" style="400" bestFit="1" customWidth="1"/>
    <col min="9696" max="9910" width="9.140625" style="400"/>
    <col min="9911" max="9911" width="8.85546875" style="400" customWidth="1"/>
    <col min="9912" max="9912" width="40.28515625" style="400" customWidth="1"/>
    <col min="9913" max="9914" width="16.42578125" style="400" customWidth="1"/>
    <col min="9915" max="9916" width="13.5703125" style="400" customWidth="1"/>
    <col min="9917" max="9919" width="10.28515625" style="400" customWidth="1"/>
    <col min="9920" max="9920" width="7.28515625" style="400" customWidth="1"/>
    <col min="9921" max="9921" width="4" style="400" bestFit="1" customWidth="1"/>
    <col min="9922" max="9922" width="5.7109375" style="400" customWidth="1"/>
    <col min="9923" max="9923" width="5.42578125" style="400" customWidth="1"/>
    <col min="9924" max="9924" width="6" style="400" customWidth="1"/>
    <col min="9925" max="9925" width="5.7109375" style="400" customWidth="1"/>
    <col min="9926" max="9926" width="5.42578125" style="400" customWidth="1"/>
    <col min="9927" max="9927" width="4.5703125" style="400" customWidth="1"/>
    <col min="9928" max="9928" width="7.85546875" style="400" customWidth="1"/>
    <col min="9929" max="9930" width="7.7109375" style="400" customWidth="1"/>
    <col min="9931" max="9931" width="2" style="400" customWidth="1"/>
    <col min="9932" max="9932" width="9.140625" style="400" customWidth="1"/>
    <col min="9933" max="9933" width="5.140625" style="400" customWidth="1"/>
    <col min="9934" max="9934" width="5.7109375" style="400" customWidth="1"/>
    <col min="9935" max="9935" width="5.85546875" style="400" customWidth="1"/>
    <col min="9936" max="9936" width="5.5703125" style="400" customWidth="1"/>
    <col min="9937" max="9938" width="6" style="400" customWidth="1"/>
    <col min="9939" max="9939" width="3.7109375" style="400" customWidth="1"/>
    <col min="9940" max="9940" width="2.5703125" style="400" customWidth="1"/>
    <col min="9941" max="9941" width="8.5703125" style="400" customWidth="1"/>
    <col min="9942" max="9942" width="6.42578125" style="400" customWidth="1"/>
    <col min="9943" max="9943" width="6" style="400" customWidth="1"/>
    <col min="9944" max="9947" width="9.140625" style="400" customWidth="1"/>
    <col min="9948" max="9949" width="4.42578125" style="400" customWidth="1"/>
    <col min="9950" max="9950" width="9.140625" style="400"/>
    <col min="9951" max="9951" width="11.28515625" style="400" bestFit="1" customWidth="1"/>
    <col min="9952" max="10166" width="9.140625" style="400"/>
    <col min="10167" max="10167" width="8.85546875" style="400" customWidth="1"/>
    <col min="10168" max="10168" width="40.28515625" style="400" customWidth="1"/>
    <col min="10169" max="10170" width="16.42578125" style="400" customWidth="1"/>
    <col min="10171" max="10172" width="13.5703125" style="400" customWidth="1"/>
    <col min="10173" max="10175" width="10.28515625" style="400" customWidth="1"/>
    <col min="10176" max="10176" width="7.28515625" style="400" customWidth="1"/>
    <col min="10177" max="10177" width="4" style="400" bestFit="1" customWidth="1"/>
    <col min="10178" max="10178" width="5.7109375" style="400" customWidth="1"/>
    <col min="10179" max="10179" width="5.42578125" style="400" customWidth="1"/>
    <col min="10180" max="10180" width="6" style="400" customWidth="1"/>
    <col min="10181" max="10181" width="5.7109375" style="400" customWidth="1"/>
    <col min="10182" max="10182" width="5.42578125" style="400" customWidth="1"/>
    <col min="10183" max="10183" width="4.5703125" style="400" customWidth="1"/>
    <col min="10184" max="10184" width="7.85546875" style="400" customWidth="1"/>
    <col min="10185" max="10186" width="7.7109375" style="400" customWidth="1"/>
    <col min="10187" max="10187" width="2" style="400" customWidth="1"/>
    <col min="10188" max="10188" width="9.140625" style="400" customWidth="1"/>
    <col min="10189" max="10189" width="5.140625" style="400" customWidth="1"/>
    <col min="10190" max="10190" width="5.7109375" style="400" customWidth="1"/>
    <col min="10191" max="10191" width="5.85546875" style="400" customWidth="1"/>
    <col min="10192" max="10192" width="5.5703125" style="400" customWidth="1"/>
    <col min="10193" max="10194" width="6" style="400" customWidth="1"/>
    <col min="10195" max="10195" width="3.7109375" style="400" customWidth="1"/>
    <col min="10196" max="10196" width="2.5703125" style="400" customWidth="1"/>
    <col min="10197" max="10197" width="8.5703125" style="400" customWidth="1"/>
    <col min="10198" max="10198" width="6.42578125" style="400" customWidth="1"/>
    <col min="10199" max="10199" width="6" style="400" customWidth="1"/>
    <col min="10200" max="10203" width="9.140625" style="400" customWidth="1"/>
    <col min="10204" max="10205" width="4.42578125" style="400" customWidth="1"/>
    <col min="10206" max="10206" width="9.140625" style="400"/>
    <col min="10207" max="10207" width="11.28515625" style="400" bestFit="1" customWidth="1"/>
    <col min="10208" max="10422" width="9.140625" style="400"/>
    <col min="10423" max="10423" width="8.85546875" style="400" customWidth="1"/>
    <col min="10424" max="10424" width="40.28515625" style="400" customWidth="1"/>
    <col min="10425" max="10426" width="16.42578125" style="400" customWidth="1"/>
    <col min="10427" max="10428" width="13.5703125" style="400" customWidth="1"/>
    <col min="10429" max="10431" width="10.28515625" style="400" customWidth="1"/>
    <col min="10432" max="10432" width="7.28515625" style="400" customWidth="1"/>
    <col min="10433" max="10433" width="4" style="400" bestFit="1" customWidth="1"/>
    <col min="10434" max="10434" width="5.7109375" style="400" customWidth="1"/>
    <col min="10435" max="10435" width="5.42578125" style="400" customWidth="1"/>
    <col min="10436" max="10436" width="6" style="400" customWidth="1"/>
    <col min="10437" max="10437" width="5.7109375" style="400" customWidth="1"/>
    <col min="10438" max="10438" width="5.42578125" style="400" customWidth="1"/>
    <col min="10439" max="10439" width="4.5703125" style="400" customWidth="1"/>
    <col min="10440" max="10440" width="7.85546875" style="400" customWidth="1"/>
    <col min="10441" max="10442" width="7.7109375" style="400" customWidth="1"/>
    <col min="10443" max="10443" width="2" style="400" customWidth="1"/>
    <col min="10444" max="10444" width="9.140625" style="400" customWidth="1"/>
    <col min="10445" max="10445" width="5.140625" style="400" customWidth="1"/>
    <col min="10446" max="10446" width="5.7109375" style="400" customWidth="1"/>
    <col min="10447" max="10447" width="5.85546875" style="400" customWidth="1"/>
    <col min="10448" max="10448" width="5.5703125" style="400" customWidth="1"/>
    <col min="10449" max="10450" width="6" style="400" customWidth="1"/>
    <col min="10451" max="10451" width="3.7109375" style="400" customWidth="1"/>
    <col min="10452" max="10452" width="2.5703125" style="400" customWidth="1"/>
    <col min="10453" max="10453" width="8.5703125" style="400" customWidth="1"/>
    <col min="10454" max="10454" width="6.42578125" style="400" customWidth="1"/>
    <col min="10455" max="10455" width="6" style="400" customWidth="1"/>
    <col min="10456" max="10459" width="9.140625" style="400" customWidth="1"/>
    <col min="10460" max="10461" width="4.42578125" style="400" customWidth="1"/>
    <col min="10462" max="10462" width="9.140625" style="400"/>
    <col min="10463" max="10463" width="11.28515625" style="400" bestFit="1" customWidth="1"/>
    <col min="10464" max="10678" width="9.140625" style="400"/>
    <col min="10679" max="10679" width="8.85546875" style="400" customWidth="1"/>
    <col min="10680" max="10680" width="40.28515625" style="400" customWidth="1"/>
    <col min="10681" max="10682" width="16.42578125" style="400" customWidth="1"/>
    <col min="10683" max="10684" width="13.5703125" style="400" customWidth="1"/>
    <col min="10685" max="10687" width="10.28515625" style="400" customWidth="1"/>
    <col min="10688" max="10688" width="7.28515625" style="400" customWidth="1"/>
    <col min="10689" max="10689" width="4" style="400" bestFit="1" customWidth="1"/>
    <col min="10690" max="10690" width="5.7109375" style="400" customWidth="1"/>
    <col min="10691" max="10691" width="5.42578125" style="400" customWidth="1"/>
    <col min="10692" max="10692" width="6" style="400" customWidth="1"/>
    <col min="10693" max="10693" width="5.7109375" style="400" customWidth="1"/>
    <col min="10694" max="10694" width="5.42578125" style="400" customWidth="1"/>
    <col min="10695" max="10695" width="4.5703125" style="400" customWidth="1"/>
    <col min="10696" max="10696" width="7.85546875" style="400" customWidth="1"/>
    <col min="10697" max="10698" width="7.7109375" style="400" customWidth="1"/>
    <col min="10699" max="10699" width="2" style="400" customWidth="1"/>
    <col min="10700" max="10700" width="9.140625" style="400" customWidth="1"/>
    <col min="10701" max="10701" width="5.140625" style="400" customWidth="1"/>
    <col min="10702" max="10702" width="5.7109375" style="400" customWidth="1"/>
    <col min="10703" max="10703" width="5.85546875" style="400" customWidth="1"/>
    <col min="10704" max="10704" width="5.5703125" style="400" customWidth="1"/>
    <col min="10705" max="10706" width="6" style="400" customWidth="1"/>
    <col min="10707" max="10707" width="3.7109375" style="400" customWidth="1"/>
    <col min="10708" max="10708" width="2.5703125" style="400" customWidth="1"/>
    <col min="10709" max="10709" width="8.5703125" style="400" customWidth="1"/>
    <col min="10710" max="10710" width="6.42578125" style="400" customWidth="1"/>
    <col min="10711" max="10711" width="6" style="400" customWidth="1"/>
    <col min="10712" max="10715" width="9.140625" style="400" customWidth="1"/>
    <col min="10716" max="10717" width="4.42578125" style="400" customWidth="1"/>
    <col min="10718" max="10718" width="9.140625" style="400"/>
    <col min="10719" max="10719" width="11.28515625" style="400" bestFit="1" customWidth="1"/>
    <col min="10720" max="10934" width="9.140625" style="400"/>
    <col min="10935" max="10935" width="8.85546875" style="400" customWidth="1"/>
    <col min="10936" max="10936" width="40.28515625" style="400" customWidth="1"/>
    <col min="10937" max="10938" width="16.42578125" style="400" customWidth="1"/>
    <col min="10939" max="10940" width="13.5703125" style="400" customWidth="1"/>
    <col min="10941" max="10943" width="10.28515625" style="400" customWidth="1"/>
    <col min="10944" max="10944" width="7.28515625" style="400" customWidth="1"/>
    <col min="10945" max="10945" width="4" style="400" bestFit="1" customWidth="1"/>
    <col min="10946" max="10946" width="5.7109375" style="400" customWidth="1"/>
    <col min="10947" max="10947" width="5.42578125" style="400" customWidth="1"/>
    <col min="10948" max="10948" width="6" style="400" customWidth="1"/>
    <col min="10949" max="10949" width="5.7109375" style="400" customWidth="1"/>
    <col min="10950" max="10950" width="5.42578125" style="400" customWidth="1"/>
    <col min="10951" max="10951" width="4.5703125" style="400" customWidth="1"/>
    <col min="10952" max="10952" width="7.85546875" style="400" customWidth="1"/>
    <col min="10953" max="10954" width="7.7109375" style="400" customWidth="1"/>
    <col min="10955" max="10955" width="2" style="400" customWidth="1"/>
    <col min="10956" max="10956" width="9.140625" style="400" customWidth="1"/>
    <col min="10957" max="10957" width="5.140625" style="400" customWidth="1"/>
    <col min="10958" max="10958" width="5.7109375" style="400" customWidth="1"/>
    <col min="10959" max="10959" width="5.85546875" style="400" customWidth="1"/>
    <col min="10960" max="10960" width="5.5703125" style="400" customWidth="1"/>
    <col min="10961" max="10962" width="6" style="400" customWidth="1"/>
    <col min="10963" max="10963" width="3.7109375" style="400" customWidth="1"/>
    <col min="10964" max="10964" width="2.5703125" style="400" customWidth="1"/>
    <col min="10965" max="10965" width="8.5703125" style="400" customWidth="1"/>
    <col min="10966" max="10966" width="6.42578125" style="400" customWidth="1"/>
    <col min="10967" max="10967" width="6" style="400" customWidth="1"/>
    <col min="10968" max="10971" width="9.140625" style="400" customWidth="1"/>
    <col min="10972" max="10973" width="4.42578125" style="400" customWidth="1"/>
    <col min="10974" max="10974" width="9.140625" style="400"/>
    <col min="10975" max="10975" width="11.28515625" style="400" bestFit="1" customWidth="1"/>
    <col min="10976" max="11190" width="9.140625" style="400"/>
    <col min="11191" max="11191" width="8.85546875" style="400" customWidth="1"/>
    <col min="11192" max="11192" width="40.28515625" style="400" customWidth="1"/>
    <col min="11193" max="11194" width="16.42578125" style="400" customWidth="1"/>
    <col min="11195" max="11196" width="13.5703125" style="400" customWidth="1"/>
    <col min="11197" max="11199" width="10.28515625" style="400" customWidth="1"/>
    <col min="11200" max="11200" width="7.28515625" style="400" customWidth="1"/>
    <col min="11201" max="11201" width="4" style="400" bestFit="1" customWidth="1"/>
    <col min="11202" max="11202" width="5.7109375" style="400" customWidth="1"/>
    <col min="11203" max="11203" width="5.42578125" style="400" customWidth="1"/>
    <col min="11204" max="11204" width="6" style="400" customWidth="1"/>
    <col min="11205" max="11205" width="5.7109375" style="400" customWidth="1"/>
    <col min="11206" max="11206" width="5.42578125" style="400" customWidth="1"/>
    <col min="11207" max="11207" width="4.5703125" style="400" customWidth="1"/>
    <col min="11208" max="11208" width="7.85546875" style="400" customWidth="1"/>
    <col min="11209" max="11210" width="7.7109375" style="400" customWidth="1"/>
    <col min="11211" max="11211" width="2" style="400" customWidth="1"/>
    <col min="11212" max="11212" width="9.140625" style="400" customWidth="1"/>
    <col min="11213" max="11213" width="5.140625" style="400" customWidth="1"/>
    <col min="11214" max="11214" width="5.7109375" style="400" customWidth="1"/>
    <col min="11215" max="11215" width="5.85546875" style="400" customWidth="1"/>
    <col min="11216" max="11216" width="5.5703125" style="400" customWidth="1"/>
    <col min="11217" max="11218" width="6" style="400" customWidth="1"/>
    <col min="11219" max="11219" width="3.7109375" style="400" customWidth="1"/>
    <col min="11220" max="11220" width="2.5703125" style="400" customWidth="1"/>
    <col min="11221" max="11221" width="8.5703125" style="400" customWidth="1"/>
    <col min="11222" max="11222" width="6.42578125" style="400" customWidth="1"/>
    <col min="11223" max="11223" width="6" style="400" customWidth="1"/>
    <col min="11224" max="11227" width="9.140625" style="400" customWidth="1"/>
    <col min="11228" max="11229" width="4.42578125" style="400" customWidth="1"/>
    <col min="11230" max="11230" width="9.140625" style="400"/>
    <col min="11231" max="11231" width="11.28515625" style="400" bestFit="1" customWidth="1"/>
    <col min="11232" max="11446" width="9.140625" style="400"/>
    <col min="11447" max="11447" width="8.85546875" style="400" customWidth="1"/>
    <col min="11448" max="11448" width="40.28515625" style="400" customWidth="1"/>
    <col min="11449" max="11450" width="16.42578125" style="400" customWidth="1"/>
    <col min="11451" max="11452" width="13.5703125" style="400" customWidth="1"/>
    <col min="11453" max="11455" width="10.28515625" style="400" customWidth="1"/>
    <col min="11456" max="11456" width="7.28515625" style="400" customWidth="1"/>
    <col min="11457" max="11457" width="4" style="400" bestFit="1" customWidth="1"/>
    <col min="11458" max="11458" width="5.7109375" style="400" customWidth="1"/>
    <col min="11459" max="11459" width="5.42578125" style="400" customWidth="1"/>
    <col min="11460" max="11460" width="6" style="400" customWidth="1"/>
    <col min="11461" max="11461" width="5.7109375" style="400" customWidth="1"/>
    <col min="11462" max="11462" width="5.42578125" style="400" customWidth="1"/>
    <col min="11463" max="11463" width="4.5703125" style="400" customWidth="1"/>
    <col min="11464" max="11464" width="7.85546875" style="400" customWidth="1"/>
    <col min="11465" max="11466" width="7.7109375" style="400" customWidth="1"/>
    <col min="11467" max="11467" width="2" style="400" customWidth="1"/>
    <col min="11468" max="11468" width="9.140625" style="400" customWidth="1"/>
    <col min="11469" max="11469" width="5.140625" style="400" customWidth="1"/>
    <col min="11470" max="11470" width="5.7109375" style="400" customWidth="1"/>
    <col min="11471" max="11471" width="5.85546875" style="400" customWidth="1"/>
    <col min="11472" max="11472" width="5.5703125" style="400" customWidth="1"/>
    <col min="11473" max="11474" width="6" style="400" customWidth="1"/>
    <col min="11475" max="11475" width="3.7109375" style="400" customWidth="1"/>
    <col min="11476" max="11476" width="2.5703125" style="400" customWidth="1"/>
    <col min="11477" max="11477" width="8.5703125" style="400" customWidth="1"/>
    <col min="11478" max="11478" width="6.42578125" style="400" customWidth="1"/>
    <col min="11479" max="11479" width="6" style="400" customWidth="1"/>
    <col min="11480" max="11483" width="9.140625" style="400" customWidth="1"/>
    <col min="11484" max="11485" width="4.42578125" style="400" customWidth="1"/>
    <col min="11486" max="11486" width="9.140625" style="400"/>
    <col min="11487" max="11487" width="11.28515625" style="400" bestFit="1" customWidth="1"/>
    <col min="11488" max="11702" width="9.140625" style="400"/>
    <col min="11703" max="11703" width="8.85546875" style="400" customWidth="1"/>
    <col min="11704" max="11704" width="40.28515625" style="400" customWidth="1"/>
    <col min="11705" max="11706" width="16.42578125" style="400" customWidth="1"/>
    <col min="11707" max="11708" width="13.5703125" style="400" customWidth="1"/>
    <col min="11709" max="11711" width="10.28515625" style="400" customWidth="1"/>
    <col min="11712" max="11712" width="7.28515625" style="400" customWidth="1"/>
    <col min="11713" max="11713" width="4" style="400" bestFit="1" customWidth="1"/>
    <col min="11714" max="11714" width="5.7109375" style="400" customWidth="1"/>
    <col min="11715" max="11715" width="5.42578125" style="400" customWidth="1"/>
    <col min="11716" max="11716" width="6" style="400" customWidth="1"/>
    <col min="11717" max="11717" width="5.7109375" style="400" customWidth="1"/>
    <col min="11718" max="11718" width="5.42578125" style="400" customWidth="1"/>
    <col min="11719" max="11719" width="4.5703125" style="400" customWidth="1"/>
    <col min="11720" max="11720" width="7.85546875" style="400" customWidth="1"/>
    <col min="11721" max="11722" width="7.7109375" style="400" customWidth="1"/>
    <col min="11723" max="11723" width="2" style="400" customWidth="1"/>
    <col min="11724" max="11724" width="9.140625" style="400" customWidth="1"/>
    <col min="11725" max="11725" width="5.140625" style="400" customWidth="1"/>
    <col min="11726" max="11726" width="5.7109375" style="400" customWidth="1"/>
    <col min="11727" max="11727" width="5.85546875" style="400" customWidth="1"/>
    <col min="11728" max="11728" width="5.5703125" style="400" customWidth="1"/>
    <col min="11729" max="11730" width="6" style="400" customWidth="1"/>
    <col min="11731" max="11731" width="3.7109375" style="400" customWidth="1"/>
    <col min="11732" max="11732" width="2.5703125" style="400" customWidth="1"/>
    <col min="11733" max="11733" width="8.5703125" style="400" customWidth="1"/>
    <col min="11734" max="11734" width="6.42578125" style="400" customWidth="1"/>
    <col min="11735" max="11735" width="6" style="400" customWidth="1"/>
    <col min="11736" max="11739" width="9.140625" style="400" customWidth="1"/>
    <col min="11740" max="11741" width="4.42578125" style="400" customWidth="1"/>
    <col min="11742" max="11742" width="9.140625" style="400"/>
    <col min="11743" max="11743" width="11.28515625" style="400" bestFit="1" customWidth="1"/>
    <col min="11744" max="11958" width="9.140625" style="400"/>
    <col min="11959" max="11959" width="8.85546875" style="400" customWidth="1"/>
    <col min="11960" max="11960" width="40.28515625" style="400" customWidth="1"/>
    <col min="11961" max="11962" width="16.42578125" style="400" customWidth="1"/>
    <col min="11963" max="11964" width="13.5703125" style="400" customWidth="1"/>
    <col min="11965" max="11967" width="10.28515625" style="400" customWidth="1"/>
    <col min="11968" max="11968" width="7.28515625" style="400" customWidth="1"/>
    <col min="11969" max="11969" width="4" style="400" bestFit="1" customWidth="1"/>
    <col min="11970" max="11970" width="5.7109375" style="400" customWidth="1"/>
    <col min="11971" max="11971" width="5.42578125" style="400" customWidth="1"/>
    <col min="11972" max="11972" width="6" style="400" customWidth="1"/>
    <col min="11973" max="11973" width="5.7109375" style="400" customWidth="1"/>
    <col min="11974" max="11974" width="5.42578125" style="400" customWidth="1"/>
    <col min="11975" max="11975" width="4.5703125" style="400" customWidth="1"/>
    <col min="11976" max="11976" width="7.85546875" style="400" customWidth="1"/>
    <col min="11977" max="11978" width="7.7109375" style="400" customWidth="1"/>
    <col min="11979" max="11979" width="2" style="400" customWidth="1"/>
    <col min="11980" max="11980" width="9.140625" style="400" customWidth="1"/>
    <col min="11981" max="11981" width="5.140625" style="400" customWidth="1"/>
    <col min="11982" max="11982" width="5.7109375" style="400" customWidth="1"/>
    <col min="11983" max="11983" width="5.85546875" style="400" customWidth="1"/>
    <col min="11984" max="11984" width="5.5703125" style="400" customWidth="1"/>
    <col min="11985" max="11986" width="6" style="400" customWidth="1"/>
    <col min="11987" max="11987" width="3.7109375" style="400" customWidth="1"/>
    <col min="11988" max="11988" width="2.5703125" style="400" customWidth="1"/>
    <col min="11989" max="11989" width="8.5703125" style="400" customWidth="1"/>
    <col min="11990" max="11990" width="6.42578125" style="400" customWidth="1"/>
    <col min="11991" max="11991" width="6" style="400" customWidth="1"/>
    <col min="11992" max="11995" width="9.140625" style="400" customWidth="1"/>
    <col min="11996" max="11997" width="4.42578125" style="400" customWidth="1"/>
    <col min="11998" max="11998" width="9.140625" style="400"/>
    <col min="11999" max="11999" width="11.28515625" style="400" bestFit="1" customWidth="1"/>
    <col min="12000" max="12214" width="9.140625" style="400"/>
    <col min="12215" max="12215" width="8.85546875" style="400" customWidth="1"/>
    <col min="12216" max="12216" width="40.28515625" style="400" customWidth="1"/>
    <col min="12217" max="12218" width="16.42578125" style="400" customWidth="1"/>
    <col min="12219" max="12220" width="13.5703125" style="400" customWidth="1"/>
    <col min="12221" max="12223" width="10.28515625" style="400" customWidth="1"/>
    <col min="12224" max="12224" width="7.28515625" style="400" customWidth="1"/>
    <col min="12225" max="12225" width="4" style="400" bestFit="1" customWidth="1"/>
    <col min="12226" max="12226" width="5.7109375" style="400" customWidth="1"/>
    <col min="12227" max="12227" width="5.42578125" style="400" customWidth="1"/>
    <col min="12228" max="12228" width="6" style="400" customWidth="1"/>
    <col min="12229" max="12229" width="5.7109375" style="400" customWidth="1"/>
    <col min="12230" max="12230" width="5.42578125" style="400" customWidth="1"/>
    <col min="12231" max="12231" width="4.5703125" style="400" customWidth="1"/>
    <col min="12232" max="12232" width="7.85546875" style="400" customWidth="1"/>
    <col min="12233" max="12234" width="7.7109375" style="400" customWidth="1"/>
    <col min="12235" max="12235" width="2" style="400" customWidth="1"/>
    <col min="12236" max="12236" width="9.140625" style="400" customWidth="1"/>
    <col min="12237" max="12237" width="5.140625" style="400" customWidth="1"/>
    <col min="12238" max="12238" width="5.7109375" style="400" customWidth="1"/>
    <col min="12239" max="12239" width="5.85546875" style="400" customWidth="1"/>
    <col min="12240" max="12240" width="5.5703125" style="400" customWidth="1"/>
    <col min="12241" max="12242" width="6" style="400" customWidth="1"/>
    <col min="12243" max="12243" width="3.7109375" style="400" customWidth="1"/>
    <col min="12244" max="12244" width="2.5703125" style="400" customWidth="1"/>
    <col min="12245" max="12245" width="8.5703125" style="400" customWidth="1"/>
    <col min="12246" max="12246" width="6.42578125" style="400" customWidth="1"/>
    <col min="12247" max="12247" width="6" style="400" customWidth="1"/>
    <col min="12248" max="12251" width="9.140625" style="400" customWidth="1"/>
    <col min="12252" max="12253" width="4.42578125" style="400" customWidth="1"/>
    <col min="12254" max="12254" width="9.140625" style="400"/>
    <col min="12255" max="12255" width="11.28515625" style="400" bestFit="1" customWidth="1"/>
    <col min="12256" max="12470" width="9.140625" style="400"/>
    <col min="12471" max="12471" width="8.85546875" style="400" customWidth="1"/>
    <col min="12472" max="12472" width="40.28515625" style="400" customWidth="1"/>
    <col min="12473" max="12474" width="16.42578125" style="400" customWidth="1"/>
    <col min="12475" max="12476" width="13.5703125" style="400" customWidth="1"/>
    <col min="12477" max="12479" width="10.28515625" style="400" customWidth="1"/>
    <col min="12480" max="12480" width="7.28515625" style="400" customWidth="1"/>
    <col min="12481" max="12481" width="4" style="400" bestFit="1" customWidth="1"/>
    <col min="12482" max="12482" width="5.7109375" style="400" customWidth="1"/>
    <col min="12483" max="12483" width="5.42578125" style="400" customWidth="1"/>
    <col min="12484" max="12484" width="6" style="400" customWidth="1"/>
    <col min="12485" max="12485" width="5.7109375" style="400" customWidth="1"/>
    <col min="12486" max="12486" width="5.42578125" style="400" customWidth="1"/>
    <col min="12487" max="12487" width="4.5703125" style="400" customWidth="1"/>
    <col min="12488" max="12488" width="7.85546875" style="400" customWidth="1"/>
    <col min="12489" max="12490" width="7.7109375" style="400" customWidth="1"/>
    <col min="12491" max="12491" width="2" style="400" customWidth="1"/>
    <col min="12492" max="12492" width="9.140625" style="400" customWidth="1"/>
    <col min="12493" max="12493" width="5.140625" style="400" customWidth="1"/>
    <col min="12494" max="12494" width="5.7109375" style="400" customWidth="1"/>
    <col min="12495" max="12495" width="5.85546875" style="400" customWidth="1"/>
    <col min="12496" max="12496" width="5.5703125" style="400" customWidth="1"/>
    <col min="12497" max="12498" width="6" style="400" customWidth="1"/>
    <col min="12499" max="12499" width="3.7109375" style="400" customWidth="1"/>
    <col min="12500" max="12500" width="2.5703125" style="400" customWidth="1"/>
    <col min="12501" max="12501" width="8.5703125" style="400" customWidth="1"/>
    <col min="12502" max="12502" width="6.42578125" style="400" customWidth="1"/>
    <col min="12503" max="12503" width="6" style="400" customWidth="1"/>
    <col min="12504" max="12507" width="9.140625" style="400" customWidth="1"/>
    <col min="12508" max="12509" width="4.42578125" style="400" customWidth="1"/>
    <col min="12510" max="12510" width="9.140625" style="400"/>
    <col min="12511" max="12511" width="11.28515625" style="400" bestFit="1" customWidth="1"/>
    <col min="12512" max="12726" width="9.140625" style="400"/>
    <col min="12727" max="12727" width="8.85546875" style="400" customWidth="1"/>
    <col min="12728" max="12728" width="40.28515625" style="400" customWidth="1"/>
    <col min="12729" max="12730" width="16.42578125" style="400" customWidth="1"/>
    <col min="12731" max="12732" width="13.5703125" style="400" customWidth="1"/>
    <col min="12733" max="12735" width="10.28515625" style="400" customWidth="1"/>
    <col min="12736" max="12736" width="7.28515625" style="400" customWidth="1"/>
    <col min="12737" max="12737" width="4" style="400" bestFit="1" customWidth="1"/>
    <col min="12738" max="12738" width="5.7109375" style="400" customWidth="1"/>
    <col min="12739" max="12739" width="5.42578125" style="400" customWidth="1"/>
    <col min="12740" max="12740" width="6" style="400" customWidth="1"/>
    <col min="12741" max="12741" width="5.7109375" style="400" customWidth="1"/>
    <col min="12742" max="12742" width="5.42578125" style="400" customWidth="1"/>
    <col min="12743" max="12743" width="4.5703125" style="400" customWidth="1"/>
    <col min="12744" max="12744" width="7.85546875" style="400" customWidth="1"/>
    <col min="12745" max="12746" width="7.7109375" style="400" customWidth="1"/>
    <col min="12747" max="12747" width="2" style="400" customWidth="1"/>
    <col min="12748" max="12748" width="9.140625" style="400" customWidth="1"/>
    <col min="12749" max="12749" width="5.140625" style="400" customWidth="1"/>
    <col min="12750" max="12750" width="5.7109375" style="400" customWidth="1"/>
    <col min="12751" max="12751" width="5.85546875" style="400" customWidth="1"/>
    <col min="12752" max="12752" width="5.5703125" style="400" customWidth="1"/>
    <col min="12753" max="12754" width="6" style="400" customWidth="1"/>
    <col min="12755" max="12755" width="3.7109375" style="400" customWidth="1"/>
    <col min="12756" max="12756" width="2.5703125" style="400" customWidth="1"/>
    <col min="12757" max="12757" width="8.5703125" style="400" customWidth="1"/>
    <col min="12758" max="12758" width="6.42578125" style="400" customWidth="1"/>
    <col min="12759" max="12759" width="6" style="400" customWidth="1"/>
    <col min="12760" max="12763" width="9.140625" style="400" customWidth="1"/>
    <col min="12764" max="12765" width="4.42578125" style="400" customWidth="1"/>
    <col min="12766" max="12766" width="9.140625" style="400"/>
    <col min="12767" max="12767" width="11.28515625" style="400" bestFit="1" customWidth="1"/>
    <col min="12768" max="12982" width="9.140625" style="400"/>
    <col min="12983" max="12983" width="8.85546875" style="400" customWidth="1"/>
    <col min="12984" max="12984" width="40.28515625" style="400" customWidth="1"/>
    <col min="12985" max="12986" width="16.42578125" style="400" customWidth="1"/>
    <col min="12987" max="12988" width="13.5703125" style="400" customWidth="1"/>
    <col min="12989" max="12991" width="10.28515625" style="400" customWidth="1"/>
    <col min="12992" max="12992" width="7.28515625" style="400" customWidth="1"/>
    <col min="12993" max="12993" width="4" style="400" bestFit="1" customWidth="1"/>
    <col min="12994" max="12994" width="5.7109375" style="400" customWidth="1"/>
    <col min="12995" max="12995" width="5.42578125" style="400" customWidth="1"/>
    <col min="12996" max="12996" width="6" style="400" customWidth="1"/>
    <col min="12997" max="12997" width="5.7109375" style="400" customWidth="1"/>
    <col min="12998" max="12998" width="5.42578125" style="400" customWidth="1"/>
    <col min="12999" max="12999" width="4.5703125" style="400" customWidth="1"/>
    <col min="13000" max="13000" width="7.85546875" style="400" customWidth="1"/>
    <col min="13001" max="13002" width="7.7109375" style="400" customWidth="1"/>
    <col min="13003" max="13003" width="2" style="400" customWidth="1"/>
    <col min="13004" max="13004" width="9.140625" style="400" customWidth="1"/>
    <col min="13005" max="13005" width="5.140625" style="400" customWidth="1"/>
    <col min="13006" max="13006" width="5.7109375" style="400" customWidth="1"/>
    <col min="13007" max="13007" width="5.85546875" style="400" customWidth="1"/>
    <col min="13008" max="13008" width="5.5703125" style="400" customWidth="1"/>
    <col min="13009" max="13010" width="6" style="400" customWidth="1"/>
    <col min="13011" max="13011" width="3.7109375" style="400" customWidth="1"/>
    <col min="13012" max="13012" width="2.5703125" style="400" customWidth="1"/>
    <col min="13013" max="13013" width="8.5703125" style="400" customWidth="1"/>
    <col min="13014" max="13014" width="6.42578125" style="400" customWidth="1"/>
    <col min="13015" max="13015" width="6" style="400" customWidth="1"/>
    <col min="13016" max="13019" width="9.140625" style="400" customWidth="1"/>
    <col min="13020" max="13021" width="4.42578125" style="400" customWidth="1"/>
    <col min="13022" max="13022" width="9.140625" style="400"/>
    <col min="13023" max="13023" width="11.28515625" style="400" bestFit="1" customWidth="1"/>
    <col min="13024" max="13238" width="9.140625" style="400"/>
    <col min="13239" max="13239" width="8.85546875" style="400" customWidth="1"/>
    <col min="13240" max="13240" width="40.28515625" style="400" customWidth="1"/>
    <col min="13241" max="13242" width="16.42578125" style="400" customWidth="1"/>
    <col min="13243" max="13244" width="13.5703125" style="400" customWidth="1"/>
    <col min="13245" max="13247" width="10.28515625" style="400" customWidth="1"/>
    <col min="13248" max="13248" width="7.28515625" style="400" customWidth="1"/>
    <col min="13249" max="13249" width="4" style="400" bestFit="1" customWidth="1"/>
    <col min="13250" max="13250" width="5.7109375" style="400" customWidth="1"/>
    <col min="13251" max="13251" width="5.42578125" style="400" customWidth="1"/>
    <col min="13252" max="13252" width="6" style="400" customWidth="1"/>
    <col min="13253" max="13253" width="5.7109375" style="400" customWidth="1"/>
    <col min="13254" max="13254" width="5.42578125" style="400" customWidth="1"/>
    <col min="13255" max="13255" width="4.5703125" style="400" customWidth="1"/>
    <col min="13256" max="13256" width="7.85546875" style="400" customWidth="1"/>
    <col min="13257" max="13258" width="7.7109375" style="400" customWidth="1"/>
    <col min="13259" max="13259" width="2" style="400" customWidth="1"/>
    <col min="13260" max="13260" width="9.140625" style="400" customWidth="1"/>
    <col min="13261" max="13261" width="5.140625" style="400" customWidth="1"/>
    <col min="13262" max="13262" width="5.7109375" style="400" customWidth="1"/>
    <col min="13263" max="13263" width="5.85546875" style="400" customWidth="1"/>
    <col min="13264" max="13264" width="5.5703125" style="400" customWidth="1"/>
    <col min="13265" max="13266" width="6" style="400" customWidth="1"/>
    <col min="13267" max="13267" width="3.7109375" style="400" customWidth="1"/>
    <col min="13268" max="13268" width="2.5703125" style="400" customWidth="1"/>
    <col min="13269" max="13269" width="8.5703125" style="400" customWidth="1"/>
    <col min="13270" max="13270" width="6.42578125" style="400" customWidth="1"/>
    <col min="13271" max="13271" width="6" style="400" customWidth="1"/>
    <col min="13272" max="13275" width="9.140625" style="400" customWidth="1"/>
    <col min="13276" max="13277" width="4.42578125" style="400" customWidth="1"/>
    <col min="13278" max="13278" width="9.140625" style="400"/>
    <col min="13279" max="13279" width="11.28515625" style="400" bestFit="1" customWidth="1"/>
    <col min="13280" max="13494" width="9.140625" style="400"/>
    <col min="13495" max="13495" width="8.85546875" style="400" customWidth="1"/>
    <col min="13496" max="13496" width="40.28515625" style="400" customWidth="1"/>
    <col min="13497" max="13498" width="16.42578125" style="400" customWidth="1"/>
    <col min="13499" max="13500" width="13.5703125" style="400" customWidth="1"/>
    <col min="13501" max="13503" width="10.28515625" style="400" customWidth="1"/>
    <col min="13504" max="13504" width="7.28515625" style="400" customWidth="1"/>
    <col min="13505" max="13505" width="4" style="400" bestFit="1" customWidth="1"/>
    <col min="13506" max="13506" width="5.7109375" style="400" customWidth="1"/>
    <col min="13507" max="13507" width="5.42578125" style="400" customWidth="1"/>
    <col min="13508" max="13508" width="6" style="400" customWidth="1"/>
    <col min="13509" max="13509" width="5.7109375" style="400" customWidth="1"/>
    <col min="13510" max="13510" width="5.42578125" style="400" customWidth="1"/>
    <col min="13511" max="13511" width="4.5703125" style="400" customWidth="1"/>
    <col min="13512" max="13512" width="7.85546875" style="400" customWidth="1"/>
    <col min="13513" max="13514" width="7.7109375" style="400" customWidth="1"/>
    <col min="13515" max="13515" width="2" style="400" customWidth="1"/>
    <col min="13516" max="13516" width="9.140625" style="400" customWidth="1"/>
    <col min="13517" max="13517" width="5.140625" style="400" customWidth="1"/>
    <col min="13518" max="13518" width="5.7109375" style="400" customWidth="1"/>
    <col min="13519" max="13519" width="5.85546875" style="400" customWidth="1"/>
    <col min="13520" max="13520" width="5.5703125" style="400" customWidth="1"/>
    <col min="13521" max="13522" width="6" style="400" customWidth="1"/>
    <col min="13523" max="13523" width="3.7109375" style="400" customWidth="1"/>
    <col min="13524" max="13524" width="2.5703125" style="400" customWidth="1"/>
    <col min="13525" max="13525" width="8.5703125" style="400" customWidth="1"/>
    <col min="13526" max="13526" width="6.42578125" style="400" customWidth="1"/>
    <col min="13527" max="13527" width="6" style="400" customWidth="1"/>
    <col min="13528" max="13531" width="9.140625" style="400" customWidth="1"/>
    <col min="13532" max="13533" width="4.42578125" style="400" customWidth="1"/>
    <col min="13534" max="13534" width="9.140625" style="400"/>
    <col min="13535" max="13535" width="11.28515625" style="400" bestFit="1" customWidth="1"/>
    <col min="13536" max="13750" width="9.140625" style="400"/>
    <col min="13751" max="13751" width="8.85546875" style="400" customWidth="1"/>
    <col min="13752" max="13752" width="40.28515625" style="400" customWidth="1"/>
    <col min="13753" max="13754" width="16.42578125" style="400" customWidth="1"/>
    <col min="13755" max="13756" width="13.5703125" style="400" customWidth="1"/>
    <col min="13757" max="13759" width="10.28515625" style="400" customWidth="1"/>
    <col min="13760" max="13760" width="7.28515625" style="400" customWidth="1"/>
    <col min="13761" max="13761" width="4" style="400" bestFit="1" customWidth="1"/>
    <col min="13762" max="13762" width="5.7109375" style="400" customWidth="1"/>
    <col min="13763" max="13763" width="5.42578125" style="400" customWidth="1"/>
    <col min="13764" max="13764" width="6" style="400" customWidth="1"/>
    <col min="13765" max="13765" width="5.7109375" style="400" customWidth="1"/>
    <col min="13766" max="13766" width="5.42578125" style="400" customWidth="1"/>
    <col min="13767" max="13767" width="4.5703125" style="400" customWidth="1"/>
    <col min="13768" max="13768" width="7.85546875" style="400" customWidth="1"/>
    <col min="13769" max="13770" width="7.7109375" style="400" customWidth="1"/>
    <col min="13771" max="13771" width="2" style="400" customWidth="1"/>
    <col min="13772" max="13772" width="9.140625" style="400" customWidth="1"/>
    <col min="13773" max="13773" width="5.140625" style="400" customWidth="1"/>
    <col min="13774" max="13774" width="5.7109375" style="400" customWidth="1"/>
    <col min="13775" max="13775" width="5.85546875" style="400" customWidth="1"/>
    <col min="13776" max="13776" width="5.5703125" style="400" customWidth="1"/>
    <col min="13777" max="13778" width="6" style="400" customWidth="1"/>
    <col min="13779" max="13779" width="3.7109375" style="400" customWidth="1"/>
    <col min="13780" max="13780" width="2.5703125" style="400" customWidth="1"/>
    <col min="13781" max="13781" width="8.5703125" style="400" customWidth="1"/>
    <col min="13782" max="13782" width="6.42578125" style="400" customWidth="1"/>
    <col min="13783" max="13783" width="6" style="400" customWidth="1"/>
    <col min="13784" max="13787" width="9.140625" style="400" customWidth="1"/>
    <col min="13788" max="13789" width="4.42578125" style="400" customWidth="1"/>
    <col min="13790" max="13790" width="9.140625" style="400"/>
    <col min="13791" max="13791" width="11.28515625" style="400" bestFit="1" customWidth="1"/>
    <col min="13792" max="14006" width="9.140625" style="400"/>
    <col min="14007" max="14007" width="8.85546875" style="400" customWidth="1"/>
    <col min="14008" max="14008" width="40.28515625" style="400" customWidth="1"/>
    <col min="14009" max="14010" width="16.42578125" style="400" customWidth="1"/>
    <col min="14011" max="14012" width="13.5703125" style="400" customWidth="1"/>
    <col min="14013" max="14015" width="10.28515625" style="400" customWidth="1"/>
    <col min="14016" max="14016" width="7.28515625" style="400" customWidth="1"/>
    <col min="14017" max="14017" width="4" style="400" bestFit="1" customWidth="1"/>
    <col min="14018" max="14018" width="5.7109375" style="400" customWidth="1"/>
    <col min="14019" max="14019" width="5.42578125" style="400" customWidth="1"/>
    <col min="14020" max="14020" width="6" style="400" customWidth="1"/>
    <col min="14021" max="14021" width="5.7109375" style="400" customWidth="1"/>
    <col min="14022" max="14022" width="5.42578125" style="400" customWidth="1"/>
    <col min="14023" max="14023" width="4.5703125" style="400" customWidth="1"/>
    <col min="14024" max="14024" width="7.85546875" style="400" customWidth="1"/>
    <col min="14025" max="14026" width="7.7109375" style="400" customWidth="1"/>
    <col min="14027" max="14027" width="2" style="400" customWidth="1"/>
    <col min="14028" max="14028" width="9.140625" style="400" customWidth="1"/>
    <col min="14029" max="14029" width="5.140625" style="400" customWidth="1"/>
    <col min="14030" max="14030" width="5.7109375" style="400" customWidth="1"/>
    <col min="14031" max="14031" width="5.85546875" style="400" customWidth="1"/>
    <col min="14032" max="14032" width="5.5703125" style="400" customWidth="1"/>
    <col min="14033" max="14034" width="6" style="400" customWidth="1"/>
    <col min="14035" max="14035" width="3.7109375" style="400" customWidth="1"/>
    <col min="14036" max="14036" width="2.5703125" style="400" customWidth="1"/>
    <col min="14037" max="14037" width="8.5703125" style="400" customWidth="1"/>
    <col min="14038" max="14038" width="6.42578125" style="400" customWidth="1"/>
    <col min="14039" max="14039" width="6" style="400" customWidth="1"/>
    <col min="14040" max="14043" width="9.140625" style="400" customWidth="1"/>
    <col min="14044" max="14045" width="4.42578125" style="400" customWidth="1"/>
    <col min="14046" max="14046" width="9.140625" style="400"/>
    <col min="14047" max="14047" width="11.28515625" style="400" bestFit="1" customWidth="1"/>
    <col min="14048" max="14262" width="9.140625" style="400"/>
    <col min="14263" max="14263" width="8.85546875" style="400" customWidth="1"/>
    <col min="14264" max="14264" width="40.28515625" style="400" customWidth="1"/>
    <col min="14265" max="14266" width="16.42578125" style="400" customWidth="1"/>
    <col min="14267" max="14268" width="13.5703125" style="400" customWidth="1"/>
    <col min="14269" max="14271" width="10.28515625" style="400" customWidth="1"/>
    <col min="14272" max="14272" width="7.28515625" style="400" customWidth="1"/>
    <col min="14273" max="14273" width="4" style="400" bestFit="1" customWidth="1"/>
    <col min="14274" max="14274" width="5.7109375" style="400" customWidth="1"/>
    <col min="14275" max="14275" width="5.42578125" style="400" customWidth="1"/>
    <col min="14276" max="14276" width="6" style="400" customWidth="1"/>
    <col min="14277" max="14277" width="5.7109375" style="400" customWidth="1"/>
    <col min="14278" max="14278" width="5.42578125" style="400" customWidth="1"/>
    <col min="14279" max="14279" width="4.5703125" style="400" customWidth="1"/>
    <col min="14280" max="14280" width="7.85546875" style="400" customWidth="1"/>
    <col min="14281" max="14282" width="7.7109375" style="400" customWidth="1"/>
    <col min="14283" max="14283" width="2" style="400" customWidth="1"/>
    <col min="14284" max="14284" width="9.140625" style="400" customWidth="1"/>
    <col min="14285" max="14285" width="5.140625" style="400" customWidth="1"/>
    <col min="14286" max="14286" width="5.7109375" style="400" customWidth="1"/>
    <col min="14287" max="14287" width="5.85546875" style="400" customWidth="1"/>
    <col min="14288" max="14288" width="5.5703125" style="400" customWidth="1"/>
    <col min="14289" max="14290" width="6" style="400" customWidth="1"/>
    <col min="14291" max="14291" width="3.7109375" style="400" customWidth="1"/>
    <col min="14292" max="14292" width="2.5703125" style="400" customWidth="1"/>
    <col min="14293" max="14293" width="8.5703125" style="400" customWidth="1"/>
    <col min="14294" max="14294" width="6.42578125" style="400" customWidth="1"/>
    <col min="14295" max="14295" width="6" style="400" customWidth="1"/>
    <col min="14296" max="14299" width="9.140625" style="400" customWidth="1"/>
    <col min="14300" max="14301" width="4.42578125" style="400" customWidth="1"/>
    <col min="14302" max="14302" width="9.140625" style="400"/>
    <col min="14303" max="14303" width="11.28515625" style="400" bestFit="1" customWidth="1"/>
    <col min="14304" max="14518" width="9.140625" style="400"/>
    <col min="14519" max="14519" width="8.85546875" style="400" customWidth="1"/>
    <col min="14520" max="14520" width="40.28515625" style="400" customWidth="1"/>
    <col min="14521" max="14522" width="16.42578125" style="400" customWidth="1"/>
    <col min="14523" max="14524" width="13.5703125" style="400" customWidth="1"/>
    <col min="14525" max="14527" width="10.28515625" style="400" customWidth="1"/>
    <col min="14528" max="14528" width="7.28515625" style="400" customWidth="1"/>
    <col min="14529" max="14529" width="4" style="400" bestFit="1" customWidth="1"/>
    <col min="14530" max="14530" width="5.7109375" style="400" customWidth="1"/>
    <col min="14531" max="14531" width="5.42578125" style="400" customWidth="1"/>
    <col min="14532" max="14532" width="6" style="400" customWidth="1"/>
    <col min="14533" max="14533" width="5.7109375" style="400" customWidth="1"/>
    <col min="14534" max="14534" width="5.42578125" style="400" customWidth="1"/>
    <col min="14535" max="14535" width="4.5703125" style="400" customWidth="1"/>
    <col min="14536" max="14536" width="7.85546875" style="400" customWidth="1"/>
    <col min="14537" max="14538" width="7.7109375" style="400" customWidth="1"/>
    <col min="14539" max="14539" width="2" style="400" customWidth="1"/>
    <col min="14540" max="14540" width="9.140625" style="400" customWidth="1"/>
    <col min="14541" max="14541" width="5.140625" style="400" customWidth="1"/>
    <col min="14542" max="14542" width="5.7109375" style="400" customWidth="1"/>
    <col min="14543" max="14543" width="5.85546875" style="400" customWidth="1"/>
    <col min="14544" max="14544" width="5.5703125" style="400" customWidth="1"/>
    <col min="14545" max="14546" width="6" style="400" customWidth="1"/>
    <col min="14547" max="14547" width="3.7109375" style="400" customWidth="1"/>
    <col min="14548" max="14548" width="2.5703125" style="400" customWidth="1"/>
    <col min="14549" max="14549" width="8.5703125" style="400" customWidth="1"/>
    <col min="14550" max="14550" width="6.42578125" style="400" customWidth="1"/>
    <col min="14551" max="14551" width="6" style="400" customWidth="1"/>
    <col min="14552" max="14555" width="9.140625" style="400" customWidth="1"/>
    <col min="14556" max="14557" width="4.42578125" style="400" customWidth="1"/>
    <col min="14558" max="14558" width="9.140625" style="400"/>
    <col min="14559" max="14559" width="11.28515625" style="400" bestFit="1" customWidth="1"/>
    <col min="14560" max="14774" width="9.140625" style="400"/>
    <col min="14775" max="14775" width="8.85546875" style="400" customWidth="1"/>
    <col min="14776" max="14776" width="40.28515625" style="400" customWidth="1"/>
    <col min="14777" max="14778" width="16.42578125" style="400" customWidth="1"/>
    <col min="14779" max="14780" width="13.5703125" style="400" customWidth="1"/>
    <col min="14781" max="14783" width="10.28515625" style="400" customWidth="1"/>
    <col min="14784" max="14784" width="7.28515625" style="400" customWidth="1"/>
    <col min="14785" max="14785" width="4" style="400" bestFit="1" customWidth="1"/>
    <col min="14786" max="14786" width="5.7109375" style="400" customWidth="1"/>
    <col min="14787" max="14787" width="5.42578125" style="400" customWidth="1"/>
    <col min="14788" max="14788" width="6" style="400" customWidth="1"/>
    <col min="14789" max="14789" width="5.7109375" style="400" customWidth="1"/>
    <col min="14790" max="14790" width="5.42578125" style="400" customWidth="1"/>
    <col min="14791" max="14791" width="4.5703125" style="400" customWidth="1"/>
    <col min="14792" max="14792" width="7.85546875" style="400" customWidth="1"/>
    <col min="14793" max="14794" width="7.7109375" style="400" customWidth="1"/>
    <col min="14795" max="14795" width="2" style="400" customWidth="1"/>
    <col min="14796" max="14796" width="9.140625" style="400" customWidth="1"/>
    <col min="14797" max="14797" width="5.140625" style="400" customWidth="1"/>
    <col min="14798" max="14798" width="5.7109375" style="400" customWidth="1"/>
    <col min="14799" max="14799" width="5.85546875" style="400" customWidth="1"/>
    <col min="14800" max="14800" width="5.5703125" style="400" customWidth="1"/>
    <col min="14801" max="14802" width="6" style="400" customWidth="1"/>
    <col min="14803" max="14803" width="3.7109375" style="400" customWidth="1"/>
    <col min="14804" max="14804" width="2.5703125" style="400" customWidth="1"/>
    <col min="14805" max="14805" width="8.5703125" style="400" customWidth="1"/>
    <col min="14806" max="14806" width="6.42578125" style="400" customWidth="1"/>
    <col min="14807" max="14807" width="6" style="400" customWidth="1"/>
    <col min="14808" max="14811" width="9.140625" style="400" customWidth="1"/>
    <col min="14812" max="14813" width="4.42578125" style="400" customWidth="1"/>
    <col min="14814" max="14814" width="9.140625" style="400"/>
    <col min="14815" max="14815" width="11.28515625" style="400" bestFit="1" customWidth="1"/>
    <col min="14816" max="15030" width="9.140625" style="400"/>
    <col min="15031" max="15031" width="8.85546875" style="400" customWidth="1"/>
    <col min="15032" max="15032" width="40.28515625" style="400" customWidth="1"/>
    <col min="15033" max="15034" width="16.42578125" style="400" customWidth="1"/>
    <col min="15035" max="15036" width="13.5703125" style="400" customWidth="1"/>
    <col min="15037" max="15039" width="10.28515625" style="400" customWidth="1"/>
    <col min="15040" max="15040" width="7.28515625" style="400" customWidth="1"/>
    <col min="15041" max="15041" width="4" style="400" bestFit="1" customWidth="1"/>
    <col min="15042" max="15042" width="5.7109375" style="400" customWidth="1"/>
    <col min="15043" max="15043" width="5.42578125" style="400" customWidth="1"/>
    <col min="15044" max="15044" width="6" style="400" customWidth="1"/>
    <col min="15045" max="15045" width="5.7109375" style="400" customWidth="1"/>
    <col min="15046" max="15046" width="5.42578125" style="400" customWidth="1"/>
    <col min="15047" max="15047" width="4.5703125" style="400" customWidth="1"/>
    <col min="15048" max="15048" width="7.85546875" style="400" customWidth="1"/>
    <col min="15049" max="15050" width="7.7109375" style="400" customWidth="1"/>
    <col min="15051" max="15051" width="2" style="400" customWidth="1"/>
    <col min="15052" max="15052" width="9.140625" style="400" customWidth="1"/>
    <col min="15053" max="15053" width="5.140625" style="400" customWidth="1"/>
    <col min="15054" max="15054" width="5.7109375" style="400" customWidth="1"/>
    <col min="15055" max="15055" width="5.85546875" style="400" customWidth="1"/>
    <col min="15056" max="15056" width="5.5703125" style="400" customWidth="1"/>
    <col min="15057" max="15058" width="6" style="400" customWidth="1"/>
    <col min="15059" max="15059" width="3.7109375" style="400" customWidth="1"/>
    <col min="15060" max="15060" width="2.5703125" style="400" customWidth="1"/>
    <col min="15061" max="15061" width="8.5703125" style="400" customWidth="1"/>
    <col min="15062" max="15062" width="6.42578125" style="400" customWidth="1"/>
    <col min="15063" max="15063" width="6" style="400" customWidth="1"/>
    <col min="15064" max="15067" width="9.140625" style="400" customWidth="1"/>
    <col min="15068" max="15069" width="4.42578125" style="400" customWidth="1"/>
    <col min="15070" max="15070" width="9.140625" style="400"/>
    <col min="15071" max="15071" width="11.28515625" style="400" bestFit="1" customWidth="1"/>
    <col min="15072" max="15286" width="9.140625" style="400"/>
    <col min="15287" max="15287" width="8.85546875" style="400" customWidth="1"/>
    <col min="15288" max="15288" width="40.28515625" style="400" customWidth="1"/>
    <col min="15289" max="15290" width="16.42578125" style="400" customWidth="1"/>
    <col min="15291" max="15292" width="13.5703125" style="400" customWidth="1"/>
    <col min="15293" max="15295" width="10.28515625" style="400" customWidth="1"/>
    <col min="15296" max="15296" width="7.28515625" style="400" customWidth="1"/>
    <col min="15297" max="15297" width="4" style="400" bestFit="1" customWidth="1"/>
    <col min="15298" max="15298" width="5.7109375" style="400" customWidth="1"/>
    <col min="15299" max="15299" width="5.42578125" style="400" customWidth="1"/>
    <col min="15300" max="15300" width="6" style="400" customWidth="1"/>
    <col min="15301" max="15301" width="5.7109375" style="400" customWidth="1"/>
    <col min="15302" max="15302" width="5.42578125" style="400" customWidth="1"/>
    <col min="15303" max="15303" width="4.5703125" style="400" customWidth="1"/>
    <col min="15304" max="15304" width="7.85546875" style="400" customWidth="1"/>
    <col min="15305" max="15306" width="7.7109375" style="400" customWidth="1"/>
    <col min="15307" max="15307" width="2" style="400" customWidth="1"/>
    <col min="15308" max="15308" width="9.140625" style="400" customWidth="1"/>
    <col min="15309" max="15309" width="5.140625" style="400" customWidth="1"/>
    <col min="15310" max="15310" width="5.7109375" style="400" customWidth="1"/>
    <col min="15311" max="15311" width="5.85546875" style="400" customWidth="1"/>
    <col min="15312" max="15312" width="5.5703125" style="400" customWidth="1"/>
    <col min="15313" max="15314" width="6" style="400" customWidth="1"/>
    <col min="15315" max="15315" width="3.7109375" style="400" customWidth="1"/>
    <col min="15316" max="15316" width="2.5703125" style="400" customWidth="1"/>
    <col min="15317" max="15317" width="8.5703125" style="400" customWidth="1"/>
    <col min="15318" max="15318" width="6.42578125" style="400" customWidth="1"/>
    <col min="15319" max="15319" width="6" style="400" customWidth="1"/>
    <col min="15320" max="15323" width="9.140625" style="400" customWidth="1"/>
    <col min="15324" max="15325" width="4.42578125" style="400" customWidth="1"/>
    <col min="15326" max="15326" width="9.140625" style="400"/>
    <col min="15327" max="15327" width="11.28515625" style="400" bestFit="1" customWidth="1"/>
    <col min="15328" max="15542" width="9.140625" style="400"/>
    <col min="15543" max="15543" width="8.85546875" style="400" customWidth="1"/>
    <col min="15544" max="15544" width="40.28515625" style="400" customWidth="1"/>
    <col min="15545" max="15546" width="16.42578125" style="400" customWidth="1"/>
    <col min="15547" max="15548" width="13.5703125" style="400" customWidth="1"/>
    <col min="15549" max="15551" width="10.28515625" style="400" customWidth="1"/>
    <col min="15552" max="15552" width="7.28515625" style="400" customWidth="1"/>
    <col min="15553" max="15553" width="4" style="400" bestFit="1" customWidth="1"/>
    <col min="15554" max="15554" width="5.7109375" style="400" customWidth="1"/>
    <col min="15555" max="15555" width="5.42578125" style="400" customWidth="1"/>
    <col min="15556" max="15556" width="6" style="400" customWidth="1"/>
    <col min="15557" max="15557" width="5.7109375" style="400" customWidth="1"/>
    <col min="15558" max="15558" width="5.42578125" style="400" customWidth="1"/>
    <col min="15559" max="15559" width="4.5703125" style="400" customWidth="1"/>
    <col min="15560" max="15560" width="7.85546875" style="400" customWidth="1"/>
    <col min="15561" max="15562" width="7.7109375" style="400" customWidth="1"/>
    <col min="15563" max="15563" width="2" style="400" customWidth="1"/>
    <col min="15564" max="15564" width="9.140625" style="400" customWidth="1"/>
    <col min="15565" max="15565" width="5.140625" style="400" customWidth="1"/>
    <col min="15566" max="15566" width="5.7109375" style="400" customWidth="1"/>
    <col min="15567" max="15567" width="5.85546875" style="400" customWidth="1"/>
    <col min="15568" max="15568" width="5.5703125" style="400" customWidth="1"/>
    <col min="15569" max="15570" width="6" style="400" customWidth="1"/>
    <col min="15571" max="15571" width="3.7109375" style="400" customWidth="1"/>
    <col min="15572" max="15572" width="2.5703125" style="400" customWidth="1"/>
    <col min="15573" max="15573" width="8.5703125" style="400" customWidth="1"/>
    <col min="15574" max="15574" width="6.42578125" style="400" customWidth="1"/>
    <col min="15575" max="15575" width="6" style="400" customWidth="1"/>
    <col min="15576" max="15579" width="9.140625" style="400" customWidth="1"/>
    <col min="15580" max="15581" width="4.42578125" style="400" customWidth="1"/>
    <col min="15582" max="15582" width="9.140625" style="400"/>
    <col min="15583" max="15583" width="11.28515625" style="400" bestFit="1" customWidth="1"/>
    <col min="15584" max="15798" width="9.140625" style="400"/>
    <col min="15799" max="15799" width="8.85546875" style="400" customWidth="1"/>
    <col min="15800" max="15800" width="40.28515625" style="400" customWidth="1"/>
    <col min="15801" max="15802" width="16.42578125" style="400" customWidth="1"/>
    <col min="15803" max="15804" width="13.5703125" style="400" customWidth="1"/>
    <col min="15805" max="15807" width="10.28515625" style="400" customWidth="1"/>
    <col min="15808" max="15808" width="7.28515625" style="400" customWidth="1"/>
    <col min="15809" max="15809" width="4" style="400" bestFit="1" customWidth="1"/>
    <col min="15810" max="15810" width="5.7109375" style="400" customWidth="1"/>
    <col min="15811" max="15811" width="5.42578125" style="400" customWidth="1"/>
    <col min="15812" max="15812" width="6" style="400" customWidth="1"/>
    <col min="15813" max="15813" width="5.7109375" style="400" customWidth="1"/>
    <col min="15814" max="15814" width="5.42578125" style="400" customWidth="1"/>
    <col min="15815" max="15815" width="4.5703125" style="400" customWidth="1"/>
    <col min="15816" max="15816" width="7.85546875" style="400" customWidth="1"/>
    <col min="15817" max="15818" width="7.7109375" style="400" customWidth="1"/>
    <col min="15819" max="15819" width="2" style="400" customWidth="1"/>
    <col min="15820" max="15820" width="9.140625" style="400" customWidth="1"/>
    <col min="15821" max="15821" width="5.140625" style="400" customWidth="1"/>
    <col min="15822" max="15822" width="5.7109375" style="400" customWidth="1"/>
    <col min="15823" max="15823" width="5.85546875" style="400" customWidth="1"/>
    <col min="15824" max="15824" width="5.5703125" style="400" customWidth="1"/>
    <col min="15825" max="15826" width="6" style="400" customWidth="1"/>
    <col min="15827" max="15827" width="3.7109375" style="400" customWidth="1"/>
    <col min="15828" max="15828" width="2.5703125" style="400" customWidth="1"/>
    <col min="15829" max="15829" width="8.5703125" style="400" customWidth="1"/>
    <col min="15830" max="15830" width="6.42578125" style="400" customWidth="1"/>
    <col min="15831" max="15831" width="6" style="400" customWidth="1"/>
    <col min="15832" max="15835" width="9.140625" style="400" customWidth="1"/>
    <col min="15836" max="15837" width="4.42578125" style="400" customWidth="1"/>
    <col min="15838" max="15838" width="9.140625" style="400"/>
    <col min="15839" max="15839" width="11.28515625" style="400" bestFit="1" customWidth="1"/>
    <col min="15840" max="16054" width="9.140625" style="400"/>
    <col min="16055" max="16055" width="8.85546875" style="400" customWidth="1"/>
    <col min="16056" max="16056" width="40.28515625" style="400" customWidth="1"/>
    <col min="16057" max="16058" width="16.42578125" style="400" customWidth="1"/>
    <col min="16059" max="16060" width="13.5703125" style="400" customWidth="1"/>
    <col min="16061" max="16063" width="10.28515625" style="400" customWidth="1"/>
    <col min="16064" max="16064" width="7.28515625" style="400" customWidth="1"/>
    <col min="16065" max="16065" width="4" style="400" bestFit="1" customWidth="1"/>
    <col min="16066" max="16066" width="5.7109375" style="400" customWidth="1"/>
    <col min="16067" max="16067" width="5.42578125" style="400" customWidth="1"/>
    <col min="16068" max="16068" width="6" style="400" customWidth="1"/>
    <col min="16069" max="16069" width="5.7109375" style="400" customWidth="1"/>
    <col min="16070" max="16070" width="5.42578125" style="400" customWidth="1"/>
    <col min="16071" max="16071" width="4.5703125" style="400" customWidth="1"/>
    <col min="16072" max="16072" width="7.85546875" style="400" customWidth="1"/>
    <col min="16073" max="16074" width="7.7109375" style="400" customWidth="1"/>
    <col min="16075" max="16075" width="2" style="400" customWidth="1"/>
    <col min="16076" max="16076" width="9.140625" style="400" customWidth="1"/>
    <col min="16077" max="16077" width="5.140625" style="400" customWidth="1"/>
    <col min="16078" max="16078" width="5.7109375" style="400" customWidth="1"/>
    <col min="16079" max="16079" width="5.85546875" style="400" customWidth="1"/>
    <col min="16080" max="16080" width="5.5703125" style="400" customWidth="1"/>
    <col min="16081" max="16082" width="6" style="400" customWidth="1"/>
    <col min="16083" max="16083" width="3.7109375" style="400" customWidth="1"/>
    <col min="16084" max="16084" width="2.5703125" style="400" customWidth="1"/>
    <col min="16085" max="16085" width="8.5703125" style="400" customWidth="1"/>
    <col min="16086" max="16086" width="6.42578125" style="400" customWidth="1"/>
    <col min="16087" max="16087" width="6" style="400" customWidth="1"/>
    <col min="16088" max="16091" width="9.140625" style="400" customWidth="1"/>
    <col min="16092" max="16093" width="4.42578125" style="400" customWidth="1"/>
    <col min="16094" max="16094" width="9.140625" style="400"/>
    <col min="16095" max="16095" width="11.28515625" style="400" bestFit="1" customWidth="1"/>
    <col min="16096" max="16384" width="9.140625" style="400"/>
  </cols>
  <sheetData>
    <row r="1" spans="1:10" ht="15.75">
      <c r="A1" s="393"/>
      <c r="B1" s="394"/>
      <c r="C1" s="395" t="s">
        <v>310</v>
      </c>
      <c r="D1" s="396"/>
      <c r="E1" s="397" t="s">
        <v>199</v>
      </c>
      <c r="F1" s="398"/>
      <c r="G1" s="399" t="s">
        <v>200</v>
      </c>
      <c r="H1" s="524" t="s">
        <v>201</v>
      </c>
      <c r="I1" s="525"/>
      <c r="J1" s="526"/>
    </row>
    <row r="2" spans="1:10" s="411" customFormat="1" ht="25.5" customHeight="1">
      <c r="A2" s="401" t="s">
        <v>311</v>
      </c>
      <c r="B2" s="402" t="s">
        <v>312</v>
      </c>
      <c r="C2" s="403" t="s">
        <v>159</v>
      </c>
      <c r="D2" s="404" t="s">
        <v>160</v>
      </c>
      <c r="E2" s="405" t="s">
        <v>313</v>
      </c>
      <c r="F2" s="406" t="s">
        <v>314</v>
      </c>
      <c r="G2" s="407" t="s">
        <v>315</v>
      </c>
      <c r="H2" s="408" t="s">
        <v>266</v>
      </c>
      <c r="I2" s="409" t="s">
        <v>267</v>
      </c>
      <c r="J2" s="410" t="s">
        <v>205</v>
      </c>
    </row>
    <row r="3" spans="1:10" ht="12.75" customHeight="1" thickBot="1">
      <c r="A3" s="412" t="s">
        <v>316</v>
      </c>
      <c r="B3" s="413" t="s">
        <v>317</v>
      </c>
      <c r="C3" s="414" t="s">
        <v>207</v>
      </c>
      <c r="D3" s="415" t="s">
        <v>208</v>
      </c>
      <c r="E3" s="416" t="s">
        <v>197</v>
      </c>
      <c r="F3" s="417" t="s">
        <v>197</v>
      </c>
      <c r="G3" s="418" t="s">
        <v>197</v>
      </c>
      <c r="H3" s="419" t="s">
        <v>197</v>
      </c>
      <c r="I3" s="420"/>
      <c r="J3" s="421" t="s">
        <v>197</v>
      </c>
    </row>
    <row r="4" spans="1:10" ht="13.5" thickBot="1">
      <c r="A4" s="389" t="s">
        <v>318</v>
      </c>
      <c r="B4" s="422"/>
      <c r="C4" s="423"/>
      <c r="D4" s="424"/>
      <c r="E4" s="425"/>
      <c r="F4" s="426"/>
      <c r="G4" s="427"/>
      <c r="H4" s="428"/>
      <c r="I4" s="428"/>
      <c r="J4" s="426"/>
    </row>
    <row r="5" spans="1:10">
      <c r="A5" s="429" t="s">
        <v>319</v>
      </c>
      <c r="B5" s="430" t="s">
        <v>320</v>
      </c>
      <c r="C5" s="431">
        <v>12.43</v>
      </c>
      <c r="D5" s="432">
        <v>51</v>
      </c>
      <c r="E5" s="433">
        <v>26810</v>
      </c>
      <c r="F5" s="434">
        <v>13490</v>
      </c>
      <c r="G5" s="435">
        <f>ROUND(12*1.3525*(1/C5*E5+1/D5*F5)+J5,0)</f>
        <v>39539</v>
      </c>
      <c r="H5" s="436">
        <f>ROUND(12*(1/C5*E5),0)</f>
        <v>25883</v>
      </c>
      <c r="I5" s="437">
        <f>ROUND(12*(1/D5*F5),0)</f>
        <v>3174</v>
      </c>
      <c r="J5" s="434">
        <v>240</v>
      </c>
    </row>
    <row r="6" spans="1:10">
      <c r="A6" s="429" t="s">
        <v>321</v>
      </c>
      <c r="B6" s="430" t="s">
        <v>322</v>
      </c>
      <c r="C6" s="431">
        <v>11.79</v>
      </c>
      <c r="D6" s="432">
        <v>51</v>
      </c>
      <c r="E6" s="433">
        <v>26810</v>
      </c>
      <c r="F6" s="434">
        <v>13490</v>
      </c>
      <c r="G6" s="435">
        <f t="shared" ref="G6:G69" si="0">ROUND(12*1.3525*(1/C6*E6+1/D6*F6)+J6,0)</f>
        <v>41439</v>
      </c>
      <c r="H6" s="436">
        <f>ROUND(12*(1/C6*E6),0)</f>
        <v>27288</v>
      </c>
      <c r="I6" s="437">
        <f>ROUND(12*(1/D6*F6),0)</f>
        <v>3174</v>
      </c>
      <c r="J6" s="434">
        <v>240</v>
      </c>
    </row>
    <row r="7" spans="1:10">
      <c r="A7" s="429" t="s">
        <v>323</v>
      </c>
      <c r="B7" s="430" t="s">
        <v>324</v>
      </c>
      <c r="C7" s="431">
        <v>11.79</v>
      </c>
      <c r="D7" s="432">
        <v>51</v>
      </c>
      <c r="E7" s="433">
        <v>26810</v>
      </c>
      <c r="F7" s="434">
        <v>13490</v>
      </c>
      <c r="G7" s="435">
        <f t="shared" si="0"/>
        <v>41439</v>
      </c>
      <c r="H7" s="436">
        <f t="shared" ref="H7:I74" si="1">ROUND(12*(1/C7*E7),0)</f>
        <v>27288</v>
      </c>
      <c r="I7" s="437">
        <f t="shared" si="1"/>
        <v>3174</v>
      </c>
      <c r="J7" s="434">
        <v>240</v>
      </c>
    </row>
    <row r="8" spans="1:10">
      <c r="A8" s="438" t="s">
        <v>325</v>
      </c>
      <c r="B8" s="439" t="s">
        <v>326</v>
      </c>
      <c r="C8" s="440">
        <v>13.74</v>
      </c>
      <c r="D8" s="441">
        <v>51</v>
      </c>
      <c r="E8" s="442">
        <v>26810</v>
      </c>
      <c r="F8" s="443">
        <v>13490</v>
      </c>
      <c r="G8" s="444">
        <f t="shared" si="0"/>
        <v>36202</v>
      </c>
      <c r="H8" s="445">
        <f t="shared" si="1"/>
        <v>23415</v>
      </c>
      <c r="I8" s="446">
        <f t="shared" si="1"/>
        <v>3174</v>
      </c>
      <c r="J8" s="443">
        <v>240</v>
      </c>
    </row>
    <row r="9" spans="1:10">
      <c r="A9" s="438" t="s">
        <v>327</v>
      </c>
      <c r="B9" s="439" t="s">
        <v>328</v>
      </c>
      <c r="C9" s="440">
        <v>12.43</v>
      </c>
      <c r="D9" s="441">
        <v>51</v>
      </c>
      <c r="E9" s="442">
        <v>26810</v>
      </c>
      <c r="F9" s="443">
        <v>13490</v>
      </c>
      <c r="G9" s="444">
        <f t="shared" si="0"/>
        <v>39539</v>
      </c>
      <c r="H9" s="445">
        <f t="shared" si="1"/>
        <v>25883</v>
      </c>
      <c r="I9" s="446">
        <f t="shared" si="1"/>
        <v>3174</v>
      </c>
      <c r="J9" s="443">
        <v>240</v>
      </c>
    </row>
    <row r="10" spans="1:10">
      <c r="A10" s="438" t="s">
        <v>329</v>
      </c>
      <c r="B10" s="439" t="s">
        <v>330</v>
      </c>
      <c r="C10" s="440">
        <v>12.54</v>
      </c>
      <c r="D10" s="441">
        <v>51</v>
      </c>
      <c r="E10" s="442">
        <v>26810</v>
      </c>
      <c r="F10" s="443">
        <v>13490</v>
      </c>
      <c r="G10" s="444">
        <f t="shared" si="0"/>
        <v>39232</v>
      </c>
      <c r="H10" s="445">
        <f t="shared" si="1"/>
        <v>25656</v>
      </c>
      <c r="I10" s="446">
        <f t="shared" si="1"/>
        <v>3174</v>
      </c>
      <c r="J10" s="443">
        <v>240</v>
      </c>
    </row>
    <row r="11" spans="1:10">
      <c r="A11" s="438" t="s">
        <v>331</v>
      </c>
      <c r="B11" s="439" t="s">
        <v>332</v>
      </c>
      <c r="C11" s="440">
        <v>11.03</v>
      </c>
      <c r="D11" s="441">
        <v>51</v>
      </c>
      <c r="E11" s="442">
        <v>26810</v>
      </c>
      <c r="F11" s="443">
        <v>13490</v>
      </c>
      <c r="G11" s="444">
        <f t="shared" si="0"/>
        <v>43982</v>
      </c>
      <c r="H11" s="445">
        <f t="shared" si="1"/>
        <v>29168</v>
      </c>
      <c r="I11" s="446">
        <f t="shared" si="1"/>
        <v>3174</v>
      </c>
      <c r="J11" s="443">
        <v>240</v>
      </c>
    </row>
    <row r="12" spans="1:10">
      <c r="A12" s="438" t="s">
        <v>333</v>
      </c>
      <c r="B12" s="439" t="s">
        <v>334</v>
      </c>
      <c r="C12" s="440">
        <v>13.74</v>
      </c>
      <c r="D12" s="441">
        <v>51</v>
      </c>
      <c r="E12" s="442">
        <v>26810</v>
      </c>
      <c r="F12" s="443">
        <v>13490</v>
      </c>
      <c r="G12" s="444">
        <f t="shared" si="0"/>
        <v>36202</v>
      </c>
      <c r="H12" s="445">
        <f t="shared" si="1"/>
        <v>23415</v>
      </c>
      <c r="I12" s="446">
        <f t="shared" si="1"/>
        <v>3174</v>
      </c>
      <c r="J12" s="443">
        <v>240</v>
      </c>
    </row>
    <row r="13" spans="1:10">
      <c r="A13" s="438" t="s">
        <v>335</v>
      </c>
      <c r="B13" s="439" t="s">
        <v>336</v>
      </c>
      <c r="C13" s="440">
        <v>12.43</v>
      </c>
      <c r="D13" s="441">
        <v>51</v>
      </c>
      <c r="E13" s="442">
        <v>26810</v>
      </c>
      <c r="F13" s="443">
        <v>13490</v>
      </c>
      <c r="G13" s="444">
        <f t="shared" si="0"/>
        <v>39539</v>
      </c>
      <c r="H13" s="445">
        <f t="shared" si="1"/>
        <v>25883</v>
      </c>
      <c r="I13" s="446">
        <f t="shared" si="1"/>
        <v>3174</v>
      </c>
      <c r="J13" s="443">
        <v>240</v>
      </c>
    </row>
    <row r="14" spans="1:10">
      <c r="A14" s="438" t="s">
        <v>337</v>
      </c>
      <c r="B14" s="439" t="s">
        <v>338</v>
      </c>
      <c r="C14" s="440">
        <v>13.43</v>
      </c>
      <c r="D14" s="441">
        <v>51</v>
      </c>
      <c r="E14" s="442">
        <v>26810</v>
      </c>
      <c r="F14" s="443">
        <v>13490</v>
      </c>
      <c r="G14" s="444">
        <f t="shared" si="0"/>
        <v>36933</v>
      </c>
      <c r="H14" s="445">
        <f t="shared" si="1"/>
        <v>23955</v>
      </c>
      <c r="I14" s="446">
        <f t="shared" si="1"/>
        <v>3174</v>
      </c>
      <c r="J14" s="443">
        <v>240</v>
      </c>
    </row>
    <row r="15" spans="1:10" ht="13.5" thickBot="1">
      <c r="A15" s="447" t="s">
        <v>339</v>
      </c>
      <c r="B15" s="448" t="s">
        <v>340</v>
      </c>
      <c r="C15" s="449">
        <v>11.79</v>
      </c>
      <c r="D15" s="450">
        <v>51</v>
      </c>
      <c r="E15" s="451">
        <v>26810</v>
      </c>
      <c r="F15" s="452">
        <v>13490</v>
      </c>
      <c r="G15" s="453">
        <f t="shared" si="0"/>
        <v>41439</v>
      </c>
      <c r="H15" s="454">
        <f t="shared" si="1"/>
        <v>27288</v>
      </c>
      <c r="I15" s="455">
        <f t="shared" si="1"/>
        <v>3174</v>
      </c>
      <c r="J15" s="452">
        <v>240</v>
      </c>
    </row>
    <row r="16" spans="1:10" ht="6.75" customHeight="1" thickBot="1">
      <c r="A16" s="456"/>
      <c r="B16" s="457"/>
      <c r="C16" s="458"/>
      <c r="D16" s="458"/>
      <c r="E16" s="459"/>
      <c r="F16" s="459"/>
      <c r="G16" s="459"/>
      <c r="H16" s="459"/>
      <c r="I16" s="459"/>
      <c r="J16" s="460"/>
    </row>
    <row r="17" spans="1:10" ht="13.5" thickBot="1">
      <c r="A17" s="390" t="s">
        <v>341</v>
      </c>
      <c r="B17" s="422"/>
      <c r="C17" s="461"/>
      <c r="D17" s="461"/>
      <c r="E17" s="462"/>
      <c r="F17" s="462"/>
      <c r="G17" s="462"/>
      <c r="H17" s="462"/>
      <c r="I17" s="462"/>
      <c r="J17" s="463"/>
    </row>
    <row r="18" spans="1:10">
      <c r="A18" s="429" t="s">
        <v>342</v>
      </c>
      <c r="B18" s="430" t="s">
        <v>343</v>
      </c>
      <c r="C18" s="431">
        <v>3.51</v>
      </c>
      <c r="D18" s="432">
        <v>20</v>
      </c>
      <c r="E18" s="433">
        <v>27330</v>
      </c>
      <c r="F18" s="434">
        <v>14630</v>
      </c>
      <c r="G18" s="435">
        <f t="shared" si="0"/>
        <v>138484</v>
      </c>
      <c r="H18" s="436">
        <f t="shared" si="1"/>
        <v>93436</v>
      </c>
      <c r="I18" s="437">
        <f t="shared" si="1"/>
        <v>8778</v>
      </c>
      <c r="J18" s="434">
        <v>240</v>
      </c>
    </row>
    <row r="19" spans="1:10">
      <c r="A19" s="438" t="s">
        <v>342</v>
      </c>
      <c r="B19" s="439" t="s">
        <v>344</v>
      </c>
      <c r="C19" s="440">
        <v>7.02</v>
      </c>
      <c r="D19" s="441">
        <v>40</v>
      </c>
      <c r="E19" s="442">
        <v>27330</v>
      </c>
      <c r="F19" s="443">
        <v>14630</v>
      </c>
      <c r="G19" s="444">
        <f t="shared" si="0"/>
        <v>69362</v>
      </c>
      <c r="H19" s="445">
        <f t="shared" si="1"/>
        <v>46718</v>
      </c>
      <c r="I19" s="446">
        <f t="shared" si="1"/>
        <v>4389</v>
      </c>
      <c r="J19" s="443">
        <v>240</v>
      </c>
    </row>
    <row r="20" spans="1:10">
      <c r="A20" s="464" t="s">
        <v>345</v>
      </c>
      <c r="B20" s="465" t="s">
        <v>346</v>
      </c>
      <c r="C20" s="466">
        <v>3.51</v>
      </c>
      <c r="D20" s="467">
        <v>20</v>
      </c>
      <c r="E20" s="468">
        <v>27330</v>
      </c>
      <c r="F20" s="469">
        <v>14630</v>
      </c>
      <c r="G20" s="470">
        <f t="shared" si="0"/>
        <v>138484</v>
      </c>
      <c r="H20" s="471">
        <f t="shared" si="1"/>
        <v>93436</v>
      </c>
      <c r="I20" s="459">
        <f t="shared" si="1"/>
        <v>8778</v>
      </c>
      <c r="J20" s="469">
        <v>240</v>
      </c>
    </row>
    <row r="21" spans="1:10" ht="13.5" thickBot="1">
      <c r="A21" s="447" t="s">
        <v>345</v>
      </c>
      <c r="B21" s="448" t="s">
        <v>347</v>
      </c>
      <c r="C21" s="449">
        <v>7.02</v>
      </c>
      <c r="D21" s="450">
        <v>40</v>
      </c>
      <c r="E21" s="451">
        <v>27330</v>
      </c>
      <c r="F21" s="452">
        <v>14630</v>
      </c>
      <c r="G21" s="453">
        <f t="shared" si="0"/>
        <v>69362</v>
      </c>
      <c r="H21" s="454">
        <f t="shared" si="1"/>
        <v>46718</v>
      </c>
      <c r="I21" s="455">
        <f t="shared" si="1"/>
        <v>4389</v>
      </c>
      <c r="J21" s="452">
        <v>240</v>
      </c>
    </row>
    <row r="22" spans="1:10" ht="6.75" customHeight="1" thickBot="1">
      <c r="A22" s="456"/>
      <c r="B22" s="457"/>
      <c r="C22" s="458"/>
      <c r="D22" s="458"/>
      <c r="E22" s="459"/>
      <c r="F22" s="459"/>
      <c r="G22" s="459"/>
      <c r="H22" s="459"/>
      <c r="I22" s="459"/>
      <c r="J22" s="460"/>
    </row>
    <row r="23" spans="1:10" ht="13.5" thickBot="1">
      <c r="A23" s="390" t="s">
        <v>348</v>
      </c>
      <c r="B23" s="422"/>
      <c r="C23" s="461"/>
      <c r="D23" s="461"/>
      <c r="E23" s="462"/>
      <c r="F23" s="462"/>
      <c r="G23" s="462"/>
      <c r="H23" s="462"/>
      <c r="I23" s="462"/>
      <c r="J23" s="463"/>
    </row>
    <row r="24" spans="1:10">
      <c r="A24" s="472" t="s">
        <v>349</v>
      </c>
      <c r="B24" s="439" t="s">
        <v>350</v>
      </c>
      <c r="C24" s="440">
        <v>12.21</v>
      </c>
      <c r="D24" s="441">
        <v>53</v>
      </c>
      <c r="E24" s="442">
        <v>27330</v>
      </c>
      <c r="F24" s="443">
        <v>13940</v>
      </c>
      <c r="G24" s="444">
        <f t="shared" si="0"/>
        <v>40790</v>
      </c>
      <c r="H24" s="445">
        <f t="shared" si="1"/>
        <v>26860</v>
      </c>
      <c r="I24" s="446">
        <f t="shared" si="1"/>
        <v>3156</v>
      </c>
      <c r="J24" s="443">
        <v>193</v>
      </c>
    </row>
    <row r="25" spans="1:10">
      <c r="A25" s="472" t="s">
        <v>351</v>
      </c>
      <c r="B25" s="439" t="s">
        <v>352</v>
      </c>
      <c r="C25" s="440">
        <v>13.46</v>
      </c>
      <c r="D25" s="441">
        <v>53</v>
      </c>
      <c r="E25" s="442">
        <v>27330</v>
      </c>
      <c r="F25" s="443">
        <v>13940</v>
      </c>
      <c r="G25" s="444">
        <f t="shared" si="0"/>
        <v>37416</v>
      </c>
      <c r="H25" s="445">
        <f t="shared" si="1"/>
        <v>24366</v>
      </c>
      <c r="I25" s="446">
        <f t="shared" si="1"/>
        <v>3156</v>
      </c>
      <c r="J25" s="443">
        <v>193</v>
      </c>
    </row>
    <row r="26" spans="1:10">
      <c r="A26" s="438" t="s">
        <v>353</v>
      </c>
      <c r="B26" s="439" t="s">
        <v>354</v>
      </c>
      <c r="C26" s="440">
        <v>13.13</v>
      </c>
      <c r="D26" s="441">
        <v>53</v>
      </c>
      <c r="E26" s="442">
        <v>27330</v>
      </c>
      <c r="F26" s="443">
        <v>13940</v>
      </c>
      <c r="G26" s="444">
        <f t="shared" si="0"/>
        <v>38244</v>
      </c>
      <c r="H26" s="445">
        <f t="shared" si="1"/>
        <v>24978</v>
      </c>
      <c r="I26" s="446">
        <f t="shared" si="1"/>
        <v>3156</v>
      </c>
      <c r="J26" s="443">
        <v>193</v>
      </c>
    </row>
    <row r="27" spans="1:10">
      <c r="A27" s="438" t="s">
        <v>355</v>
      </c>
      <c r="B27" s="439" t="s">
        <v>356</v>
      </c>
      <c r="C27" s="440">
        <v>13.13</v>
      </c>
      <c r="D27" s="441">
        <v>53</v>
      </c>
      <c r="E27" s="442">
        <v>27330</v>
      </c>
      <c r="F27" s="443">
        <v>13940</v>
      </c>
      <c r="G27" s="444">
        <f t="shared" si="0"/>
        <v>38244</v>
      </c>
      <c r="H27" s="445">
        <f t="shared" si="1"/>
        <v>24978</v>
      </c>
      <c r="I27" s="446">
        <f t="shared" si="1"/>
        <v>3156</v>
      </c>
      <c r="J27" s="443">
        <v>193</v>
      </c>
    </row>
    <row r="28" spans="1:10">
      <c r="A28" s="438" t="s">
        <v>792</v>
      </c>
      <c r="B28" s="439" t="s">
        <v>793</v>
      </c>
      <c r="C28" s="440">
        <v>13.13</v>
      </c>
      <c r="D28" s="441">
        <v>53</v>
      </c>
      <c r="E28" s="442">
        <v>27330</v>
      </c>
      <c r="F28" s="443">
        <v>13940</v>
      </c>
      <c r="G28" s="444">
        <f t="shared" si="0"/>
        <v>38244</v>
      </c>
      <c r="H28" s="445">
        <f t="shared" si="1"/>
        <v>24978</v>
      </c>
      <c r="I28" s="446">
        <f t="shared" si="1"/>
        <v>3156</v>
      </c>
      <c r="J28" s="443">
        <v>193</v>
      </c>
    </row>
    <row r="29" spans="1:10">
      <c r="A29" s="438" t="s">
        <v>794</v>
      </c>
      <c r="B29" s="439" t="s">
        <v>795</v>
      </c>
      <c r="C29" s="440">
        <v>13.13</v>
      </c>
      <c r="D29" s="441">
        <v>53</v>
      </c>
      <c r="E29" s="442">
        <v>27330</v>
      </c>
      <c r="F29" s="443">
        <v>13940</v>
      </c>
      <c r="G29" s="444">
        <f t="shared" si="0"/>
        <v>38244</v>
      </c>
      <c r="H29" s="445">
        <f t="shared" si="1"/>
        <v>24978</v>
      </c>
      <c r="I29" s="446">
        <f t="shared" si="1"/>
        <v>3156</v>
      </c>
      <c r="J29" s="443">
        <v>193</v>
      </c>
    </row>
    <row r="30" spans="1:10">
      <c r="A30" s="438" t="s">
        <v>357</v>
      </c>
      <c r="B30" s="439" t="s">
        <v>358</v>
      </c>
      <c r="C30" s="440">
        <v>13.13</v>
      </c>
      <c r="D30" s="441">
        <v>53</v>
      </c>
      <c r="E30" s="442">
        <v>27330</v>
      </c>
      <c r="F30" s="443">
        <v>13940</v>
      </c>
      <c r="G30" s="444">
        <f t="shared" si="0"/>
        <v>38244</v>
      </c>
      <c r="H30" s="445">
        <f t="shared" si="1"/>
        <v>24978</v>
      </c>
      <c r="I30" s="446">
        <f t="shared" si="1"/>
        <v>3156</v>
      </c>
      <c r="J30" s="443">
        <v>193</v>
      </c>
    </row>
    <row r="31" spans="1:10">
      <c r="A31" s="438" t="s">
        <v>359</v>
      </c>
      <c r="B31" s="439" t="s">
        <v>360</v>
      </c>
      <c r="C31" s="440">
        <v>13.13</v>
      </c>
      <c r="D31" s="441">
        <v>53</v>
      </c>
      <c r="E31" s="442">
        <v>27330</v>
      </c>
      <c r="F31" s="443">
        <v>13940</v>
      </c>
      <c r="G31" s="444">
        <f t="shared" si="0"/>
        <v>38244</v>
      </c>
      <c r="H31" s="445">
        <f t="shared" si="1"/>
        <v>24978</v>
      </c>
      <c r="I31" s="446">
        <f t="shared" si="1"/>
        <v>3156</v>
      </c>
      <c r="J31" s="443">
        <v>193</v>
      </c>
    </row>
    <row r="32" spans="1:10">
      <c r="A32" s="438" t="s">
        <v>361</v>
      </c>
      <c r="B32" s="439" t="s">
        <v>362</v>
      </c>
      <c r="C32" s="440">
        <v>13.13</v>
      </c>
      <c r="D32" s="441">
        <v>53</v>
      </c>
      <c r="E32" s="442">
        <v>27330</v>
      </c>
      <c r="F32" s="443">
        <v>13940</v>
      </c>
      <c r="G32" s="444">
        <f t="shared" si="0"/>
        <v>38244</v>
      </c>
      <c r="H32" s="445">
        <f t="shared" si="1"/>
        <v>24978</v>
      </c>
      <c r="I32" s="446">
        <f t="shared" si="1"/>
        <v>3156</v>
      </c>
      <c r="J32" s="443">
        <v>193</v>
      </c>
    </row>
    <row r="33" spans="1:10">
      <c r="A33" s="472" t="s">
        <v>363</v>
      </c>
      <c r="B33" s="439" t="s">
        <v>364</v>
      </c>
      <c r="C33" s="440">
        <v>14.19</v>
      </c>
      <c r="D33" s="441">
        <v>53</v>
      </c>
      <c r="E33" s="442">
        <v>27330</v>
      </c>
      <c r="F33" s="443">
        <v>13940</v>
      </c>
      <c r="G33" s="444">
        <f t="shared" si="0"/>
        <v>35721</v>
      </c>
      <c r="H33" s="445">
        <f t="shared" si="1"/>
        <v>23112</v>
      </c>
      <c r="I33" s="446">
        <f t="shared" si="1"/>
        <v>3156</v>
      </c>
      <c r="J33" s="443">
        <v>193</v>
      </c>
    </row>
    <row r="34" spans="1:10">
      <c r="A34" s="472" t="s">
        <v>365</v>
      </c>
      <c r="B34" s="439" t="s">
        <v>796</v>
      </c>
      <c r="C34" s="440">
        <v>14.19</v>
      </c>
      <c r="D34" s="441">
        <v>53</v>
      </c>
      <c r="E34" s="442">
        <v>27330</v>
      </c>
      <c r="F34" s="443">
        <v>13940</v>
      </c>
      <c r="G34" s="444">
        <f t="shared" si="0"/>
        <v>35721</v>
      </c>
      <c r="H34" s="445">
        <f t="shared" si="1"/>
        <v>23112</v>
      </c>
      <c r="I34" s="446">
        <f t="shared" si="1"/>
        <v>3156</v>
      </c>
      <c r="J34" s="443">
        <v>193</v>
      </c>
    </row>
    <row r="35" spans="1:10">
      <c r="A35" s="472" t="s">
        <v>366</v>
      </c>
      <c r="B35" s="439" t="s">
        <v>367</v>
      </c>
      <c r="C35" s="440">
        <v>11.59</v>
      </c>
      <c r="D35" s="441">
        <v>53</v>
      </c>
      <c r="E35" s="442">
        <v>27330</v>
      </c>
      <c r="F35" s="443">
        <v>13940</v>
      </c>
      <c r="G35" s="444">
        <f t="shared" si="0"/>
        <v>42733</v>
      </c>
      <c r="H35" s="445">
        <f t="shared" si="1"/>
        <v>28297</v>
      </c>
      <c r="I35" s="446">
        <f t="shared" si="1"/>
        <v>3156</v>
      </c>
      <c r="J35" s="443">
        <v>193</v>
      </c>
    </row>
    <row r="36" spans="1:10">
      <c r="A36" s="472" t="s">
        <v>368</v>
      </c>
      <c r="B36" s="439" t="s">
        <v>369</v>
      </c>
      <c r="C36" s="440">
        <v>11.59</v>
      </c>
      <c r="D36" s="441">
        <v>53</v>
      </c>
      <c r="E36" s="442">
        <v>27330</v>
      </c>
      <c r="F36" s="443">
        <v>13940</v>
      </c>
      <c r="G36" s="444">
        <f t="shared" si="0"/>
        <v>42733</v>
      </c>
      <c r="H36" s="445">
        <f t="shared" si="1"/>
        <v>28297</v>
      </c>
      <c r="I36" s="446">
        <f t="shared" si="1"/>
        <v>3156</v>
      </c>
      <c r="J36" s="443">
        <v>193</v>
      </c>
    </row>
    <row r="37" spans="1:10">
      <c r="A37" s="472" t="s">
        <v>368</v>
      </c>
      <c r="B37" s="439" t="s">
        <v>790</v>
      </c>
      <c r="C37" s="440">
        <v>38.630000000000003</v>
      </c>
      <c r="D37" s="441">
        <v>159</v>
      </c>
      <c r="E37" s="442">
        <v>27330</v>
      </c>
      <c r="F37" s="443">
        <v>13940</v>
      </c>
      <c r="G37" s="444">
        <f t="shared" si="0"/>
        <v>13098</v>
      </c>
      <c r="H37" s="445">
        <f>ROUND(12*(1/C37*E37),0)</f>
        <v>8490</v>
      </c>
      <c r="I37" s="446">
        <f>ROUND(12*(1/D37*F37),0)</f>
        <v>1052</v>
      </c>
      <c r="J37" s="443">
        <v>193</v>
      </c>
    </row>
    <row r="38" spans="1:10">
      <c r="A38" s="472" t="s">
        <v>370</v>
      </c>
      <c r="B38" s="439" t="s">
        <v>371</v>
      </c>
      <c r="C38" s="440">
        <v>14.19</v>
      </c>
      <c r="D38" s="441">
        <v>53</v>
      </c>
      <c r="E38" s="442">
        <v>27330</v>
      </c>
      <c r="F38" s="443">
        <v>13940</v>
      </c>
      <c r="G38" s="444">
        <f t="shared" si="0"/>
        <v>35721</v>
      </c>
      <c r="H38" s="445">
        <f t="shared" si="1"/>
        <v>23112</v>
      </c>
      <c r="I38" s="446">
        <f t="shared" si="1"/>
        <v>3156</v>
      </c>
      <c r="J38" s="443">
        <v>193</v>
      </c>
    </row>
    <row r="39" spans="1:10">
      <c r="A39" s="472" t="s">
        <v>372</v>
      </c>
      <c r="B39" s="439" t="s">
        <v>373</v>
      </c>
      <c r="C39" s="440">
        <v>14.19</v>
      </c>
      <c r="D39" s="441">
        <v>53</v>
      </c>
      <c r="E39" s="442">
        <v>27330</v>
      </c>
      <c r="F39" s="443">
        <v>13940</v>
      </c>
      <c r="G39" s="444">
        <f t="shared" si="0"/>
        <v>35721</v>
      </c>
      <c r="H39" s="445">
        <f t="shared" si="1"/>
        <v>23112</v>
      </c>
      <c r="I39" s="446">
        <f t="shared" si="1"/>
        <v>3156</v>
      </c>
      <c r="J39" s="443">
        <v>193</v>
      </c>
    </row>
    <row r="40" spans="1:10">
      <c r="A40" s="472" t="s">
        <v>372</v>
      </c>
      <c r="B40" s="439" t="s">
        <v>791</v>
      </c>
      <c r="C40" s="440">
        <v>47.3</v>
      </c>
      <c r="D40" s="441">
        <v>159</v>
      </c>
      <c r="E40" s="442">
        <v>27330</v>
      </c>
      <c r="F40" s="443">
        <v>13940</v>
      </c>
      <c r="G40" s="444">
        <f t="shared" si="0"/>
        <v>10994</v>
      </c>
      <c r="H40" s="445">
        <f>ROUND(12*(1/C40*E40),0)</f>
        <v>6934</v>
      </c>
      <c r="I40" s="446">
        <f>ROUND(12*(1/D40*F40),0)</f>
        <v>1052</v>
      </c>
      <c r="J40" s="443">
        <v>193</v>
      </c>
    </row>
    <row r="41" spans="1:10">
      <c r="A41" s="472" t="s">
        <v>374</v>
      </c>
      <c r="B41" s="439" t="s">
        <v>375</v>
      </c>
      <c r="C41" s="440">
        <v>15.44</v>
      </c>
      <c r="D41" s="441">
        <v>53</v>
      </c>
      <c r="E41" s="442">
        <v>27330</v>
      </c>
      <c r="F41" s="443">
        <v>13940</v>
      </c>
      <c r="G41" s="444">
        <f t="shared" si="0"/>
        <v>33190</v>
      </c>
      <c r="H41" s="445">
        <f t="shared" si="1"/>
        <v>21241</v>
      </c>
      <c r="I41" s="446">
        <f t="shared" si="1"/>
        <v>3156</v>
      </c>
      <c r="J41" s="443">
        <v>193</v>
      </c>
    </row>
    <row r="42" spans="1:10">
      <c r="A42" s="473" t="s">
        <v>376</v>
      </c>
      <c r="B42" s="474" t="s">
        <v>377</v>
      </c>
      <c r="C42" s="475">
        <v>15.44</v>
      </c>
      <c r="D42" s="476">
        <v>53</v>
      </c>
      <c r="E42" s="477">
        <v>27330</v>
      </c>
      <c r="F42" s="478">
        <v>13940</v>
      </c>
      <c r="G42" s="479">
        <f t="shared" si="0"/>
        <v>33190</v>
      </c>
      <c r="H42" s="480">
        <f t="shared" si="1"/>
        <v>21241</v>
      </c>
      <c r="I42" s="481">
        <f t="shared" si="1"/>
        <v>3156</v>
      </c>
      <c r="J42" s="443">
        <v>193</v>
      </c>
    </row>
    <row r="43" spans="1:10">
      <c r="A43" s="473" t="s">
        <v>378</v>
      </c>
      <c r="B43" s="474" t="s">
        <v>379</v>
      </c>
      <c r="C43" s="475">
        <v>13.82</v>
      </c>
      <c r="D43" s="476">
        <v>53</v>
      </c>
      <c r="E43" s="477">
        <v>27330</v>
      </c>
      <c r="F43" s="478">
        <v>13940</v>
      </c>
      <c r="G43" s="479">
        <f t="shared" si="0"/>
        <v>36558</v>
      </c>
      <c r="H43" s="480">
        <f t="shared" si="1"/>
        <v>23731</v>
      </c>
      <c r="I43" s="481">
        <f t="shared" si="1"/>
        <v>3156</v>
      </c>
      <c r="J43" s="443">
        <v>193</v>
      </c>
    </row>
    <row r="44" spans="1:10" ht="13.5" thickBot="1">
      <c r="A44" s="447" t="s">
        <v>380</v>
      </c>
      <c r="B44" s="448" t="s">
        <v>381</v>
      </c>
      <c r="C44" s="449">
        <v>13.82</v>
      </c>
      <c r="D44" s="450">
        <v>53</v>
      </c>
      <c r="E44" s="451">
        <v>27330</v>
      </c>
      <c r="F44" s="452">
        <v>13940</v>
      </c>
      <c r="G44" s="453">
        <f t="shared" si="0"/>
        <v>36558</v>
      </c>
      <c r="H44" s="454">
        <f t="shared" si="1"/>
        <v>23731</v>
      </c>
      <c r="I44" s="455">
        <f t="shared" si="1"/>
        <v>3156</v>
      </c>
      <c r="J44" s="452">
        <v>193</v>
      </c>
    </row>
    <row r="45" spans="1:10" ht="6" customHeight="1" thickBot="1">
      <c r="A45" s="456"/>
      <c r="B45" s="457"/>
      <c r="C45" s="458"/>
      <c r="D45" s="458"/>
      <c r="E45" s="459"/>
      <c r="F45" s="459"/>
      <c r="G45" s="459"/>
      <c r="H45" s="459"/>
      <c r="I45" s="459"/>
      <c r="J45" s="460"/>
    </row>
    <row r="46" spans="1:10" ht="13.5" thickBot="1">
      <c r="A46" s="391" t="s">
        <v>382</v>
      </c>
      <c r="B46" s="482"/>
      <c r="C46" s="483"/>
      <c r="D46" s="483"/>
      <c r="E46" s="484"/>
      <c r="F46" s="484"/>
      <c r="G46" s="484"/>
      <c r="H46" s="484"/>
      <c r="I46" s="484"/>
      <c r="J46" s="485"/>
    </row>
    <row r="47" spans="1:10">
      <c r="A47" s="486" t="s">
        <v>383</v>
      </c>
      <c r="B47" s="487" t="s">
        <v>384</v>
      </c>
      <c r="C47" s="488">
        <v>10.050000000000001</v>
      </c>
      <c r="D47" s="489">
        <v>22</v>
      </c>
      <c r="E47" s="490">
        <v>27140</v>
      </c>
      <c r="F47" s="491">
        <v>13940</v>
      </c>
      <c r="G47" s="492">
        <f t="shared" si="0"/>
        <v>54353</v>
      </c>
      <c r="H47" s="493">
        <f t="shared" si="1"/>
        <v>32406</v>
      </c>
      <c r="I47" s="494">
        <f t="shared" si="1"/>
        <v>7604</v>
      </c>
      <c r="J47" s="491">
        <v>240</v>
      </c>
    </row>
    <row r="48" spans="1:10" ht="13.5" thickBot="1">
      <c r="A48" s="447" t="s">
        <v>385</v>
      </c>
      <c r="B48" s="448" t="s">
        <v>386</v>
      </c>
      <c r="C48" s="449">
        <v>10.050000000000001</v>
      </c>
      <c r="D48" s="450">
        <v>22</v>
      </c>
      <c r="E48" s="451">
        <v>27140</v>
      </c>
      <c r="F48" s="452">
        <v>13940</v>
      </c>
      <c r="G48" s="453">
        <f t="shared" si="0"/>
        <v>54353</v>
      </c>
      <c r="H48" s="454">
        <f t="shared" si="1"/>
        <v>32406</v>
      </c>
      <c r="I48" s="455">
        <f t="shared" si="1"/>
        <v>7604</v>
      </c>
      <c r="J48" s="452">
        <v>240</v>
      </c>
    </row>
    <row r="49" spans="1:10">
      <c r="A49" s="429" t="s">
        <v>387</v>
      </c>
      <c r="B49" s="430" t="s">
        <v>388</v>
      </c>
      <c r="C49" s="431">
        <v>34.86</v>
      </c>
      <c r="D49" s="432">
        <v>66</v>
      </c>
      <c r="E49" s="433">
        <v>27200</v>
      </c>
      <c r="F49" s="434">
        <v>13800</v>
      </c>
      <c r="G49" s="435">
        <f t="shared" si="0"/>
        <v>16204</v>
      </c>
      <c r="H49" s="436">
        <f t="shared" si="1"/>
        <v>9363</v>
      </c>
      <c r="I49" s="437">
        <f t="shared" si="1"/>
        <v>2509</v>
      </c>
      <c r="J49" s="434">
        <v>147</v>
      </c>
    </row>
    <row r="50" spans="1:10">
      <c r="A50" s="429" t="s">
        <v>389</v>
      </c>
      <c r="B50" s="430" t="s">
        <v>390</v>
      </c>
      <c r="C50" s="431">
        <v>30.78</v>
      </c>
      <c r="D50" s="432">
        <v>66</v>
      </c>
      <c r="E50" s="433">
        <v>27200</v>
      </c>
      <c r="F50" s="434">
        <v>13800</v>
      </c>
      <c r="G50" s="435">
        <f t="shared" si="0"/>
        <v>17883</v>
      </c>
      <c r="H50" s="436">
        <f t="shared" si="1"/>
        <v>10604</v>
      </c>
      <c r="I50" s="437">
        <f t="shared" si="1"/>
        <v>2509</v>
      </c>
      <c r="J50" s="434">
        <v>147</v>
      </c>
    </row>
    <row r="51" spans="1:10">
      <c r="A51" s="438" t="s">
        <v>391</v>
      </c>
      <c r="B51" s="439" t="s">
        <v>392</v>
      </c>
      <c r="C51" s="440">
        <v>29.49</v>
      </c>
      <c r="D51" s="441">
        <v>66</v>
      </c>
      <c r="E51" s="442">
        <v>27200</v>
      </c>
      <c r="F51" s="443">
        <v>13800</v>
      </c>
      <c r="G51" s="444">
        <f t="shared" si="0"/>
        <v>18510</v>
      </c>
      <c r="H51" s="445">
        <f t="shared" si="1"/>
        <v>11068</v>
      </c>
      <c r="I51" s="437">
        <f t="shared" si="1"/>
        <v>2509</v>
      </c>
      <c r="J51" s="434">
        <v>147</v>
      </c>
    </row>
    <row r="52" spans="1:10">
      <c r="A52" s="438" t="s">
        <v>393</v>
      </c>
      <c r="B52" s="439" t="s">
        <v>394</v>
      </c>
      <c r="C52" s="440">
        <v>17.079999999999998</v>
      </c>
      <c r="D52" s="441">
        <v>66</v>
      </c>
      <c r="E52" s="442">
        <v>27200</v>
      </c>
      <c r="F52" s="443">
        <v>13800</v>
      </c>
      <c r="G52" s="444">
        <f t="shared" si="0"/>
        <v>29387</v>
      </c>
      <c r="H52" s="445">
        <f t="shared" si="1"/>
        <v>19110</v>
      </c>
      <c r="I52" s="437">
        <f t="shared" si="1"/>
        <v>2509</v>
      </c>
      <c r="J52" s="434">
        <v>147</v>
      </c>
    </row>
    <row r="53" spans="1:10">
      <c r="A53" s="438" t="s">
        <v>395</v>
      </c>
      <c r="B53" s="439" t="s">
        <v>396</v>
      </c>
      <c r="C53" s="440">
        <v>28.34</v>
      </c>
      <c r="D53" s="432">
        <v>66</v>
      </c>
      <c r="E53" s="442">
        <v>27200</v>
      </c>
      <c r="F53" s="443">
        <v>13800</v>
      </c>
      <c r="G53" s="444">
        <f t="shared" si="0"/>
        <v>19118</v>
      </c>
      <c r="H53" s="445">
        <f t="shared" si="1"/>
        <v>11517</v>
      </c>
      <c r="I53" s="437">
        <f t="shared" si="1"/>
        <v>2509</v>
      </c>
      <c r="J53" s="434">
        <v>147</v>
      </c>
    </row>
    <row r="54" spans="1:10">
      <c r="A54" s="438" t="s">
        <v>397</v>
      </c>
      <c r="B54" s="439" t="s">
        <v>398</v>
      </c>
      <c r="C54" s="440">
        <v>29.49</v>
      </c>
      <c r="D54" s="441">
        <v>66</v>
      </c>
      <c r="E54" s="442">
        <v>27200</v>
      </c>
      <c r="F54" s="443">
        <v>13800</v>
      </c>
      <c r="G54" s="444">
        <f t="shared" si="0"/>
        <v>18510</v>
      </c>
      <c r="H54" s="445">
        <f t="shared" si="1"/>
        <v>11068</v>
      </c>
      <c r="I54" s="437">
        <f t="shared" si="1"/>
        <v>2509</v>
      </c>
      <c r="J54" s="434">
        <v>147</v>
      </c>
    </row>
    <row r="55" spans="1:10">
      <c r="A55" s="438" t="s">
        <v>399</v>
      </c>
      <c r="B55" s="439" t="s">
        <v>400</v>
      </c>
      <c r="C55" s="440">
        <v>34.86</v>
      </c>
      <c r="D55" s="441">
        <v>66</v>
      </c>
      <c r="E55" s="442">
        <v>27200</v>
      </c>
      <c r="F55" s="443">
        <v>13800</v>
      </c>
      <c r="G55" s="444">
        <f t="shared" si="0"/>
        <v>16204</v>
      </c>
      <c r="H55" s="445">
        <f t="shared" si="1"/>
        <v>9363</v>
      </c>
      <c r="I55" s="437">
        <f t="shared" si="1"/>
        <v>2509</v>
      </c>
      <c r="J55" s="434">
        <v>147</v>
      </c>
    </row>
    <row r="56" spans="1:10">
      <c r="A56" s="438" t="s">
        <v>401</v>
      </c>
      <c r="B56" s="439" t="s">
        <v>402</v>
      </c>
      <c r="C56" s="440">
        <v>28.34</v>
      </c>
      <c r="D56" s="432">
        <v>66</v>
      </c>
      <c r="E56" s="442">
        <v>27200</v>
      </c>
      <c r="F56" s="443">
        <v>13800</v>
      </c>
      <c r="G56" s="444">
        <f t="shared" si="0"/>
        <v>19118</v>
      </c>
      <c r="H56" s="445">
        <f t="shared" si="1"/>
        <v>11517</v>
      </c>
      <c r="I56" s="437">
        <f t="shared" si="1"/>
        <v>2509</v>
      </c>
      <c r="J56" s="434">
        <v>147</v>
      </c>
    </row>
    <row r="57" spans="1:10">
      <c r="A57" s="438" t="s">
        <v>403</v>
      </c>
      <c r="B57" s="439" t="s">
        <v>404</v>
      </c>
      <c r="C57" s="440">
        <v>34.86</v>
      </c>
      <c r="D57" s="441">
        <v>66</v>
      </c>
      <c r="E57" s="442">
        <v>27200</v>
      </c>
      <c r="F57" s="443">
        <v>13800</v>
      </c>
      <c r="G57" s="444">
        <f t="shared" si="0"/>
        <v>16204</v>
      </c>
      <c r="H57" s="445">
        <f t="shared" si="1"/>
        <v>9363</v>
      </c>
      <c r="I57" s="437">
        <f t="shared" si="1"/>
        <v>2509</v>
      </c>
      <c r="J57" s="434">
        <v>147</v>
      </c>
    </row>
    <row r="58" spans="1:10">
      <c r="A58" s="438" t="s">
        <v>797</v>
      </c>
      <c r="B58" s="439" t="s">
        <v>798</v>
      </c>
      <c r="C58" s="440">
        <v>28.34</v>
      </c>
      <c r="D58" s="441">
        <v>66</v>
      </c>
      <c r="E58" s="442">
        <v>27200</v>
      </c>
      <c r="F58" s="443">
        <v>13800</v>
      </c>
      <c r="G58" s="444">
        <f t="shared" si="0"/>
        <v>19118</v>
      </c>
      <c r="H58" s="445">
        <f t="shared" si="1"/>
        <v>11517</v>
      </c>
      <c r="I58" s="437">
        <f t="shared" si="1"/>
        <v>2509</v>
      </c>
      <c r="J58" s="434">
        <v>147</v>
      </c>
    </row>
    <row r="59" spans="1:10">
      <c r="A59" s="438" t="s">
        <v>405</v>
      </c>
      <c r="B59" s="439" t="s">
        <v>406</v>
      </c>
      <c r="C59" s="440">
        <v>31.95</v>
      </c>
      <c r="D59" s="441">
        <v>66</v>
      </c>
      <c r="E59" s="442">
        <v>27200</v>
      </c>
      <c r="F59" s="443">
        <v>13800</v>
      </c>
      <c r="G59" s="444">
        <f t="shared" si="0"/>
        <v>17358</v>
      </c>
      <c r="H59" s="445">
        <f t="shared" si="1"/>
        <v>10216</v>
      </c>
      <c r="I59" s="437">
        <f t="shared" si="1"/>
        <v>2509</v>
      </c>
      <c r="J59" s="434">
        <v>147</v>
      </c>
    </row>
    <row r="60" spans="1:10">
      <c r="A60" s="438" t="s">
        <v>407</v>
      </c>
      <c r="B60" s="439" t="s">
        <v>408</v>
      </c>
      <c r="C60" s="440">
        <v>31.95</v>
      </c>
      <c r="D60" s="441">
        <v>66</v>
      </c>
      <c r="E60" s="442">
        <v>27200</v>
      </c>
      <c r="F60" s="443">
        <v>13800</v>
      </c>
      <c r="G60" s="444">
        <f t="shared" si="0"/>
        <v>17358</v>
      </c>
      <c r="H60" s="445">
        <f t="shared" si="1"/>
        <v>10216</v>
      </c>
      <c r="I60" s="437">
        <f t="shared" si="1"/>
        <v>2509</v>
      </c>
      <c r="J60" s="434">
        <v>147</v>
      </c>
    </row>
    <row r="61" spans="1:10">
      <c r="A61" s="438" t="s">
        <v>799</v>
      </c>
      <c r="B61" s="439" t="s">
        <v>800</v>
      </c>
      <c r="C61" s="440">
        <v>28.34</v>
      </c>
      <c r="D61" s="441">
        <v>66</v>
      </c>
      <c r="E61" s="442">
        <v>27200</v>
      </c>
      <c r="F61" s="443">
        <v>13800</v>
      </c>
      <c r="G61" s="444">
        <f t="shared" si="0"/>
        <v>19118</v>
      </c>
      <c r="H61" s="445">
        <f t="shared" si="1"/>
        <v>11517</v>
      </c>
      <c r="I61" s="437">
        <f t="shared" si="1"/>
        <v>2509</v>
      </c>
      <c r="J61" s="434">
        <v>147</v>
      </c>
    </row>
    <row r="62" spans="1:10">
      <c r="A62" s="438" t="s">
        <v>409</v>
      </c>
      <c r="B62" s="439" t="s">
        <v>410</v>
      </c>
      <c r="C62" s="440">
        <v>31.95</v>
      </c>
      <c r="D62" s="441">
        <v>66</v>
      </c>
      <c r="E62" s="442">
        <v>27200</v>
      </c>
      <c r="F62" s="443">
        <v>13800</v>
      </c>
      <c r="G62" s="444">
        <f t="shared" si="0"/>
        <v>17358</v>
      </c>
      <c r="H62" s="445">
        <f t="shared" si="1"/>
        <v>10216</v>
      </c>
      <c r="I62" s="437">
        <f t="shared" si="1"/>
        <v>2509</v>
      </c>
      <c r="J62" s="434">
        <v>147</v>
      </c>
    </row>
    <row r="63" spans="1:10">
      <c r="A63" s="438" t="s">
        <v>411</v>
      </c>
      <c r="B63" s="439" t="s">
        <v>412</v>
      </c>
      <c r="C63" s="440">
        <v>28.34</v>
      </c>
      <c r="D63" s="432">
        <v>66</v>
      </c>
      <c r="E63" s="442">
        <v>27200</v>
      </c>
      <c r="F63" s="443">
        <v>13800</v>
      </c>
      <c r="G63" s="444">
        <f t="shared" si="0"/>
        <v>19118</v>
      </c>
      <c r="H63" s="445">
        <f t="shared" si="1"/>
        <v>11517</v>
      </c>
      <c r="I63" s="437">
        <f t="shared" si="1"/>
        <v>2509</v>
      </c>
      <c r="J63" s="434">
        <v>147</v>
      </c>
    </row>
    <row r="64" spans="1:10">
      <c r="A64" s="438" t="s">
        <v>413</v>
      </c>
      <c r="B64" s="439" t="s">
        <v>414</v>
      </c>
      <c r="C64" s="440">
        <v>31.95</v>
      </c>
      <c r="D64" s="441">
        <v>66</v>
      </c>
      <c r="E64" s="442">
        <v>27200</v>
      </c>
      <c r="F64" s="443">
        <v>13800</v>
      </c>
      <c r="G64" s="444">
        <f t="shared" si="0"/>
        <v>17358</v>
      </c>
      <c r="H64" s="445">
        <f t="shared" si="1"/>
        <v>10216</v>
      </c>
      <c r="I64" s="437">
        <f t="shared" si="1"/>
        <v>2509</v>
      </c>
      <c r="J64" s="434">
        <v>147</v>
      </c>
    </row>
    <row r="65" spans="1:10">
      <c r="A65" s="438" t="s">
        <v>415</v>
      </c>
      <c r="B65" s="439" t="s">
        <v>416</v>
      </c>
      <c r="C65" s="440">
        <v>27.36</v>
      </c>
      <c r="D65" s="432">
        <v>66</v>
      </c>
      <c r="E65" s="442">
        <v>27200</v>
      </c>
      <c r="F65" s="443">
        <v>13800</v>
      </c>
      <c r="G65" s="444">
        <f t="shared" si="0"/>
        <v>19676</v>
      </c>
      <c r="H65" s="445">
        <f t="shared" si="1"/>
        <v>11930</v>
      </c>
      <c r="I65" s="437">
        <f t="shared" si="1"/>
        <v>2509</v>
      </c>
      <c r="J65" s="434">
        <v>147</v>
      </c>
    </row>
    <row r="66" spans="1:10">
      <c r="A66" s="438" t="s">
        <v>417</v>
      </c>
      <c r="B66" s="439" t="s">
        <v>418</v>
      </c>
      <c r="C66" s="440">
        <v>29.49</v>
      </c>
      <c r="D66" s="441">
        <v>66</v>
      </c>
      <c r="E66" s="442">
        <v>27200</v>
      </c>
      <c r="F66" s="443">
        <v>13800</v>
      </c>
      <c r="G66" s="444">
        <f t="shared" si="0"/>
        <v>18510</v>
      </c>
      <c r="H66" s="445">
        <f t="shared" si="1"/>
        <v>11068</v>
      </c>
      <c r="I66" s="437">
        <f t="shared" si="1"/>
        <v>2509</v>
      </c>
      <c r="J66" s="434">
        <v>147</v>
      </c>
    </row>
    <row r="67" spans="1:10">
      <c r="A67" s="438" t="s">
        <v>419</v>
      </c>
      <c r="B67" s="439" t="s">
        <v>420</v>
      </c>
      <c r="C67" s="440">
        <v>29.49</v>
      </c>
      <c r="D67" s="441">
        <v>66</v>
      </c>
      <c r="E67" s="442">
        <v>27200</v>
      </c>
      <c r="F67" s="443">
        <v>13800</v>
      </c>
      <c r="G67" s="444">
        <f t="shared" si="0"/>
        <v>18510</v>
      </c>
      <c r="H67" s="445">
        <f t="shared" si="1"/>
        <v>11068</v>
      </c>
      <c r="I67" s="437">
        <f t="shared" si="1"/>
        <v>2509</v>
      </c>
      <c r="J67" s="434">
        <v>147</v>
      </c>
    </row>
    <row r="68" spans="1:10">
      <c r="A68" s="438" t="s">
        <v>421</v>
      </c>
      <c r="B68" s="439" t="s">
        <v>422</v>
      </c>
      <c r="C68" s="440">
        <v>28.34</v>
      </c>
      <c r="D68" s="432">
        <v>66</v>
      </c>
      <c r="E68" s="442">
        <v>27200</v>
      </c>
      <c r="F68" s="443">
        <v>13800</v>
      </c>
      <c r="G68" s="444">
        <f t="shared" si="0"/>
        <v>19118</v>
      </c>
      <c r="H68" s="445">
        <f t="shared" si="1"/>
        <v>11517</v>
      </c>
      <c r="I68" s="437">
        <f t="shared" si="1"/>
        <v>2509</v>
      </c>
      <c r="J68" s="434">
        <v>147</v>
      </c>
    </row>
    <row r="69" spans="1:10">
      <c r="A69" s="438" t="s">
        <v>801</v>
      </c>
      <c r="B69" s="439" t="s">
        <v>802</v>
      </c>
      <c r="C69" s="440">
        <v>28.34</v>
      </c>
      <c r="D69" s="432">
        <v>66</v>
      </c>
      <c r="E69" s="442">
        <v>27200</v>
      </c>
      <c r="F69" s="443">
        <v>13800</v>
      </c>
      <c r="G69" s="444">
        <f t="shared" si="0"/>
        <v>19118</v>
      </c>
      <c r="H69" s="445">
        <f t="shared" si="1"/>
        <v>11517</v>
      </c>
      <c r="I69" s="437">
        <f t="shared" si="1"/>
        <v>2509</v>
      </c>
      <c r="J69" s="434">
        <v>147</v>
      </c>
    </row>
    <row r="70" spans="1:10">
      <c r="A70" s="438" t="s">
        <v>423</v>
      </c>
      <c r="B70" s="439" t="s">
        <v>424</v>
      </c>
      <c r="C70" s="440">
        <v>29.49</v>
      </c>
      <c r="D70" s="441">
        <v>66</v>
      </c>
      <c r="E70" s="442">
        <v>27200</v>
      </c>
      <c r="F70" s="443">
        <v>13800</v>
      </c>
      <c r="G70" s="444">
        <f t="shared" ref="G70:G133" si="2">ROUND(12*1.3525*(1/C70*E70+1/D70*F70)+J70,0)</f>
        <v>18510</v>
      </c>
      <c r="H70" s="445">
        <f t="shared" si="1"/>
        <v>11068</v>
      </c>
      <c r="I70" s="437">
        <f t="shared" si="1"/>
        <v>2509</v>
      </c>
      <c r="J70" s="434">
        <v>147</v>
      </c>
    </row>
    <row r="71" spans="1:10">
      <c r="A71" s="438" t="s">
        <v>425</v>
      </c>
      <c r="B71" s="439" t="s">
        <v>426</v>
      </c>
      <c r="C71" s="440">
        <v>30.23</v>
      </c>
      <c r="D71" s="432">
        <v>66</v>
      </c>
      <c r="E71" s="442">
        <v>27200</v>
      </c>
      <c r="F71" s="443">
        <v>13800</v>
      </c>
      <c r="G71" s="444">
        <f t="shared" si="2"/>
        <v>18144</v>
      </c>
      <c r="H71" s="445">
        <f t="shared" si="1"/>
        <v>10797</v>
      </c>
      <c r="I71" s="437">
        <f t="shared" si="1"/>
        <v>2509</v>
      </c>
      <c r="J71" s="434">
        <v>147</v>
      </c>
    </row>
    <row r="72" spans="1:10">
      <c r="A72" s="438" t="s">
        <v>427</v>
      </c>
      <c r="B72" s="439" t="s">
        <v>428</v>
      </c>
      <c r="C72" s="440">
        <v>27.94</v>
      </c>
      <c r="D72" s="441">
        <v>66</v>
      </c>
      <c r="E72" s="442">
        <v>27200</v>
      </c>
      <c r="F72" s="443">
        <v>13800</v>
      </c>
      <c r="G72" s="444">
        <f t="shared" si="2"/>
        <v>19341</v>
      </c>
      <c r="H72" s="445">
        <f t="shared" si="1"/>
        <v>11682</v>
      </c>
      <c r="I72" s="437">
        <f t="shared" si="1"/>
        <v>2509</v>
      </c>
      <c r="J72" s="434">
        <v>147</v>
      </c>
    </row>
    <row r="73" spans="1:10">
      <c r="A73" s="438" t="s">
        <v>429</v>
      </c>
      <c r="B73" s="439" t="s">
        <v>430</v>
      </c>
      <c r="C73" s="440">
        <v>35.9</v>
      </c>
      <c r="D73" s="432">
        <v>66</v>
      </c>
      <c r="E73" s="442">
        <v>27200</v>
      </c>
      <c r="F73" s="443">
        <v>13800</v>
      </c>
      <c r="G73" s="444">
        <f t="shared" si="2"/>
        <v>15837</v>
      </c>
      <c r="H73" s="445">
        <f t="shared" si="1"/>
        <v>9092</v>
      </c>
      <c r="I73" s="437">
        <f t="shared" si="1"/>
        <v>2509</v>
      </c>
      <c r="J73" s="434">
        <v>147</v>
      </c>
    </row>
    <row r="74" spans="1:10">
      <c r="A74" s="438" t="s">
        <v>431</v>
      </c>
      <c r="B74" s="439" t="s">
        <v>432</v>
      </c>
      <c r="C74" s="440">
        <v>35.9</v>
      </c>
      <c r="D74" s="432">
        <v>66</v>
      </c>
      <c r="E74" s="442">
        <v>27200</v>
      </c>
      <c r="F74" s="443">
        <v>13800</v>
      </c>
      <c r="G74" s="444">
        <f t="shared" si="2"/>
        <v>15837</v>
      </c>
      <c r="H74" s="445">
        <f t="shared" si="1"/>
        <v>9092</v>
      </c>
      <c r="I74" s="437">
        <f t="shared" si="1"/>
        <v>2509</v>
      </c>
      <c r="J74" s="434">
        <v>147</v>
      </c>
    </row>
    <row r="75" spans="1:10">
      <c r="A75" s="438" t="s">
        <v>433</v>
      </c>
      <c r="B75" s="439" t="s">
        <v>434</v>
      </c>
      <c r="C75" s="440">
        <v>29.49</v>
      </c>
      <c r="D75" s="441">
        <v>66</v>
      </c>
      <c r="E75" s="442">
        <v>27200</v>
      </c>
      <c r="F75" s="443">
        <v>13800</v>
      </c>
      <c r="G75" s="444">
        <f t="shared" si="2"/>
        <v>18510</v>
      </c>
      <c r="H75" s="445">
        <f t="shared" ref="H75:I136" si="3">ROUND(12*(1/C75*E75),0)</f>
        <v>11068</v>
      </c>
      <c r="I75" s="437">
        <f t="shared" si="3"/>
        <v>2509</v>
      </c>
      <c r="J75" s="434">
        <v>147</v>
      </c>
    </row>
    <row r="76" spans="1:10">
      <c r="A76" s="438" t="s">
        <v>435</v>
      </c>
      <c r="B76" s="439" t="s">
        <v>436</v>
      </c>
      <c r="C76" s="440">
        <v>35.9</v>
      </c>
      <c r="D76" s="432">
        <v>66</v>
      </c>
      <c r="E76" s="442">
        <v>27200</v>
      </c>
      <c r="F76" s="443">
        <v>13800</v>
      </c>
      <c r="G76" s="444">
        <f t="shared" si="2"/>
        <v>15837</v>
      </c>
      <c r="H76" s="445">
        <f t="shared" si="3"/>
        <v>9092</v>
      </c>
      <c r="I76" s="437">
        <f t="shared" si="3"/>
        <v>2509</v>
      </c>
      <c r="J76" s="434">
        <v>147</v>
      </c>
    </row>
    <row r="77" spans="1:10">
      <c r="A77" s="438" t="s">
        <v>437</v>
      </c>
      <c r="B77" s="439" t="s">
        <v>438</v>
      </c>
      <c r="C77" s="440">
        <v>35.9</v>
      </c>
      <c r="D77" s="432">
        <v>66</v>
      </c>
      <c r="E77" s="442">
        <v>27200</v>
      </c>
      <c r="F77" s="443">
        <v>13800</v>
      </c>
      <c r="G77" s="444">
        <f t="shared" si="2"/>
        <v>15837</v>
      </c>
      <c r="H77" s="445">
        <f t="shared" si="3"/>
        <v>9092</v>
      </c>
      <c r="I77" s="437">
        <f t="shared" si="3"/>
        <v>2509</v>
      </c>
      <c r="J77" s="434">
        <v>147</v>
      </c>
    </row>
    <row r="78" spans="1:10">
      <c r="A78" s="438" t="s">
        <v>439</v>
      </c>
      <c r="B78" s="439" t="s">
        <v>440</v>
      </c>
      <c r="C78" s="440">
        <v>29.49</v>
      </c>
      <c r="D78" s="441">
        <v>66</v>
      </c>
      <c r="E78" s="442">
        <v>27200</v>
      </c>
      <c r="F78" s="443">
        <v>13800</v>
      </c>
      <c r="G78" s="444">
        <f t="shared" si="2"/>
        <v>18510</v>
      </c>
      <c r="H78" s="445">
        <f t="shared" si="3"/>
        <v>11068</v>
      </c>
      <c r="I78" s="437">
        <f t="shared" si="3"/>
        <v>2509</v>
      </c>
      <c r="J78" s="434">
        <v>147</v>
      </c>
    </row>
    <row r="79" spans="1:10">
      <c r="A79" s="438" t="s">
        <v>441</v>
      </c>
      <c r="B79" s="439" t="s">
        <v>442</v>
      </c>
      <c r="C79" s="440">
        <v>29.49</v>
      </c>
      <c r="D79" s="441">
        <v>66</v>
      </c>
      <c r="E79" s="442">
        <v>27200</v>
      </c>
      <c r="F79" s="443">
        <v>13800</v>
      </c>
      <c r="G79" s="444">
        <f t="shared" si="2"/>
        <v>18510</v>
      </c>
      <c r="H79" s="445">
        <f t="shared" si="3"/>
        <v>11068</v>
      </c>
      <c r="I79" s="437">
        <f t="shared" si="3"/>
        <v>2509</v>
      </c>
      <c r="J79" s="434">
        <v>147</v>
      </c>
    </row>
    <row r="80" spans="1:10">
      <c r="A80" s="438" t="s">
        <v>443</v>
      </c>
      <c r="B80" s="439" t="s">
        <v>444</v>
      </c>
      <c r="C80" s="440">
        <v>21.33</v>
      </c>
      <c r="D80" s="432">
        <v>66</v>
      </c>
      <c r="E80" s="442">
        <v>27200</v>
      </c>
      <c r="F80" s="443">
        <v>13800</v>
      </c>
      <c r="G80" s="444">
        <f t="shared" si="2"/>
        <v>24237</v>
      </c>
      <c r="H80" s="445">
        <f t="shared" si="3"/>
        <v>15302</v>
      </c>
      <c r="I80" s="437">
        <f t="shared" si="3"/>
        <v>2509</v>
      </c>
      <c r="J80" s="434">
        <v>147</v>
      </c>
    </row>
    <row r="81" spans="1:10">
      <c r="A81" s="438" t="s">
        <v>445</v>
      </c>
      <c r="B81" s="439" t="s">
        <v>446</v>
      </c>
      <c r="C81" s="440">
        <v>23.06</v>
      </c>
      <c r="D81" s="441">
        <v>66</v>
      </c>
      <c r="E81" s="442">
        <v>27200</v>
      </c>
      <c r="F81" s="443">
        <v>13800</v>
      </c>
      <c r="G81" s="444">
        <f t="shared" si="2"/>
        <v>22684</v>
      </c>
      <c r="H81" s="445">
        <f t="shared" si="3"/>
        <v>14154</v>
      </c>
      <c r="I81" s="437">
        <f t="shared" si="3"/>
        <v>2509</v>
      </c>
      <c r="J81" s="434">
        <v>147</v>
      </c>
    </row>
    <row r="82" spans="1:10">
      <c r="A82" s="438" t="s">
        <v>447</v>
      </c>
      <c r="B82" s="439" t="s">
        <v>448</v>
      </c>
      <c r="C82" s="440">
        <v>23.06</v>
      </c>
      <c r="D82" s="441">
        <v>66</v>
      </c>
      <c r="E82" s="442">
        <v>27200</v>
      </c>
      <c r="F82" s="443">
        <v>13800</v>
      </c>
      <c r="G82" s="444">
        <f t="shared" si="2"/>
        <v>22684</v>
      </c>
      <c r="H82" s="445">
        <f t="shared" si="3"/>
        <v>14154</v>
      </c>
      <c r="I82" s="437">
        <f t="shared" si="3"/>
        <v>2509</v>
      </c>
      <c r="J82" s="434">
        <v>147</v>
      </c>
    </row>
    <row r="83" spans="1:10">
      <c r="A83" s="438" t="s">
        <v>449</v>
      </c>
      <c r="B83" s="439" t="s">
        <v>450</v>
      </c>
      <c r="C83" s="440">
        <v>24.11</v>
      </c>
      <c r="D83" s="441">
        <v>66</v>
      </c>
      <c r="E83" s="442">
        <v>27200</v>
      </c>
      <c r="F83" s="443">
        <v>13800</v>
      </c>
      <c r="G83" s="444">
        <f t="shared" si="2"/>
        <v>21851</v>
      </c>
      <c r="H83" s="445">
        <f t="shared" si="3"/>
        <v>13538</v>
      </c>
      <c r="I83" s="437">
        <f t="shared" si="3"/>
        <v>2509</v>
      </c>
      <c r="J83" s="434">
        <v>147</v>
      </c>
    </row>
    <row r="84" spans="1:10">
      <c r="A84" s="438" t="s">
        <v>451</v>
      </c>
      <c r="B84" s="439" t="s">
        <v>452</v>
      </c>
      <c r="C84" s="440">
        <v>24.11</v>
      </c>
      <c r="D84" s="441">
        <v>66</v>
      </c>
      <c r="E84" s="442">
        <v>27200</v>
      </c>
      <c r="F84" s="443">
        <v>13800</v>
      </c>
      <c r="G84" s="444">
        <f t="shared" si="2"/>
        <v>21851</v>
      </c>
      <c r="H84" s="445">
        <f t="shared" si="3"/>
        <v>13538</v>
      </c>
      <c r="I84" s="437">
        <f t="shared" si="3"/>
        <v>2509</v>
      </c>
      <c r="J84" s="434">
        <v>147</v>
      </c>
    </row>
    <row r="85" spans="1:10">
      <c r="A85" s="438" t="s">
        <v>453</v>
      </c>
      <c r="B85" s="439" t="s">
        <v>454</v>
      </c>
      <c r="C85" s="440">
        <v>23.06</v>
      </c>
      <c r="D85" s="441">
        <v>66</v>
      </c>
      <c r="E85" s="442">
        <v>27200</v>
      </c>
      <c r="F85" s="443">
        <v>13800</v>
      </c>
      <c r="G85" s="444">
        <f t="shared" si="2"/>
        <v>22684</v>
      </c>
      <c r="H85" s="445">
        <f t="shared" si="3"/>
        <v>14154</v>
      </c>
      <c r="I85" s="437">
        <f t="shared" si="3"/>
        <v>2509</v>
      </c>
      <c r="J85" s="434">
        <v>147</v>
      </c>
    </row>
    <row r="86" spans="1:10">
      <c r="A86" s="438" t="s">
        <v>455</v>
      </c>
      <c r="B86" s="439" t="s">
        <v>456</v>
      </c>
      <c r="C86" s="440">
        <v>24.11</v>
      </c>
      <c r="D86" s="441">
        <v>66</v>
      </c>
      <c r="E86" s="442">
        <v>27200</v>
      </c>
      <c r="F86" s="443">
        <v>13800</v>
      </c>
      <c r="G86" s="444">
        <f t="shared" si="2"/>
        <v>21851</v>
      </c>
      <c r="H86" s="445">
        <f t="shared" si="3"/>
        <v>13538</v>
      </c>
      <c r="I86" s="437">
        <f t="shared" si="3"/>
        <v>2509</v>
      </c>
      <c r="J86" s="434">
        <v>147</v>
      </c>
    </row>
    <row r="87" spans="1:10">
      <c r="A87" s="438" t="s">
        <v>457</v>
      </c>
      <c r="B87" s="439" t="s">
        <v>458</v>
      </c>
      <c r="C87" s="440">
        <v>24.11</v>
      </c>
      <c r="D87" s="441">
        <v>66</v>
      </c>
      <c r="E87" s="442">
        <v>27200</v>
      </c>
      <c r="F87" s="443">
        <v>13800</v>
      </c>
      <c r="G87" s="444">
        <f t="shared" si="2"/>
        <v>21851</v>
      </c>
      <c r="H87" s="445">
        <f t="shared" si="3"/>
        <v>13538</v>
      </c>
      <c r="I87" s="437">
        <f t="shared" si="3"/>
        <v>2509</v>
      </c>
      <c r="J87" s="434">
        <v>147</v>
      </c>
    </row>
    <row r="88" spans="1:10">
      <c r="A88" s="438" t="s">
        <v>459</v>
      </c>
      <c r="B88" s="439" t="s">
        <v>460</v>
      </c>
      <c r="C88" s="440">
        <v>23.06</v>
      </c>
      <c r="D88" s="441">
        <v>66</v>
      </c>
      <c r="E88" s="442">
        <v>27200</v>
      </c>
      <c r="F88" s="443">
        <v>13800</v>
      </c>
      <c r="G88" s="444">
        <f t="shared" si="2"/>
        <v>22684</v>
      </c>
      <c r="H88" s="445">
        <f t="shared" si="3"/>
        <v>14154</v>
      </c>
      <c r="I88" s="437">
        <f t="shared" si="3"/>
        <v>2509</v>
      </c>
      <c r="J88" s="434">
        <v>147</v>
      </c>
    </row>
    <row r="89" spans="1:10">
      <c r="A89" s="438" t="s">
        <v>461</v>
      </c>
      <c r="B89" s="439" t="s">
        <v>462</v>
      </c>
      <c r="C89" s="440">
        <v>24.11</v>
      </c>
      <c r="D89" s="441">
        <v>66</v>
      </c>
      <c r="E89" s="442">
        <v>27200</v>
      </c>
      <c r="F89" s="443">
        <v>13800</v>
      </c>
      <c r="G89" s="444">
        <f t="shared" si="2"/>
        <v>21851</v>
      </c>
      <c r="H89" s="445">
        <f t="shared" si="3"/>
        <v>13538</v>
      </c>
      <c r="I89" s="437">
        <f t="shared" si="3"/>
        <v>2509</v>
      </c>
      <c r="J89" s="434">
        <v>147</v>
      </c>
    </row>
    <row r="90" spans="1:10">
      <c r="A90" s="438" t="s">
        <v>463</v>
      </c>
      <c r="B90" s="439" t="s">
        <v>464</v>
      </c>
      <c r="C90" s="440">
        <v>21.62</v>
      </c>
      <c r="D90" s="441">
        <v>66</v>
      </c>
      <c r="E90" s="442">
        <v>27200</v>
      </c>
      <c r="F90" s="443">
        <v>13800</v>
      </c>
      <c r="G90" s="444">
        <f t="shared" si="2"/>
        <v>23959</v>
      </c>
      <c r="H90" s="445">
        <f t="shared" si="3"/>
        <v>15097</v>
      </c>
      <c r="I90" s="437">
        <f t="shared" si="3"/>
        <v>2509</v>
      </c>
      <c r="J90" s="434">
        <v>147</v>
      </c>
    </row>
    <row r="91" spans="1:10">
      <c r="A91" s="438" t="s">
        <v>465</v>
      </c>
      <c r="B91" s="439" t="s">
        <v>466</v>
      </c>
      <c r="C91" s="440">
        <v>21.72</v>
      </c>
      <c r="D91" s="432">
        <v>66</v>
      </c>
      <c r="E91" s="442">
        <v>27200</v>
      </c>
      <c r="F91" s="443">
        <v>13800</v>
      </c>
      <c r="G91" s="444">
        <f t="shared" si="2"/>
        <v>23865</v>
      </c>
      <c r="H91" s="445">
        <f t="shared" si="3"/>
        <v>15028</v>
      </c>
      <c r="I91" s="437">
        <f t="shared" si="3"/>
        <v>2509</v>
      </c>
      <c r="J91" s="434">
        <v>147</v>
      </c>
    </row>
    <row r="92" spans="1:10">
      <c r="A92" s="438" t="s">
        <v>467</v>
      </c>
      <c r="B92" s="439" t="s">
        <v>468</v>
      </c>
      <c r="C92" s="440">
        <v>23.06</v>
      </c>
      <c r="D92" s="441">
        <v>66</v>
      </c>
      <c r="E92" s="442">
        <v>27200</v>
      </c>
      <c r="F92" s="443">
        <v>13800</v>
      </c>
      <c r="G92" s="444">
        <f t="shared" si="2"/>
        <v>22684</v>
      </c>
      <c r="H92" s="445">
        <f t="shared" si="3"/>
        <v>14154</v>
      </c>
      <c r="I92" s="437">
        <f t="shared" si="3"/>
        <v>2509</v>
      </c>
      <c r="J92" s="434">
        <v>147</v>
      </c>
    </row>
    <row r="93" spans="1:10">
      <c r="A93" s="438" t="s">
        <v>469</v>
      </c>
      <c r="B93" s="439" t="s">
        <v>470</v>
      </c>
      <c r="C93" s="440">
        <v>24.11</v>
      </c>
      <c r="D93" s="441">
        <v>66</v>
      </c>
      <c r="E93" s="442">
        <v>27200</v>
      </c>
      <c r="F93" s="443">
        <v>13800</v>
      </c>
      <c r="G93" s="444">
        <f t="shared" si="2"/>
        <v>21851</v>
      </c>
      <c r="H93" s="445">
        <f t="shared" si="3"/>
        <v>13538</v>
      </c>
      <c r="I93" s="437">
        <f t="shared" si="3"/>
        <v>2509</v>
      </c>
      <c r="J93" s="434">
        <v>147</v>
      </c>
    </row>
    <row r="94" spans="1:10">
      <c r="A94" s="438" t="s">
        <v>471</v>
      </c>
      <c r="B94" s="439" t="s">
        <v>472</v>
      </c>
      <c r="C94" s="440">
        <v>23.06</v>
      </c>
      <c r="D94" s="441">
        <v>66</v>
      </c>
      <c r="E94" s="442">
        <v>27200</v>
      </c>
      <c r="F94" s="443">
        <v>13800</v>
      </c>
      <c r="G94" s="444">
        <f t="shared" si="2"/>
        <v>22684</v>
      </c>
      <c r="H94" s="445">
        <f t="shared" si="3"/>
        <v>14154</v>
      </c>
      <c r="I94" s="437">
        <f t="shared" si="3"/>
        <v>2509</v>
      </c>
      <c r="J94" s="434">
        <v>147</v>
      </c>
    </row>
    <row r="95" spans="1:10">
      <c r="A95" s="438" t="s">
        <v>473</v>
      </c>
      <c r="B95" s="439" t="s">
        <v>474</v>
      </c>
      <c r="C95" s="440">
        <v>26.07</v>
      </c>
      <c r="D95" s="441">
        <v>66</v>
      </c>
      <c r="E95" s="442">
        <v>27200</v>
      </c>
      <c r="F95" s="443">
        <v>13800</v>
      </c>
      <c r="G95" s="444">
        <f t="shared" si="2"/>
        <v>20474</v>
      </c>
      <c r="H95" s="445">
        <f t="shared" si="3"/>
        <v>12520</v>
      </c>
      <c r="I95" s="437">
        <f t="shared" si="3"/>
        <v>2509</v>
      </c>
      <c r="J95" s="434">
        <v>147</v>
      </c>
    </row>
    <row r="96" spans="1:10">
      <c r="A96" s="438" t="s">
        <v>475</v>
      </c>
      <c r="B96" s="439" t="s">
        <v>476</v>
      </c>
      <c r="C96" s="440">
        <v>19.77</v>
      </c>
      <c r="D96" s="441">
        <v>66</v>
      </c>
      <c r="E96" s="442">
        <v>27200</v>
      </c>
      <c r="F96" s="443">
        <v>13800</v>
      </c>
      <c r="G96" s="444">
        <f t="shared" si="2"/>
        <v>25870</v>
      </c>
      <c r="H96" s="445">
        <f t="shared" si="3"/>
        <v>16510</v>
      </c>
      <c r="I96" s="446">
        <f t="shared" si="3"/>
        <v>2509</v>
      </c>
      <c r="J96" s="443">
        <v>147</v>
      </c>
    </row>
    <row r="97" spans="1:10">
      <c r="A97" s="438" t="s">
        <v>477</v>
      </c>
      <c r="B97" s="439" t="s">
        <v>478</v>
      </c>
      <c r="C97" s="440">
        <v>19.37</v>
      </c>
      <c r="D97" s="441">
        <v>66</v>
      </c>
      <c r="E97" s="442">
        <v>27200</v>
      </c>
      <c r="F97" s="443">
        <v>13800</v>
      </c>
      <c r="G97" s="444">
        <f t="shared" si="2"/>
        <v>26331</v>
      </c>
      <c r="H97" s="445">
        <f t="shared" si="3"/>
        <v>16851</v>
      </c>
      <c r="I97" s="446">
        <f t="shared" si="3"/>
        <v>2509</v>
      </c>
      <c r="J97" s="443">
        <v>147</v>
      </c>
    </row>
    <row r="98" spans="1:10">
      <c r="A98" s="438" t="s">
        <v>479</v>
      </c>
      <c r="B98" s="439" t="s">
        <v>480</v>
      </c>
      <c r="C98" s="440">
        <v>19.77</v>
      </c>
      <c r="D98" s="441">
        <v>66</v>
      </c>
      <c r="E98" s="442">
        <v>27200</v>
      </c>
      <c r="F98" s="443">
        <v>13800</v>
      </c>
      <c r="G98" s="444">
        <f t="shared" si="2"/>
        <v>25870</v>
      </c>
      <c r="H98" s="445">
        <f t="shared" si="3"/>
        <v>16510</v>
      </c>
      <c r="I98" s="446">
        <f t="shared" si="3"/>
        <v>2509</v>
      </c>
      <c r="J98" s="443">
        <v>147</v>
      </c>
    </row>
    <row r="99" spans="1:10">
      <c r="A99" s="438" t="s">
        <v>481</v>
      </c>
      <c r="B99" s="439" t="s">
        <v>482</v>
      </c>
      <c r="C99" s="440">
        <v>19.77</v>
      </c>
      <c r="D99" s="441">
        <v>66</v>
      </c>
      <c r="E99" s="442">
        <v>27200</v>
      </c>
      <c r="F99" s="443">
        <v>13800</v>
      </c>
      <c r="G99" s="444">
        <f t="shared" si="2"/>
        <v>25870</v>
      </c>
      <c r="H99" s="445">
        <f t="shared" si="3"/>
        <v>16510</v>
      </c>
      <c r="I99" s="446">
        <f t="shared" si="3"/>
        <v>2509</v>
      </c>
      <c r="J99" s="443">
        <v>147</v>
      </c>
    </row>
    <row r="100" spans="1:10">
      <c r="A100" s="438" t="s">
        <v>483</v>
      </c>
      <c r="B100" s="439" t="s">
        <v>484</v>
      </c>
      <c r="C100" s="440">
        <v>19.77</v>
      </c>
      <c r="D100" s="441">
        <v>66</v>
      </c>
      <c r="E100" s="442">
        <v>27200</v>
      </c>
      <c r="F100" s="443">
        <v>13800</v>
      </c>
      <c r="G100" s="444">
        <f t="shared" si="2"/>
        <v>25870</v>
      </c>
      <c r="H100" s="445">
        <f t="shared" si="3"/>
        <v>16510</v>
      </c>
      <c r="I100" s="446">
        <f t="shared" si="3"/>
        <v>2509</v>
      </c>
      <c r="J100" s="443">
        <v>147</v>
      </c>
    </row>
    <row r="101" spans="1:10">
      <c r="A101" s="438" t="s">
        <v>485</v>
      </c>
      <c r="B101" s="439" t="s">
        <v>486</v>
      </c>
      <c r="C101" s="440">
        <v>19.37</v>
      </c>
      <c r="D101" s="441">
        <v>66</v>
      </c>
      <c r="E101" s="442">
        <v>27200</v>
      </c>
      <c r="F101" s="443">
        <v>13800</v>
      </c>
      <c r="G101" s="444">
        <f t="shared" si="2"/>
        <v>26331</v>
      </c>
      <c r="H101" s="445">
        <f t="shared" si="3"/>
        <v>16851</v>
      </c>
      <c r="I101" s="446">
        <f t="shared" si="3"/>
        <v>2509</v>
      </c>
      <c r="J101" s="443">
        <v>147</v>
      </c>
    </row>
    <row r="102" spans="1:10">
      <c r="A102" s="438" t="s">
        <v>487</v>
      </c>
      <c r="B102" s="439" t="s">
        <v>488</v>
      </c>
      <c r="C102" s="440">
        <v>19.37</v>
      </c>
      <c r="D102" s="441">
        <v>66</v>
      </c>
      <c r="E102" s="442">
        <v>27200</v>
      </c>
      <c r="F102" s="443">
        <v>13800</v>
      </c>
      <c r="G102" s="444">
        <f t="shared" si="2"/>
        <v>26331</v>
      </c>
      <c r="H102" s="445">
        <f t="shared" si="3"/>
        <v>16851</v>
      </c>
      <c r="I102" s="446">
        <f t="shared" si="3"/>
        <v>2509</v>
      </c>
      <c r="J102" s="443">
        <v>147</v>
      </c>
    </row>
    <row r="103" spans="1:10">
      <c r="A103" s="438" t="s">
        <v>489</v>
      </c>
      <c r="B103" s="439" t="s">
        <v>490</v>
      </c>
      <c r="C103" s="440">
        <v>19.77</v>
      </c>
      <c r="D103" s="441">
        <v>66</v>
      </c>
      <c r="E103" s="442">
        <v>27200</v>
      </c>
      <c r="F103" s="443">
        <v>13800</v>
      </c>
      <c r="G103" s="444">
        <f t="shared" si="2"/>
        <v>25870</v>
      </c>
      <c r="H103" s="445">
        <f t="shared" si="3"/>
        <v>16510</v>
      </c>
      <c r="I103" s="446">
        <f t="shared" si="3"/>
        <v>2509</v>
      </c>
      <c r="J103" s="443">
        <v>147</v>
      </c>
    </row>
    <row r="104" spans="1:10">
      <c r="A104" s="438" t="s">
        <v>491</v>
      </c>
      <c r="B104" s="439" t="s">
        <v>492</v>
      </c>
      <c r="C104" s="440">
        <v>21.14</v>
      </c>
      <c r="D104" s="441">
        <v>66</v>
      </c>
      <c r="E104" s="442">
        <v>27200</v>
      </c>
      <c r="F104" s="443">
        <v>13800</v>
      </c>
      <c r="G104" s="444">
        <f t="shared" si="2"/>
        <v>24423</v>
      </c>
      <c r="H104" s="445">
        <f t="shared" si="3"/>
        <v>15440</v>
      </c>
      <c r="I104" s="446">
        <f t="shared" si="3"/>
        <v>2509</v>
      </c>
      <c r="J104" s="443">
        <v>147</v>
      </c>
    </row>
    <row r="105" spans="1:10">
      <c r="A105" s="438" t="s">
        <v>493</v>
      </c>
      <c r="B105" s="439" t="s">
        <v>494</v>
      </c>
      <c r="C105" s="440">
        <v>21.24</v>
      </c>
      <c r="D105" s="441">
        <v>66</v>
      </c>
      <c r="E105" s="442">
        <v>27200</v>
      </c>
      <c r="F105" s="443">
        <v>13800</v>
      </c>
      <c r="G105" s="444">
        <f t="shared" si="2"/>
        <v>24325</v>
      </c>
      <c r="H105" s="445">
        <f t="shared" si="3"/>
        <v>15367</v>
      </c>
      <c r="I105" s="446">
        <f t="shared" si="3"/>
        <v>2509</v>
      </c>
      <c r="J105" s="443">
        <v>147</v>
      </c>
    </row>
    <row r="106" spans="1:10">
      <c r="A106" s="438" t="s">
        <v>495</v>
      </c>
      <c r="B106" s="439" t="s">
        <v>496</v>
      </c>
      <c r="C106" s="440">
        <v>25.49</v>
      </c>
      <c r="D106" s="441">
        <v>66</v>
      </c>
      <c r="E106" s="442">
        <v>27200</v>
      </c>
      <c r="F106" s="443">
        <v>13800</v>
      </c>
      <c r="G106" s="444">
        <f t="shared" si="2"/>
        <v>20859</v>
      </c>
      <c r="H106" s="445">
        <f t="shared" si="3"/>
        <v>12805</v>
      </c>
      <c r="I106" s="446">
        <f t="shared" si="3"/>
        <v>2509</v>
      </c>
      <c r="J106" s="443">
        <v>147</v>
      </c>
    </row>
    <row r="107" spans="1:10">
      <c r="A107" s="438" t="s">
        <v>497</v>
      </c>
      <c r="B107" s="439" t="s">
        <v>498</v>
      </c>
      <c r="C107" s="440">
        <v>24.79</v>
      </c>
      <c r="D107" s="441">
        <v>66</v>
      </c>
      <c r="E107" s="442">
        <v>27200</v>
      </c>
      <c r="F107" s="443">
        <v>13800</v>
      </c>
      <c r="G107" s="444">
        <f t="shared" si="2"/>
        <v>21348</v>
      </c>
      <c r="H107" s="445">
        <f t="shared" si="3"/>
        <v>13167</v>
      </c>
      <c r="I107" s="446">
        <f t="shared" si="3"/>
        <v>2509</v>
      </c>
      <c r="J107" s="443">
        <v>147</v>
      </c>
    </row>
    <row r="108" spans="1:10">
      <c r="A108" s="438" t="s">
        <v>499</v>
      </c>
      <c r="B108" s="439" t="s">
        <v>500</v>
      </c>
      <c r="C108" s="440">
        <v>25.49</v>
      </c>
      <c r="D108" s="441">
        <v>66</v>
      </c>
      <c r="E108" s="442">
        <v>27200</v>
      </c>
      <c r="F108" s="443">
        <v>13800</v>
      </c>
      <c r="G108" s="444">
        <f t="shared" si="2"/>
        <v>20859</v>
      </c>
      <c r="H108" s="445">
        <f t="shared" si="3"/>
        <v>12805</v>
      </c>
      <c r="I108" s="446">
        <f t="shared" si="3"/>
        <v>2509</v>
      </c>
      <c r="J108" s="443">
        <v>147</v>
      </c>
    </row>
    <row r="109" spans="1:10">
      <c r="A109" s="438" t="s">
        <v>501</v>
      </c>
      <c r="B109" s="439" t="s">
        <v>502</v>
      </c>
      <c r="C109" s="440">
        <v>24.79</v>
      </c>
      <c r="D109" s="441">
        <v>66</v>
      </c>
      <c r="E109" s="442">
        <v>27200</v>
      </c>
      <c r="F109" s="443">
        <v>13800</v>
      </c>
      <c r="G109" s="444">
        <f t="shared" si="2"/>
        <v>21348</v>
      </c>
      <c r="H109" s="445">
        <f t="shared" si="3"/>
        <v>13167</v>
      </c>
      <c r="I109" s="446">
        <f t="shared" si="3"/>
        <v>2509</v>
      </c>
      <c r="J109" s="443">
        <v>147</v>
      </c>
    </row>
    <row r="110" spans="1:10">
      <c r="A110" s="438" t="s">
        <v>503</v>
      </c>
      <c r="B110" s="439" t="s">
        <v>504</v>
      </c>
      <c r="C110" s="440">
        <v>24.22</v>
      </c>
      <c r="D110" s="441">
        <v>66</v>
      </c>
      <c r="E110" s="442">
        <v>27200</v>
      </c>
      <c r="F110" s="443">
        <v>13800</v>
      </c>
      <c r="G110" s="444">
        <f t="shared" si="2"/>
        <v>21767</v>
      </c>
      <c r="H110" s="445">
        <f t="shared" si="3"/>
        <v>13476</v>
      </c>
      <c r="I110" s="446">
        <f t="shared" si="3"/>
        <v>2509</v>
      </c>
      <c r="J110" s="443">
        <v>147</v>
      </c>
    </row>
    <row r="111" spans="1:10">
      <c r="A111" s="438" t="s">
        <v>505</v>
      </c>
      <c r="B111" s="439" t="s">
        <v>506</v>
      </c>
      <c r="C111" s="440">
        <v>24.79</v>
      </c>
      <c r="D111" s="441">
        <v>66</v>
      </c>
      <c r="E111" s="442">
        <v>27200</v>
      </c>
      <c r="F111" s="443">
        <v>13800</v>
      </c>
      <c r="G111" s="444">
        <f t="shared" si="2"/>
        <v>21348</v>
      </c>
      <c r="H111" s="445">
        <f t="shared" si="3"/>
        <v>13167</v>
      </c>
      <c r="I111" s="446">
        <f t="shared" si="3"/>
        <v>2509</v>
      </c>
      <c r="J111" s="443">
        <v>147</v>
      </c>
    </row>
    <row r="112" spans="1:10">
      <c r="A112" s="438" t="s">
        <v>507</v>
      </c>
      <c r="B112" s="439" t="s">
        <v>508</v>
      </c>
      <c r="C112" s="440">
        <v>23.06</v>
      </c>
      <c r="D112" s="441">
        <v>66</v>
      </c>
      <c r="E112" s="442">
        <v>27200</v>
      </c>
      <c r="F112" s="443">
        <v>13800</v>
      </c>
      <c r="G112" s="444">
        <f t="shared" si="2"/>
        <v>22684</v>
      </c>
      <c r="H112" s="445">
        <f t="shared" si="3"/>
        <v>14154</v>
      </c>
      <c r="I112" s="446">
        <f t="shared" si="3"/>
        <v>2509</v>
      </c>
      <c r="J112" s="443">
        <v>147</v>
      </c>
    </row>
    <row r="113" spans="1:10">
      <c r="A113" s="438" t="s">
        <v>509</v>
      </c>
      <c r="B113" s="439" t="s">
        <v>510</v>
      </c>
      <c r="C113" s="440">
        <v>24.84</v>
      </c>
      <c r="D113" s="441">
        <v>66</v>
      </c>
      <c r="E113" s="442">
        <v>27200</v>
      </c>
      <c r="F113" s="443">
        <v>13800</v>
      </c>
      <c r="G113" s="444">
        <f t="shared" si="2"/>
        <v>21313</v>
      </c>
      <c r="H113" s="445">
        <f t="shared" si="3"/>
        <v>13140</v>
      </c>
      <c r="I113" s="446">
        <f t="shared" si="3"/>
        <v>2509</v>
      </c>
      <c r="J113" s="443">
        <v>147</v>
      </c>
    </row>
    <row r="114" spans="1:10">
      <c r="A114" s="438" t="s">
        <v>511</v>
      </c>
      <c r="B114" s="439" t="s">
        <v>512</v>
      </c>
      <c r="C114" s="440">
        <v>23.06</v>
      </c>
      <c r="D114" s="441">
        <v>66</v>
      </c>
      <c r="E114" s="442">
        <v>27200</v>
      </c>
      <c r="F114" s="443">
        <v>13800</v>
      </c>
      <c r="G114" s="444">
        <f t="shared" si="2"/>
        <v>22684</v>
      </c>
      <c r="H114" s="445">
        <f t="shared" si="3"/>
        <v>14154</v>
      </c>
      <c r="I114" s="446">
        <f t="shared" si="3"/>
        <v>2509</v>
      </c>
      <c r="J114" s="443">
        <v>147</v>
      </c>
    </row>
    <row r="115" spans="1:10">
      <c r="A115" s="438" t="s">
        <v>513</v>
      </c>
      <c r="B115" s="439" t="s">
        <v>514</v>
      </c>
      <c r="C115" s="440">
        <v>25.87</v>
      </c>
      <c r="D115" s="441">
        <v>66</v>
      </c>
      <c r="E115" s="442">
        <v>27200</v>
      </c>
      <c r="F115" s="443">
        <v>13800</v>
      </c>
      <c r="G115" s="444">
        <f t="shared" si="2"/>
        <v>20605</v>
      </c>
      <c r="H115" s="445">
        <f t="shared" si="3"/>
        <v>12617</v>
      </c>
      <c r="I115" s="446">
        <f t="shared" si="3"/>
        <v>2509</v>
      </c>
      <c r="J115" s="443">
        <v>147</v>
      </c>
    </row>
    <row r="116" spans="1:10">
      <c r="A116" s="438" t="s">
        <v>515</v>
      </c>
      <c r="B116" s="439" t="s">
        <v>516</v>
      </c>
      <c r="C116" s="440">
        <v>23.06</v>
      </c>
      <c r="D116" s="441">
        <v>66</v>
      </c>
      <c r="E116" s="442">
        <v>27200</v>
      </c>
      <c r="F116" s="443">
        <v>13800</v>
      </c>
      <c r="G116" s="444">
        <f t="shared" si="2"/>
        <v>22684</v>
      </c>
      <c r="H116" s="445">
        <f t="shared" si="3"/>
        <v>14154</v>
      </c>
      <c r="I116" s="446">
        <f t="shared" si="3"/>
        <v>2509</v>
      </c>
      <c r="J116" s="443">
        <v>147</v>
      </c>
    </row>
    <row r="117" spans="1:10">
      <c r="A117" s="438" t="s">
        <v>517</v>
      </c>
      <c r="B117" s="439" t="s">
        <v>518</v>
      </c>
      <c r="C117" s="440">
        <v>23.17</v>
      </c>
      <c r="D117" s="441">
        <v>66</v>
      </c>
      <c r="E117" s="442">
        <v>27200</v>
      </c>
      <c r="F117" s="443">
        <v>13800</v>
      </c>
      <c r="G117" s="444">
        <f t="shared" si="2"/>
        <v>22593</v>
      </c>
      <c r="H117" s="445">
        <f t="shared" si="3"/>
        <v>14087</v>
      </c>
      <c r="I117" s="446">
        <f t="shared" si="3"/>
        <v>2509</v>
      </c>
      <c r="J117" s="443">
        <v>147</v>
      </c>
    </row>
    <row r="118" spans="1:10">
      <c r="A118" s="438" t="s">
        <v>519</v>
      </c>
      <c r="B118" s="439" t="s">
        <v>520</v>
      </c>
      <c r="C118" s="440">
        <v>23.06</v>
      </c>
      <c r="D118" s="441">
        <v>66</v>
      </c>
      <c r="E118" s="442">
        <v>27200</v>
      </c>
      <c r="F118" s="443">
        <v>13800</v>
      </c>
      <c r="G118" s="444">
        <f t="shared" si="2"/>
        <v>22684</v>
      </c>
      <c r="H118" s="445">
        <f t="shared" si="3"/>
        <v>14154</v>
      </c>
      <c r="I118" s="446">
        <f t="shared" si="3"/>
        <v>2509</v>
      </c>
      <c r="J118" s="443">
        <v>147</v>
      </c>
    </row>
    <row r="119" spans="1:10">
      <c r="A119" s="438" t="s">
        <v>521</v>
      </c>
      <c r="B119" s="439" t="s">
        <v>522</v>
      </c>
      <c r="C119" s="440">
        <v>23.06</v>
      </c>
      <c r="D119" s="441">
        <v>66</v>
      </c>
      <c r="E119" s="442">
        <v>27200</v>
      </c>
      <c r="F119" s="443">
        <v>13800</v>
      </c>
      <c r="G119" s="444">
        <f t="shared" si="2"/>
        <v>22684</v>
      </c>
      <c r="H119" s="445">
        <f t="shared" si="3"/>
        <v>14154</v>
      </c>
      <c r="I119" s="446">
        <f t="shared" si="3"/>
        <v>2509</v>
      </c>
      <c r="J119" s="443">
        <v>147</v>
      </c>
    </row>
    <row r="120" spans="1:10">
      <c r="A120" s="438" t="s">
        <v>523</v>
      </c>
      <c r="B120" s="439" t="s">
        <v>524</v>
      </c>
      <c r="C120" s="440">
        <v>23.17</v>
      </c>
      <c r="D120" s="441">
        <v>66</v>
      </c>
      <c r="E120" s="442">
        <v>27200</v>
      </c>
      <c r="F120" s="443">
        <v>13800</v>
      </c>
      <c r="G120" s="444">
        <f t="shared" si="2"/>
        <v>22593</v>
      </c>
      <c r="H120" s="445">
        <f t="shared" si="3"/>
        <v>14087</v>
      </c>
      <c r="I120" s="446">
        <f t="shared" si="3"/>
        <v>2509</v>
      </c>
      <c r="J120" s="443">
        <v>147</v>
      </c>
    </row>
    <row r="121" spans="1:10">
      <c r="A121" s="438" t="s">
        <v>525</v>
      </c>
      <c r="B121" s="439" t="s">
        <v>526</v>
      </c>
      <c r="C121" s="440">
        <v>21.33</v>
      </c>
      <c r="D121" s="441">
        <v>66</v>
      </c>
      <c r="E121" s="442">
        <v>27200</v>
      </c>
      <c r="F121" s="443">
        <v>13800</v>
      </c>
      <c r="G121" s="444">
        <f t="shared" si="2"/>
        <v>24237</v>
      </c>
      <c r="H121" s="445">
        <f t="shared" si="3"/>
        <v>15302</v>
      </c>
      <c r="I121" s="446">
        <f t="shared" si="3"/>
        <v>2509</v>
      </c>
      <c r="J121" s="443">
        <v>147</v>
      </c>
    </row>
    <row r="122" spans="1:10">
      <c r="A122" s="438" t="s">
        <v>527</v>
      </c>
      <c r="B122" s="439" t="s">
        <v>528</v>
      </c>
      <c r="C122" s="440">
        <v>22.2</v>
      </c>
      <c r="D122" s="441">
        <v>66</v>
      </c>
      <c r="E122" s="442">
        <v>27200</v>
      </c>
      <c r="F122" s="443">
        <v>13800</v>
      </c>
      <c r="G122" s="444">
        <f t="shared" si="2"/>
        <v>23426</v>
      </c>
      <c r="H122" s="445">
        <f t="shared" si="3"/>
        <v>14703</v>
      </c>
      <c r="I122" s="446">
        <f t="shared" si="3"/>
        <v>2509</v>
      </c>
      <c r="J122" s="443">
        <v>147</v>
      </c>
    </row>
    <row r="123" spans="1:10">
      <c r="A123" s="438" t="s">
        <v>529</v>
      </c>
      <c r="B123" s="439" t="s">
        <v>530</v>
      </c>
      <c r="C123" s="440">
        <v>22.2</v>
      </c>
      <c r="D123" s="441">
        <v>66</v>
      </c>
      <c r="E123" s="442">
        <v>27200</v>
      </c>
      <c r="F123" s="443">
        <v>13800</v>
      </c>
      <c r="G123" s="444">
        <f t="shared" si="2"/>
        <v>23426</v>
      </c>
      <c r="H123" s="445">
        <f t="shared" si="3"/>
        <v>14703</v>
      </c>
      <c r="I123" s="446">
        <f t="shared" si="3"/>
        <v>2509</v>
      </c>
      <c r="J123" s="443">
        <v>147</v>
      </c>
    </row>
    <row r="124" spans="1:10">
      <c r="A124" s="438" t="s">
        <v>531</v>
      </c>
      <c r="B124" s="439" t="s">
        <v>532</v>
      </c>
      <c r="C124" s="440">
        <v>21.24</v>
      </c>
      <c r="D124" s="441">
        <v>66</v>
      </c>
      <c r="E124" s="442">
        <v>27200</v>
      </c>
      <c r="F124" s="443">
        <v>13800</v>
      </c>
      <c r="G124" s="444">
        <f t="shared" si="2"/>
        <v>24325</v>
      </c>
      <c r="H124" s="445">
        <f t="shared" si="3"/>
        <v>15367</v>
      </c>
      <c r="I124" s="446">
        <f t="shared" si="3"/>
        <v>2509</v>
      </c>
      <c r="J124" s="443">
        <v>147</v>
      </c>
    </row>
    <row r="125" spans="1:10">
      <c r="A125" s="438" t="s">
        <v>803</v>
      </c>
      <c r="B125" s="439" t="s">
        <v>804</v>
      </c>
      <c r="C125" s="440">
        <v>21.24</v>
      </c>
      <c r="D125" s="441">
        <v>66</v>
      </c>
      <c r="E125" s="442">
        <v>27200</v>
      </c>
      <c r="F125" s="443">
        <v>13800</v>
      </c>
      <c r="G125" s="444">
        <f t="shared" si="2"/>
        <v>24325</v>
      </c>
      <c r="H125" s="445">
        <f t="shared" si="3"/>
        <v>15367</v>
      </c>
      <c r="I125" s="446">
        <f t="shared" si="3"/>
        <v>2509</v>
      </c>
      <c r="J125" s="443">
        <v>147</v>
      </c>
    </row>
    <row r="126" spans="1:10">
      <c r="A126" s="438" t="s">
        <v>533</v>
      </c>
      <c r="B126" s="439" t="s">
        <v>534</v>
      </c>
      <c r="C126" s="440">
        <v>22.2</v>
      </c>
      <c r="D126" s="441">
        <v>66</v>
      </c>
      <c r="E126" s="442">
        <v>27200</v>
      </c>
      <c r="F126" s="443">
        <v>13800</v>
      </c>
      <c r="G126" s="444">
        <f t="shared" si="2"/>
        <v>23426</v>
      </c>
      <c r="H126" s="445">
        <f t="shared" si="3"/>
        <v>14703</v>
      </c>
      <c r="I126" s="446">
        <f t="shared" si="3"/>
        <v>2509</v>
      </c>
      <c r="J126" s="443">
        <v>147</v>
      </c>
    </row>
    <row r="127" spans="1:10">
      <c r="A127" s="438" t="s">
        <v>535</v>
      </c>
      <c r="B127" s="439" t="s">
        <v>536</v>
      </c>
      <c r="C127" s="440">
        <v>23.17</v>
      </c>
      <c r="D127" s="441">
        <v>66</v>
      </c>
      <c r="E127" s="442">
        <v>27200</v>
      </c>
      <c r="F127" s="443">
        <v>13800</v>
      </c>
      <c r="G127" s="444">
        <f t="shared" si="2"/>
        <v>22593</v>
      </c>
      <c r="H127" s="445">
        <f t="shared" si="3"/>
        <v>14087</v>
      </c>
      <c r="I127" s="446">
        <f t="shared" si="3"/>
        <v>2509</v>
      </c>
      <c r="J127" s="443">
        <v>147</v>
      </c>
    </row>
    <row r="128" spans="1:10">
      <c r="A128" s="438" t="s">
        <v>537</v>
      </c>
      <c r="B128" s="439" t="s">
        <v>538</v>
      </c>
      <c r="C128" s="440">
        <v>23.71</v>
      </c>
      <c r="D128" s="441">
        <v>66</v>
      </c>
      <c r="E128" s="442">
        <v>27200</v>
      </c>
      <c r="F128" s="443">
        <v>13800</v>
      </c>
      <c r="G128" s="444">
        <f t="shared" si="2"/>
        <v>22160</v>
      </c>
      <c r="H128" s="445">
        <f t="shared" si="3"/>
        <v>13766</v>
      </c>
      <c r="I128" s="446">
        <f t="shared" si="3"/>
        <v>2509</v>
      </c>
      <c r="J128" s="443">
        <v>147</v>
      </c>
    </row>
    <row r="129" spans="1:10">
      <c r="A129" s="438" t="s">
        <v>539</v>
      </c>
      <c r="B129" s="439" t="s">
        <v>540</v>
      </c>
      <c r="C129" s="440">
        <v>21.24</v>
      </c>
      <c r="D129" s="441">
        <v>66</v>
      </c>
      <c r="E129" s="442">
        <v>27200</v>
      </c>
      <c r="F129" s="443">
        <v>13800</v>
      </c>
      <c r="G129" s="444">
        <f t="shared" si="2"/>
        <v>24325</v>
      </c>
      <c r="H129" s="445">
        <f t="shared" si="3"/>
        <v>15367</v>
      </c>
      <c r="I129" s="446">
        <f t="shared" si="3"/>
        <v>2509</v>
      </c>
      <c r="J129" s="443">
        <v>147</v>
      </c>
    </row>
    <row r="130" spans="1:10">
      <c r="A130" s="438" t="s">
        <v>541</v>
      </c>
      <c r="B130" s="439" t="s">
        <v>542</v>
      </c>
      <c r="C130" s="440">
        <v>24.22</v>
      </c>
      <c r="D130" s="432">
        <v>66</v>
      </c>
      <c r="E130" s="442">
        <v>27200</v>
      </c>
      <c r="F130" s="443">
        <v>13800</v>
      </c>
      <c r="G130" s="444">
        <f t="shared" si="2"/>
        <v>21767</v>
      </c>
      <c r="H130" s="445">
        <f t="shared" si="3"/>
        <v>13476</v>
      </c>
      <c r="I130" s="446">
        <f t="shared" si="3"/>
        <v>2509</v>
      </c>
      <c r="J130" s="443">
        <v>147</v>
      </c>
    </row>
    <row r="131" spans="1:10">
      <c r="A131" s="438" t="s">
        <v>805</v>
      </c>
      <c r="B131" s="439" t="s">
        <v>806</v>
      </c>
      <c r="C131" s="440">
        <v>22.72</v>
      </c>
      <c r="D131" s="432">
        <v>66</v>
      </c>
      <c r="E131" s="442">
        <v>27200</v>
      </c>
      <c r="F131" s="443">
        <v>13800</v>
      </c>
      <c r="G131" s="444">
        <f t="shared" si="2"/>
        <v>22971</v>
      </c>
      <c r="H131" s="445">
        <f t="shared" si="3"/>
        <v>14366</v>
      </c>
      <c r="I131" s="446">
        <f t="shared" si="3"/>
        <v>2509</v>
      </c>
      <c r="J131" s="443">
        <v>147</v>
      </c>
    </row>
    <row r="132" spans="1:10">
      <c r="A132" s="438" t="s">
        <v>543</v>
      </c>
      <c r="B132" s="439" t="s">
        <v>544</v>
      </c>
      <c r="C132" s="440">
        <v>24.22</v>
      </c>
      <c r="D132" s="441">
        <v>66</v>
      </c>
      <c r="E132" s="442">
        <v>27200</v>
      </c>
      <c r="F132" s="443">
        <v>13800</v>
      </c>
      <c r="G132" s="444">
        <f t="shared" si="2"/>
        <v>21767</v>
      </c>
      <c r="H132" s="445">
        <f t="shared" si="3"/>
        <v>13476</v>
      </c>
      <c r="I132" s="446">
        <f t="shared" si="3"/>
        <v>2509</v>
      </c>
      <c r="J132" s="443">
        <v>147</v>
      </c>
    </row>
    <row r="133" spans="1:10">
      <c r="A133" s="438" t="s">
        <v>545</v>
      </c>
      <c r="B133" s="439" t="s">
        <v>546</v>
      </c>
      <c r="C133" s="440">
        <v>24.79</v>
      </c>
      <c r="D133" s="432">
        <v>66</v>
      </c>
      <c r="E133" s="442">
        <v>27200</v>
      </c>
      <c r="F133" s="443">
        <v>13800</v>
      </c>
      <c r="G133" s="444">
        <f t="shared" si="2"/>
        <v>21348</v>
      </c>
      <c r="H133" s="445">
        <f t="shared" si="3"/>
        <v>13167</v>
      </c>
      <c r="I133" s="446">
        <f t="shared" si="3"/>
        <v>2509</v>
      </c>
      <c r="J133" s="443">
        <v>147</v>
      </c>
    </row>
    <row r="134" spans="1:10">
      <c r="A134" s="438" t="s">
        <v>547</v>
      </c>
      <c r="B134" s="439" t="s">
        <v>548</v>
      </c>
      <c r="C134" s="440">
        <v>24.22</v>
      </c>
      <c r="D134" s="441">
        <v>66</v>
      </c>
      <c r="E134" s="442">
        <v>27200</v>
      </c>
      <c r="F134" s="443">
        <v>13800</v>
      </c>
      <c r="G134" s="444">
        <f t="shared" ref="G134:G197" si="4">ROUND(12*1.3525*(1/C134*E134+1/D134*F134)+J134,0)</f>
        <v>21767</v>
      </c>
      <c r="H134" s="445">
        <f t="shared" si="3"/>
        <v>13476</v>
      </c>
      <c r="I134" s="446">
        <f t="shared" si="3"/>
        <v>2509</v>
      </c>
      <c r="J134" s="443">
        <v>147</v>
      </c>
    </row>
    <row r="135" spans="1:10">
      <c r="A135" s="438" t="s">
        <v>549</v>
      </c>
      <c r="B135" s="439" t="s">
        <v>550</v>
      </c>
      <c r="C135" s="440">
        <v>24.75</v>
      </c>
      <c r="D135" s="441">
        <v>66</v>
      </c>
      <c r="E135" s="442">
        <v>27200</v>
      </c>
      <c r="F135" s="443">
        <v>13800</v>
      </c>
      <c r="G135" s="444">
        <f t="shared" si="4"/>
        <v>21377</v>
      </c>
      <c r="H135" s="445">
        <f t="shared" si="3"/>
        <v>13188</v>
      </c>
      <c r="I135" s="446">
        <f t="shared" si="3"/>
        <v>2509</v>
      </c>
      <c r="J135" s="443">
        <v>147</v>
      </c>
    </row>
    <row r="136" spans="1:10">
      <c r="A136" s="438" t="s">
        <v>551</v>
      </c>
      <c r="B136" s="439" t="s">
        <v>552</v>
      </c>
      <c r="C136" s="440">
        <v>23.31</v>
      </c>
      <c r="D136" s="441">
        <v>66</v>
      </c>
      <c r="E136" s="442">
        <v>27200</v>
      </c>
      <c r="F136" s="443">
        <v>13800</v>
      </c>
      <c r="G136" s="444">
        <f t="shared" si="4"/>
        <v>22479</v>
      </c>
      <c r="H136" s="445">
        <f t="shared" si="3"/>
        <v>14003</v>
      </c>
      <c r="I136" s="446">
        <f t="shared" si="3"/>
        <v>2509</v>
      </c>
      <c r="J136" s="443">
        <v>147</v>
      </c>
    </row>
    <row r="137" spans="1:10">
      <c r="A137" s="438" t="s">
        <v>553</v>
      </c>
      <c r="B137" s="439" t="s">
        <v>554</v>
      </c>
      <c r="C137" s="440">
        <v>20.62</v>
      </c>
      <c r="D137" s="441">
        <v>66</v>
      </c>
      <c r="E137" s="442">
        <v>27200</v>
      </c>
      <c r="F137" s="443">
        <v>13800</v>
      </c>
      <c r="G137" s="444">
        <f t="shared" si="4"/>
        <v>24950</v>
      </c>
      <c r="H137" s="445">
        <f t="shared" ref="H137:I200" si="5">ROUND(12*(1/C137*E137),0)</f>
        <v>15829</v>
      </c>
      <c r="I137" s="446">
        <f t="shared" si="5"/>
        <v>2509</v>
      </c>
      <c r="J137" s="443">
        <v>147</v>
      </c>
    </row>
    <row r="138" spans="1:10">
      <c r="A138" s="438" t="s">
        <v>555</v>
      </c>
      <c r="B138" s="439" t="s">
        <v>556</v>
      </c>
      <c r="C138" s="440">
        <v>19.260000000000002</v>
      </c>
      <c r="D138" s="432">
        <v>66</v>
      </c>
      <c r="E138" s="442">
        <v>27200</v>
      </c>
      <c r="F138" s="443">
        <v>13800</v>
      </c>
      <c r="G138" s="444">
        <f t="shared" si="4"/>
        <v>26461</v>
      </c>
      <c r="H138" s="445">
        <f t="shared" si="5"/>
        <v>16947</v>
      </c>
      <c r="I138" s="446">
        <f t="shared" si="5"/>
        <v>2509</v>
      </c>
      <c r="J138" s="443">
        <v>147</v>
      </c>
    </row>
    <row r="139" spans="1:10">
      <c r="A139" s="438" t="s">
        <v>557</v>
      </c>
      <c r="B139" s="439" t="s">
        <v>558</v>
      </c>
      <c r="C139" s="440">
        <v>23.06</v>
      </c>
      <c r="D139" s="441">
        <v>66</v>
      </c>
      <c r="E139" s="442">
        <v>27200</v>
      </c>
      <c r="F139" s="443">
        <v>13800</v>
      </c>
      <c r="G139" s="444">
        <f t="shared" si="4"/>
        <v>22684</v>
      </c>
      <c r="H139" s="445">
        <f t="shared" si="5"/>
        <v>14154</v>
      </c>
      <c r="I139" s="446">
        <f t="shared" si="5"/>
        <v>2509</v>
      </c>
      <c r="J139" s="443">
        <v>147</v>
      </c>
    </row>
    <row r="140" spans="1:10">
      <c r="A140" s="438" t="s">
        <v>559</v>
      </c>
      <c r="B140" s="439" t="s">
        <v>560</v>
      </c>
      <c r="C140" s="440">
        <v>25.1</v>
      </c>
      <c r="D140" s="441">
        <v>66</v>
      </c>
      <c r="E140" s="442">
        <v>27200</v>
      </c>
      <c r="F140" s="443">
        <v>13800</v>
      </c>
      <c r="G140" s="444">
        <f t="shared" si="4"/>
        <v>21128</v>
      </c>
      <c r="H140" s="445">
        <f t="shared" si="5"/>
        <v>13004</v>
      </c>
      <c r="I140" s="446">
        <f t="shared" si="5"/>
        <v>2509</v>
      </c>
      <c r="J140" s="443">
        <v>147</v>
      </c>
    </row>
    <row r="141" spans="1:10">
      <c r="A141" s="438" t="s">
        <v>561</v>
      </c>
      <c r="B141" s="439" t="s">
        <v>562</v>
      </c>
      <c r="C141" s="440">
        <v>23.06</v>
      </c>
      <c r="D141" s="441">
        <v>66</v>
      </c>
      <c r="E141" s="442">
        <v>27200</v>
      </c>
      <c r="F141" s="443">
        <v>13800</v>
      </c>
      <c r="G141" s="444">
        <f t="shared" si="4"/>
        <v>22684</v>
      </c>
      <c r="H141" s="445">
        <f t="shared" si="5"/>
        <v>14154</v>
      </c>
      <c r="I141" s="446">
        <f t="shared" si="5"/>
        <v>2509</v>
      </c>
      <c r="J141" s="443">
        <v>147</v>
      </c>
    </row>
    <row r="142" spans="1:10">
      <c r="A142" s="438" t="s">
        <v>563</v>
      </c>
      <c r="B142" s="439" t="s">
        <v>564</v>
      </c>
      <c r="C142" s="440">
        <v>23.06</v>
      </c>
      <c r="D142" s="441">
        <v>66</v>
      </c>
      <c r="E142" s="442">
        <v>27200</v>
      </c>
      <c r="F142" s="443">
        <v>13800</v>
      </c>
      <c r="G142" s="444">
        <f t="shared" si="4"/>
        <v>22684</v>
      </c>
      <c r="H142" s="445">
        <f t="shared" si="5"/>
        <v>14154</v>
      </c>
      <c r="I142" s="446">
        <f t="shared" si="5"/>
        <v>2509</v>
      </c>
      <c r="J142" s="443">
        <v>147</v>
      </c>
    </row>
    <row r="143" spans="1:10">
      <c r="A143" s="438" t="s">
        <v>565</v>
      </c>
      <c r="B143" s="439" t="s">
        <v>566</v>
      </c>
      <c r="C143" s="440">
        <v>24.62</v>
      </c>
      <c r="D143" s="441">
        <v>66</v>
      </c>
      <c r="E143" s="442">
        <v>27200</v>
      </c>
      <c r="F143" s="443">
        <v>13800</v>
      </c>
      <c r="G143" s="444">
        <f t="shared" si="4"/>
        <v>21471</v>
      </c>
      <c r="H143" s="445">
        <f t="shared" si="5"/>
        <v>13258</v>
      </c>
      <c r="I143" s="446">
        <f t="shared" si="5"/>
        <v>2509</v>
      </c>
      <c r="J143" s="443">
        <v>147</v>
      </c>
    </row>
    <row r="144" spans="1:10">
      <c r="A144" s="438" t="s">
        <v>567</v>
      </c>
      <c r="B144" s="439" t="s">
        <v>568</v>
      </c>
      <c r="C144" s="440">
        <v>23.06</v>
      </c>
      <c r="D144" s="441">
        <v>66</v>
      </c>
      <c r="E144" s="442">
        <v>27200</v>
      </c>
      <c r="F144" s="443">
        <v>13800</v>
      </c>
      <c r="G144" s="444">
        <f t="shared" si="4"/>
        <v>22684</v>
      </c>
      <c r="H144" s="445">
        <f t="shared" si="5"/>
        <v>14154</v>
      </c>
      <c r="I144" s="446">
        <f t="shared" si="5"/>
        <v>2509</v>
      </c>
      <c r="J144" s="443">
        <v>147</v>
      </c>
    </row>
    <row r="145" spans="1:10">
      <c r="A145" s="438" t="s">
        <v>569</v>
      </c>
      <c r="B145" s="439" t="s">
        <v>570</v>
      </c>
      <c r="C145" s="440">
        <v>23.71</v>
      </c>
      <c r="D145" s="441">
        <v>66</v>
      </c>
      <c r="E145" s="442">
        <v>27200</v>
      </c>
      <c r="F145" s="443">
        <v>13800</v>
      </c>
      <c r="G145" s="444">
        <f t="shared" si="4"/>
        <v>22160</v>
      </c>
      <c r="H145" s="445">
        <f t="shared" si="5"/>
        <v>13766</v>
      </c>
      <c r="I145" s="446">
        <f t="shared" si="5"/>
        <v>2509</v>
      </c>
      <c r="J145" s="443">
        <v>147</v>
      </c>
    </row>
    <row r="146" spans="1:10">
      <c r="A146" s="438" t="s">
        <v>571</v>
      </c>
      <c r="B146" s="439" t="s">
        <v>572</v>
      </c>
      <c r="C146" s="440">
        <v>23.06</v>
      </c>
      <c r="D146" s="441">
        <v>66</v>
      </c>
      <c r="E146" s="442">
        <v>27200</v>
      </c>
      <c r="F146" s="443">
        <v>13800</v>
      </c>
      <c r="G146" s="444">
        <f t="shared" si="4"/>
        <v>22684</v>
      </c>
      <c r="H146" s="445">
        <f t="shared" si="5"/>
        <v>14154</v>
      </c>
      <c r="I146" s="446">
        <f t="shared" si="5"/>
        <v>2509</v>
      </c>
      <c r="J146" s="443">
        <v>147</v>
      </c>
    </row>
    <row r="147" spans="1:10">
      <c r="A147" s="438" t="s">
        <v>573</v>
      </c>
      <c r="B147" s="439" t="s">
        <v>574</v>
      </c>
      <c r="C147" s="440">
        <v>25.1</v>
      </c>
      <c r="D147" s="441">
        <v>66</v>
      </c>
      <c r="E147" s="442">
        <v>27200</v>
      </c>
      <c r="F147" s="443">
        <v>13800</v>
      </c>
      <c r="G147" s="444">
        <f t="shared" si="4"/>
        <v>21128</v>
      </c>
      <c r="H147" s="445">
        <f t="shared" si="5"/>
        <v>13004</v>
      </c>
      <c r="I147" s="446">
        <f t="shared" si="5"/>
        <v>2509</v>
      </c>
      <c r="J147" s="443">
        <v>147</v>
      </c>
    </row>
    <row r="148" spans="1:10" ht="13.5" thickBot="1">
      <c r="A148" s="447" t="s">
        <v>575</v>
      </c>
      <c r="B148" s="448" t="s">
        <v>576</v>
      </c>
      <c r="C148" s="449">
        <v>23.06</v>
      </c>
      <c r="D148" s="450">
        <v>66</v>
      </c>
      <c r="E148" s="451">
        <v>27200</v>
      </c>
      <c r="F148" s="452">
        <v>13800</v>
      </c>
      <c r="G148" s="453">
        <f t="shared" si="4"/>
        <v>22684</v>
      </c>
      <c r="H148" s="454">
        <f t="shared" si="5"/>
        <v>14154</v>
      </c>
      <c r="I148" s="455">
        <f t="shared" si="5"/>
        <v>2509</v>
      </c>
      <c r="J148" s="452">
        <v>147</v>
      </c>
    </row>
    <row r="149" spans="1:10">
      <c r="A149" s="429" t="s">
        <v>577</v>
      </c>
      <c r="B149" s="430" t="s">
        <v>578</v>
      </c>
      <c r="C149" s="431">
        <v>10.42</v>
      </c>
      <c r="D149" s="432">
        <v>66</v>
      </c>
      <c r="E149" s="433">
        <v>27140</v>
      </c>
      <c r="F149" s="434">
        <v>13940</v>
      </c>
      <c r="G149" s="435">
        <f t="shared" si="4"/>
        <v>45868</v>
      </c>
      <c r="H149" s="436">
        <f t="shared" si="5"/>
        <v>31255</v>
      </c>
      <c r="I149" s="437">
        <f t="shared" si="5"/>
        <v>2535</v>
      </c>
      <c r="J149" s="434">
        <v>167</v>
      </c>
    </row>
    <row r="150" spans="1:10">
      <c r="A150" s="429" t="s">
        <v>807</v>
      </c>
      <c r="B150" s="430" t="s">
        <v>808</v>
      </c>
      <c r="C150" s="431">
        <v>9.99</v>
      </c>
      <c r="D150" s="432">
        <v>66</v>
      </c>
      <c r="E150" s="433">
        <v>27140</v>
      </c>
      <c r="F150" s="434">
        <v>13940</v>
      </c>
      <c r="G150" s="444">
        <f t="shared" si="4"/>
        <v>47687</v>
      </c>
      <c r="H150" s="445">
        <f t="shared" si="5"/>
        <v>32601</v>
      </c>
      <c r="I150" s="446">
        <f t="shared" si="5"/>
        <v>2535</v>
      </c>
      <c r="J150" s="434">
        <v>167</v>
      </c>
    </row>
    <row r="151" spans="1:10">
      <c r="A151" s="438" t="s">
        <v>579</v>
      </c>
      <c r="B151" s="439" t="s">
        <v>580</v>
      </c>
      <c r="C151" s="440">
        <v>18.690000000000001</v>
      </c>
      <c r="D151" s="441">
        <v>66</v>
      </c>
      <c r="E151" s="442">
        <v>27200</v>
      </c>
      <c r="F151" s="443">
        <v>13800</v>
      </c>
      <c r="G151" s="444">
        <f t="shared" si="4"/>
        <v>27160</v>
      </c>
      <c r="H151" s="445">
        <f t="shared" si="5"/>
        <v>17464</v>
      </c>
      <c r="I151" s="446">
        <f t="shared" si="5"/>
        <v>2509</v>
      </c>
      <c r="J151" s="443">
        <v>147</v>
      </c>
    </row>
    <row r="152" spans="1:10">
      <c r="A152" s="438" t="s">
        <v>809</v>
      </c>
      <c r="B152" s="439" t="s">
        <v>810</v>
      </c>
      <c r="C152" s="440">
        <v>17.87</v>
      </c>
      <c r="D152" s="441">
        <v>66</v>
      </c>
      <c r="E152" s="442">
        <v>27200</v>
      </c>
      <c r="F152" s="443">
        <v>13800</v>
      </c>
      <c r="G152" s="444">
        <f t="shared" si="4"/>
        <v>28244</v>
      </c>
      <c r="H152" s="445">
        <f t="shared" si="5"/>
        <v>18265</v>
      </c>
      <c r="I152" s="446">
        <f t="shared" si="5"/>
        <v>2509</v>
      </c>
      <c r="J152" s="443">
        <v>147</v>
      </c>
    </row>
    <row r="153" spans="1:10">
      <c r="A153" s="438" t="s">
        <v>581</v>
      </c>
      <c r="B153" s="439" t="s">
        <v>582</v>
      </c>
      <c r="C153" s="440">
        <v>18.690000000000001</v>
      </c>
      <c r="D153" s="441">
        <v>66</v>
      </c>
      <c r="E153" s="442">
        <v>27200</v>
      </c>
      <c r="F153" s="443">
        <v>13800</v>
      </c>
      <c r="G153" s="444">
        <f t="shared" si="4"/>
        <v>27160</v>
      </c>
      <c r="H153" s="445">
        <f t="shared" si="5"/>
        <v>17464</v>
      </c>
      <c r="I153" s="446">
        <f t="shared" si="5"/>
        <v>2509</v>
      </c>
      <c r="J153" s="443">
        <v>147</v>
      </c>
    </row>
    <row r="154" spans="1:10">
      <c r="A154" s="438" t="s">
        <v>583</v>
      </c>
      <c r="B154" s="439" t="s">
        <v>584</v>
      </c>
      <c r="C154" s="440">
        <v>17.87</v>
      </c>
      <c r="D154" s="432">
        <v>66</v>
      </c>
      <c r="E154" s="442">
        <v>27200</v>
      </c>
      <c r="F154" s="443">
        <v>13800</v>
      </c>
      <c r="G154" s="444">
        <f t="shared" si="4"/>
        <v>28244</v>
      </c>
      <c r="H154" s="445">
        <f t="shared" si="5"/>
        <v>18265</v>
      </c>
      <c r="I154" s="446">
        <f t="shared" si="5"/>
        <v>2509</v>
      </c>
      <c r="J154" s="443">
        <v>147</v>
      </c>
    </row>
    <row r="155" spans="1:10">
      <c r="A155" s="438" t="s">
        <v>585</v>
      </c>
      <c r="B155" s="439" t="s">
        <v>586</v>
      </c>
      <c r="C155" s="440">
        <v>14.99</v>
      </c>
      <c r="D155" s="441">
        <v>66</v>
      </c>
      <c r="E155" s="442">
        <v>27200</v>
      </c>
      <c r="F155" s="443">
        <v>13800</v>
      </c>
      <c r="G155" s="444">
        <f t="shared" si="4"/>
        <v>32991</v>
      </c>
      <c r="H155" s="445">
        <f t="shared" si="5"/>
        <v>21775</v>
      </c>
      <c r="I155" s="446">
        <f t="shared" si="5"/>
        <v>2509</v>
      </c>
      <c r="J155" s="443">
        <v>147</v>
      </c>
    </row>
    <row r="156" spans="1:10">
      <c r="A156" s="438" t="s">
        <v>587</v>
      </c>
      <c r="B156" s="439" t="s">
        <v>588</v>
      </c>
      <c r="C156" s="440">
        <v>11.15</v>
      </c>
      <c r="D156" s="441">
        <v>66</v>
      </c>
      <c r="E156" s="442">
        <v>27140</v>
      </c>
      <c r="F156" s="443">
        <v>13940</v>
      </c>
      <c r="G156" s="444">
        <f t="shared" si="4"/>
        <v>43100</v>
      </c>
      <c r="H156" s="445">
        <f t="shared" si="5"/>
        <v>29209</v>
      </c>
      <c r="I156" s="446">
        <f t="shared" si="5"/>
        <v>2535</v>
      </c>
      <c r="J156" s="443">
        <v>167</v>
      </c>
    </row>
    <row r="157" spans="1:10">
      <c r="A157" s="438" t="s">
        <v>589</v>
      </c>
      <c r="B157" s="439" t="s">
        <v>590</v>
      </c>
      <c r="C157" s="440">
        <v>11.15</v>
      </c>
      <c r="D157" s="441">
        <v>66</v>
      </c>
      <c r="E157" s="442">
        <v>27140</v>
      </c>
      <c r="F157" s="443">
        <v>13940</v>
      </c>
      <c r="G157" s="444">
        <f t="shared" si="4"/>
        <v>43100</v>
      </c>
      <c r="H157" s="445">
        <f t="shared" si="5"/>
        <v>29209</v>
      </c>
      <c r="I157" s="446">
        <f t="shared" si="5"/>
        <v>2535</v>
      </c>
      <c r="J157" s="443">
        <v>167</v>
      </c>
    </row>
    <row r="158" spans="1:10">
      <c r="A158" s="438" t="s">
        <v>591</v>
      </c>
      <c r="B158" s="439" t="s">
        <v>592</v>
      </c>
      <c r="C158" s="440">
        <v>16.82</v>
      </c>
      <c r="D158" s="441">
        <v>66</v>
      </c>
      <c r="E158" s="442">
        <v>27200</v>
      </c>
      <c r="F158" s="443">
        <v>13800</v>
      </c>
      <c r="G158" s="444">
        <f t="shared" si="4"/>
        <v>29786</v>
      </c>
      <c r="H158" s="445">
        <f t="shared" si="5"/>
        <v>19405</v>
      </c>
      <c r="I158" s="446">
        <f t="shared" si="5"/>
        <v>2509</v>
      </c>
      <c r="J158" s="443">
        <v>147</v>
      </c>
    </row>
    <row r="159" spans="1:10">
      <c r="A159" s="438" t="s">
        <v>593</v>
      </c>
      <c r="B159" s="439" t="s">
        <v>594</v>
      </c>
      <c r="C159" s="440">
        <v>16.82</v>
      </c>
      <c r="D159" s="441">
        <v>66</v>
      </c>
      <c r="E159" s="442">
        <v>27200</v>
      </c>
      <c r="F159" s="443">
        <v>13800</v>
      </c>
      <c r="G159" s="444">
        <f t="shared" si="4"/>
        <v>29786</v>
      </c>
      <c r="H159" s="445">
        <f t="shared" si="5"/>
        <v>19405</v>
      </c>
      <c r="I159" s="446">
        <f t="shared" si="5"/>
        <v>2509</v>
      </c>
      <c r="J159" s="443">
        <v>147</v>
      </c>
    </row>
    <row r="160" spans="1:10">
      <c r="A160" s="438" t="s">
        <v>595</v>
      </c>
      <c r="B160" s="439" t="s">
        <v>596</v>
      </c>
      <c r="C160" s="440">
        <v>14.8</v>
      </c>
      <c r="D160" s="441">
        <v>66</v>
      </c>
      <c r="E160" s="442">
        <v>27200</v>
      </c>
      <c r="F160" s="443">
        <v>13800</v>
      </c>
      <c r="G160" s="444">
        <f t="shared" si="4"/>
        <v>33369</v>
      </c>
      <c r="H160" s="445">
        <f t="shared" si="5"/>
        <v>22054</v>
      </c>
      <c r="I160" s="446">
        <f t="shared" si="5"/>
        <v>2509</v>
      </c>
      <c r="J160" s="443">
        <v>147</v>
      </c>
    </row>
    <row r="161" spans="1:10">
      <c r="A161" s="438" t="s">
        <v>597</v>
      </c>
      <c r="B161" s="439" t="s">
        <v>598</v>
      </c>
      <c r="C161" s="440">
        <v>10.95</v>
      </c>
      <c r="D161" s="441">
        <v>66</v>
      </c>
      <c r="E161" s="442">
        <v>27140</v>
      </c>
      <c r="F161" s="443">
        <v>13940</v>
      </c>
      <c r="G161" s="444">
        <f t="shared" si="4"/>
        <v>43822</v>
      </c>
      <c r="H161" s="445">
        <f t="shared" si="5"/>
        <v>29742</v>
      </c>
      <c r="I161" s="446">
        <f t="shared" si="5"/>
        <v>2535</v>
      </c>
      <c r="J161" s="443">
        <v>167</v>
      </c>
    </row>
    <row r="162" spans="1:10">
      <c r="A162" s="438" t="s">
        <v>599</v>
      </c>
      <c r="B162" s="439" t="s">
        <v>600</v>
      </c>
      <c r="C162" s="440">
        <v>10.95</v>
      </c>
      <c r="D162" s="432">
        <v>66</v>
      </c>
      <c r="E162" s="442">
        <v>27140</v>
      </c>
      <c r="F162" s="443">
        <v>13940</v>
      </c>
      <c r="G162" s="444">
        <f t="shared" si="4"/>
        <v>43822</v>
      </c>
      <c r="H162" s="445">
        <f t="shared" si="5"/>
        <v>29742</v>
      </c>
      <c r="I162" s="446">
        <f t="shared" si="5"/>
        <v>2535</v>
      </c>
      <c r="J162" s="443">
        <v>167</v>
      </c>
    </row>
    <row r="163" spans="1:10">
      <c r="A163" s="438" t="s">
        <v>601</v>
      </c>
      <c r="B163" s="439" t="s">
        <v>602</v>
      </c>
      <c r="C163" s="440">
        <v>11.83</v>
      </c>
      <c r="D163" s="441">
        <v>66</v>
      </c>
      <c r="E163" s="442">
        <v>27140</v>
      </c>
      <c r="F163" s="443">
        <v>13940</v>
      </c>
      <c r="G163" s="444">
        <f t="shared" si="4"/>
        <v>40829</v>
      </c>
      <c r="H163" s="445">
        <f t="shared" si="5"/>
        <v>27530</v>
      </c>
      <c r="I163" s="446">
        <f t="shared" si="5"/>
        <v>2535</v>
      </c>
      <c r="J163" s="443">
        <v>167</v>
      </c>
    </row>
    <row r="164" spans="1:10">
      <c r="A164" s="438" t="s">
        <v>811</v>
      </c>
      <c r="B164" s="439" t="s">
        <v>812</v>
      </c>
      <c r="C164" s="440">
        <v>10.82</v>
      </c>
      <c r="D164" s="441">
        <v>66</v>
      </c>
      <c r="E164" s="442">
        <v>27140</v>
      </c>
      <c r="F164" s="443">
        <v>13940</v>
      </c>
      <c r="G164" s="444">
        <f t="shared" si="4"/>
        <v>44305</v>
      </c>
      <c r="H164" s="445">
        <f t="shared" si="5"/>
        <v>30100</v>
      </c>
      <c r="I164" s="446">
        <f t="shared" si="5"/>
        <v>2535</v>
      </c>
      <c r="J164" s="443">
        <v>167</v>
      </c>
    </row>
    <row r="165" spans="1:10">
      <c r="A165" s="438" t="s">
        <v>603</v>
      </c>
      <c r="B165" s="439" t="s">
        <v>604</v>
      </c>
      <c r="C165" s="440">
        <v>11.58</v>
      </c>
      <c r="D165" s="441">
        <v>66</v>
      </c>
      <c r="E165" s="442">
        <v>27140</v>
      </c>
      <c r="F165" s="443">
        <v>13940</v>
      </c>
      <c r="G165" s="444">
        <f t="shared" si="4"/>
        <v>41633</v>
      </c>
      <c r="H165" s="445">
        <f t="shared" si="5"/>
        <v>28124</v>
      </c>
      <c r="I165" s="446">
        <f t="shared" si="5"/>
        <v>2535</v>
      </c>
      <c r="J165" s="443">
        <v>167</v>
      </c>
    </row>
    <row r="166" spans="1:10">
      <c r="A166" s="438" t="s">
        <v>813</v>
      </c>
      <c r="B166" s="439" t="s">
        <v>814</v>
      </c>
      <c r="C166" s="440">
        <v>11.24</v>
      </c>
      <c r="D166" s="441">
        <v>66</v>
      </c>
      <c r="E166" s="442">
        <v>27140</v>
      </c>
      <c r="F166" s="443">
        <v>13940</v>
      </c>
      <c r="G166" s="444">
        <f t="shared" si="4"/>
        <v>42784</v>
      </c>
      <c r="H166" s="445">
        <f t="shared" si="5"/>
        <v>28975</v>
      </c>
      <c r="I166" s="446">
        <f t="shared" si="5"/>
        <v>2535</v>
      </c>
      <c r="J166" s="443">
        <v>167</v>
      </c>
    </row>
    <row r="167" spans="1:10">
      <c r="A167" s="438" t="s">
        <v>605</v>
      </c>
      <c r="B167" s="439" t="s">
        <v>606</v>
      </c>
      <c r="C167" s="440">
        <v>12.7</v>
      </c>
      <c r="D167" s="441">
        <v>66</v>
      </c>
      <c r="E167" s="442">
        <v>27140</v>
      </c>
      <c r="F167" s="443">
        <v>13940</v>
      </c>
      <c r="G167" s="444">
        <f t="shared" si="4"/>
        <v>38259</v>
      </c>
      <c r="H167" s="445">
        <f t="shared" si="5"/>
        <v>25644</v>
      </c>
      <c r="I167" s="446">
        <f t="shared" si="5"/>
        <v>2535</v>
      </c>
      <c r="J167" s="443">
        <v>147</v>
      </c>
    </row>
    <row r="168" spans="1:10">
      <c r="A168" s="438" t="s">
        <v>607</v>
      </c>
      <c r="B168" s="439" t="s">
        <v>608</v>
      </c>
      <c r="C168" s="440">
        <v>17.22</v>
      </c>
      <c r="D168" s="441">
        <v>66</v>
      </c>
      <c r="E168" s="442">
        <v>27200</v>
      </c>
      <c r="F168" s="443">
        <v>13800</v>
      </c>
      <c r="G168" s="444">
        <f t="shared" si="4"/>
        <v>29177</v>
      </c>
      <c r="H168" s="445">
        <f t="shared" si="5"/>
        <v>18955</v>
      </c>
      <c r="I168" s="446">
        <f t="shared" si="5"/>
        <v>2509</v>
      </c>
      <c r="J168" s="443">
        <v>147</v>
      </c>
    </row>
    <row r="169" spans="1:10">
      <c r="A169" s="438" t="s">
        <v>609</v>
      </c>
      <c r="B169" s="439" t="s">
        <v>610</v>
      </c>
      <c r="C169" s="440">
        <v>20.85</v>
      </c>
      <c r="D169" s="432">
        <v>66</v>
      </c>
      <c r="E169" s="442">
        <v>27200</v>
      </c>
      <c r="F169" s="443">
        <v>13800</v>
      </c>
      <c r="G169" s="444">
        <f t="shared" si="4"/>
        <v>24713</v>
      </c>
      <c r="H169" s="445">
        <f t="shared" si="5"/>
        <v>15655</v>
      </c>
      <c r="I169" s="446">
        <f t="shared" si="5"/>
        <v>2509</v>
      </c>
      <c r="J169" s="443">
        <v>147</v>
      </c>
    </row>
    <row r="170" spans="1:10">
      <c r="A170" s="438" t="s">
        <v>611</v>
      </c>
      <c r="B170" s="439" t="s">
        <v>612</v>
      </c>
      <c r="C170" s="440">
        <v>17.22</v>
      </c>
      <c r="D170" s="441">
        <v>66</v>
      </c>
      <c r="E170" s="442">
        <v>27200</v>
      </c>
      <c r="F170" s="443">
        <v>13800</v>
      </c>
      <c r="G170" s="444">
        <f t="shared" si="4"/>
        <v>29177</v>
      </c>
      <c r="H170" s="445">
        <f t="shared" si="5"/>
        <v>18955</v>
      </c>
      <c r="I170" s="446">
        <f t="shared" si="5"/>
        <v>2509</v>
      </c>
      <c r="J170" s="443">
        <v>147</v>
      </c>
    </row>
    <row r="171" spans="1:10">
      <c r="A171" s="438" t="s">
        <v>613</v>
      </c>
      <c r="B171" s="439" t="s">
        <v>614</v>
      </c>
      <c r="C171" s="440">
        <v>14.34</v>
      </c>
      <c r="D171" s="441">
        <v>66</v>
      </c>
      <c r="E171" s="442">
        <v>27200</v>
      </c>
      <c r="F171" s="443">
        <v>13800</v>
      </c>
      <c r="G171" s="444">
        <f t="shared" si="4"/>
        <v>34325</v>
      </c>
      <c r="H171" s="445">
        <f t="shared" si="5"/>
        <v>22762</v>
      </c>
      <c r="I171" s="446">
        <f t="shared" si="5"/>
        <v>2509</v>
      </c>
      <c r="J171" s="443">
        <v>147</v>
      </c>
    </row>
    <row r="172" spans="1:10">
      <c r="A172" s="438" t="s">
        <v>615</v>
      </c>
      <c r="B172" s="439" t="s">
        <v>616</v>
      </c>
      <c r="C172" s="440">
        <v>12.47</v>
      </c>
      <c r="D172" s="441">
        <v>66</v>
      </c>
      <c r="E172" s="442">
        <v>27140</v>
      </c>
      <c r="F172" s="443">
        <v>13940</v>
      </c>
      <c r="G172" s="444">
        <f t="shared" si="4"/>
        <v>38918</v>
      </c>
      <c r="H172" s="445">
        <f t="shared" si="5"/>
        <v>26117</v>
      </c>
      <c r="I172" s="446">
        <f t="shared" si="5"/>
        <v>2535</v>
      </c>
      <c r="J172" s="443">
        <v>167</v>
      </c>
    </row>
    <row r="173" spans="1:10">
      <c r="A173" s="438" t="s">
        <v>617</v>
      </c>
      <c r="B173" s="439" t="s">
        <v>618</v>
      </c>
      <c r="C173" s="440">
        <v>12.48</v>
      </c>
      <c r="D173" s="432">
        <v>66</v>
      </c>
      <c r="E173" s="442">
        <v>27140</v>
      </c>
      <c r="F173" s="443">
        <v>13940</v>
      </c>
      <c r="G173" s="444">
        <f t="shared" si="4"/>
        <v>38890</v>
      </c>
      <c r="H173" s="445">
        <f t="shared" si="5"/>
        <v>26096</v>
      </c>
      <c r="I173" s="446">
        <f t="shared" si="5"/>
        <v>2535</v>
      </c>
      <c r="J173" s="443">
        <v>167</v>
      </c>
    </row>
    <row r="174" spans="1:10">
      <c r="A174" s="438" t="s">
        <v>619</v>
      </c>
      <c r="B174" s="439" t="s">
        <v>620</v>
      </c>
      <c r="C174" s="440">
        <v>18.43</v>
      </c>
      <c r="D174" s="441">
        <v>66</v>
      </c>
      <c r="E174" s="442">
        <v>27200</v>
      </c>
      <c r="F174" s="443">
        <v>13800</v>
      </c>
      <c r="G174" s="444">
        <f t="shared" si="4"/>
        <v>27494</v>
      </c>
      <c r="H174" s="445">
        <f t="shared" si="5"/>
        <v>17710</v>
      </c>
      <c r="I174" s="446">
        <f t="shared" si="5"/>
        <v>2509</v>
      </c>
      <c r="J174" s="443">
        <v>147</v>
      </c>
    </row>
    <row r="175" spans="1:10">
      <c r="A175" s="438" t="s">
        <v>621</v>
      </c>
      <c r="B175" s="439" t="s">
        <v>622</v>
      </c>
      <c r="C175" s="440">
        <v>12.5</v>
      </c>
      <c r="D175" s="441">
        <v>66</v>
      </c>
      <c r="E175" s="442">
        <v>27140</v>
      </c>
      <c r="F175" s="443">
        <v>13940</v>
      </c>
      <c r="G175" s="444">
        <f t="shared" si="4"/>
        <v>38834</v>
      </c>
      <c r="H175" s="445">
        <f t="shared" si="5"/>
        <v>26054</v>
      </c>
      <c r="I175" s="446">
        <f t="shared" si="5"/>
        <v>2535</v>
      </c>
      <c r="J175" s="443">
        <v>167</v>
      </c>
    </row>
    <row r="176" spans="1:10">
      <c r="A176" s="438" t="s">
        <v>623</v>
      </c>
      <c r="B176" s="439" t="s">
        <v>624</v>
      </c>
      <c r="C176" s="440">
        <v>16.14</v>
      </c>
      <c r="D176" s="441">
        <v>66</v>
      </c>
      <c r="E176" s="442">
        <v>27200</v>
      </c>
      <c r="F176" s="443">
        <v>13800</v>
      </c>
      <c r="G176" s="444">
        <f t="shared" si="4"/>
        <v>30892</v>
      </c>
      <c r="H176" s="445">
        <f t="shared" si="5"/>
        <v>20223</v>
      </c>
      <c r="I176" s="446">
        <f t="shared" si="5"/>
        <v>2509</v>
      </c>
      <c r="J176" s="443">
        <v>147</v>
      </c>
    </row>
    <row r="177" spans="1:10">
      <c r="A177" s="438" t="s">
        <v>625</v>
      </c>
      <c r="B177" s="439" t="s">
        <v>626</v>
      </c>
      <c r="C177" s="440">
        <v>18.25</v>
      </c>
      <c r="D177" s="441">
        <v>66</v>
      </c>
      <c r="E177" s="442">
        <v>27200</v>
      </c>
      <c r="F177" s="443">
        <v>13800</v>
      </c>
      <c r="G177" s="444">
        <f t="shared" si="4"/>
        <v>27730</v>
      </c>
      <c r="H177" s="445">
        <f t="shared" si="5"/>
        <v>17885</v>
      </c>
      <c r="I177" s="446">
        <f t="shared" si="5"/>
        <v>2509</v>
      </c>
      <c r="J177" s="443">
        <v>147</v>
      </c>
    </row>
    <row r="178" spans="1:10">
      <c r="A178" s="438" t="s">
        <v>627</v>
      </c>
      <c r="B178" s="439" t="s">
        <v>628</v>
      </c>
      <c r="C178" s="440">
        <v>12.54</v>
      </c>
      <c r="D178" s="441">
        <v>66</v>
      </c>
      <c r="E178" s="442">
        <v>27140</v>
      </c>
      <c r="F178" s="443">
        <v>13940</v>
      </c>
      <c r="G178" s="444">
        <f t="shared" si="4"/>
        <v>38721</v>
      </c>
      <c r="H178" s="445">
        <f t="shared" si="5"/>
        <v>25971</v>
      </c>
      <c r="I178" s="446">
        <f t="shared" si="5"/>
        <v>2535</v>
      </c>
      <c r="J178" s="443">
        <v>167</v>
      </c>
    </row>
    <row r="179" spans="1:10">
      <c r="A179" s="438" t="s">
        <v>629</v>
      </c>
      <c r="B179" s="439" t="s">
        <v>630</v>
      </c>
      <c r="C179" s="440">
        <v>20.18</v>
      </c>
      <c r="D179" s="441">
        <v>66</v>
      </c>
      <c r="E179" s="442">
        <v>27200</v>
      </c>
      <c r="F179" s="443">
        <v>13800</v>
      </c>
      <c r="G179" s="444">
        <f t="shared" si="4"/>
        <v>25416</v>
      </c>
      <c r="H179" s="445">
        <f t="shared" si="5"/>
        <v>16174</v>
      </c>
      <c r="I179" s="446">
        <f t="shared" si="5"/>
        <v>2509</v>
      </c>
      <c r="J179" s="443">
        <v>147</v>
      </c>
    </row>
    <row r="180" spans="1:10">
      <c r="A180" s="438" t="s">
        <v>631</v>
      </c>
      <c r="B180" s="439" t="s">
        <v>632</v>
      </c>
      <c r="C180" s="440">
        <v>18.62</v>
      </c>
      <c r="D180" s="441">
        <v>66</v>
      </c>
      <c r="E180" s="442">
        <v>27200</v>
      </c>
      <c r="F180" s="443">
        <v>13800</v>
      </c>
      <c r="G180" s="444">
        <f t="shared" si="4"/>
        <v>27249</v>
      </c>
      <c r="H180" s="445">
        <f t="shared" si="5"/>
        <v>17530</v>
      </c>
      <c r="I180" s="446">
        <f t="shared" si="5"/>
        <v>2509</v>
      </c>
      <c r="J180" s="443">
        <v>147</v>
      </c>
    </row>
    <row r="181" spans="1:10">
      <c r="A181" s="438" t="s">
        <v>633</v>
      </c>
      <c r="B181" s="439" t="s">
        <v>634</v>
      </c>
      <c r="C181" s="440">
        <v>13.07</v>
      </c>
      <c r="D181" s="441">
        <v>66</v>
      </c>
      <c r="E181" s="442">
        <v>27140</v>
      </c>
      <c r="F181" s="443">
        <v>13940</v>
      </c>
      <c r="G181" s="444">
        <f t="shared" si="4"/>
        <v>37297</v>
      </c>
      <c r="H181" s="445">
        <f t="shared" si="5"/>
        <v>24918</v>
      </c>
      <c r="I181" s="446">
        <f t="shared" si="5"/>
        <v>2535</v>
      </c>
      <c r="J181" s="443">
        <v>167</v>
      </c>
    </row>
    <row r="182" spans="1:10">
      <c r="A182" s="438" t="s">
        <v>635</v>
      </c>
      <c r="B182" s="439" t="s">
        <v>636</v>
      </c>
      <c r="C182" s="440">
        <v>14.95</v>
      </c>
      <c r="D182" s="441">
        <v>66</v>
      </c>
      <c r="E182" s="442">
        <v>27200</v>
      </c>
      <c r="F182" s="443">
        <v>13800</v>
      </c>
      <c r="G182" s="444">
        <f t="shared" si="4"/>
        <v>33069</v>
      </c>
      <c r="H182" s="445">
        <f t="shared" si="5"/>
        <v>21833</v>
      </c>
      <c r="I182" s="446">
        <f t="shared" si="5"/>
        <v>2509</v>
      </c>
      <c r="J182" s="443">
        <v>147</v>
      </c>
    </row>
    <row r="183" spans="1:10">
      <c r="A183" s="438" t="s">
        <v>637</v>
      </c>
      <c r="B183" s="439" t="s">
        <v>638</v>
      </c>
      <c r="C183" s="440">
        <v>14.89</v>
      </c>
      <c r="D183" s="432">
        <v>66</v>
      </c>
      <c r="E183" s="442">
        <v>27200</v>
      </c>
      <c r="F183" s="443">
        <v>13800</v>
      </c>
      <c r="G183" s="444">
        <f t="shared" si="4"/>
        <v>33188</v>
      </c>
      <c r="H183" s="445">
        <f t="shared" si="5"/>
        <v>21921</v>
      </c>
      <c r="I183" s="446">
        <f t="shared" si="5"/>
        <v>2509</v>
      </c>
      <c r="J183" s="443">
        <v>147</v>
      </c>
    </row>
    <row r="184" spans="1:10">
      <c r="A184" s="438" t="s">
        <v>639</v>
      </c>
      <c r="B184" s="439" t="s">
        <v>640</v>
      </c>
      <c r="C184" s="440">
        <v>14.95</v>
      </c>
      <c r="D184" s="441">
        <v>66</v>
      </c>
      <c r="E184" s="442">
        <v>27200</v>
      </c>
      <c r="F184" s="443">
        <v>13800</v>
      </c>
      <c r="G184" s="444">
        <f t="shared" si="4"/>
        <v>33069</v>
      </c>
      <c r="H184" s="445">
        <f t="shared" si="5"/>
        <v>21833</v>
      </c>
      <c r="I184" s="446">
        <f t="shared" si="5"/>
        <v>2509</v>
      </c>
      <c r="J184" s="443">
        <v>147</v>
      </c>
    </row>
    <row r="185" spans="1:10">
      <c r="A185" s="495" t="s">
        <v>641</v>
      </c>
      <c r="B185" s="474" t="s">
        <v>642</v>
      </c>
      <c r="C185" s="475">
        <v>14.89</v>
      </c>
      <c r="D185" s="432">
        <v>66</v>
      </c>
      <c r="E185" s="442">
        <v>27200</v>
      </c>
      <c r="F185" s="443">
        <v>13800</v>
      </c>
      <c r="G185" s="479">
        <f t="shared" si="4"/>
        <v>33188</v>
      </c>
      <c r="H185" s="480">
        <f t="shared" si="5"/>
        <v>21921</v>
      </c>
      <c r="I185" s="481">
        <f t="shared" si="5"/>
        <v>2509</v>
      </c>
      <c r="J185" s="443">
        <v>147</v>
      </c>
    </row>
    <row r="186" spans="1:10">
      <c r="A186" s="438" t="s">
        <v>643</v>
      </c>
      <c r="B186" s="439" t="s">
        <v>644</v>
      </c>
      <c r="C186" s="440">
        <v>14.95</v>
      </c>
      <c r="D186" s="441">
        <v>66</v>
      </c>
      <c r="E186" s="442">
        <v>27200</v>
      </c>
      <c r="F186" s="443">
        <v>13800</v>
      </c>
      <c r="G186" s="444">
        <f t="shared" si="4"/>
        <v>33069</v>
      </c>
      <c r="H186" s="445">
        <f t="shared" si="5"/>
        <v>21833</v>
      </c>
      <c r="I186" s="446">
        <f t="shared" si="5"/>
        <v>2509</v>
      </c>
      <c r="J186" s="443">
        <v>147</v>
      </c>
    </row>
    <row r="187" spans="1:10" ht="13.5" thickBot="1">
      <c r="A187" s="447" t="s">
        <v>645</v>
      </c>
      <c r="B187" s="448" t="s">
        <v>646</v>
      </c>
      <c r="C187" s="449">
        <v>14.89</v>
      </c>
      <c r="D187" s="450">
        <v>66</v>
      </c>
      <c r="E187" s="451">
        <v>27200</v>
      </c>
      <c r="F187" s="452">
        <v>13800</v>
      </c>
      <c r="G187" s="453">
        <f t="shared" si="4"/>
        <v>33188</v>
      </c>
      <c r="H187" s="454">
        <f t="shared" si="5"/>
        <v>21921</v>
      </c>
      <c r="I187" s="455">
        <f t="shared" si="5"/>
        <v>2509</v>
      </c>
      <c r="J187" s="452">
        <v>147</v>
      </c>
    </row>
    <row r="188" spans="1:10">
      <c r="A188" s="429" t="s">
        <v>647</v>
      </c>
      <c r="B188" s="430" t="s">
        <v>648</v>
      </c>
      <c r="C188" s="431">
        <v>12.09</v>
      </c>
      <c r="D188" s="432">
        <v>42</v>
      </c>
      <c r="E188" s="433">
        <v>27140</v>
      </c>
      <c r="F188" s="434">
        <v>13940</v>
      </c>
      <c r="G188" s="435">
        <f t="shared" si="4"/>
        <v>42060</v>
      </c>
      <c r="H188" s="436">
        <f t="shared" si="5"/>
        <v>26938</v>
      </c>
      <c r="I188" s="437">
        <f t="shared" si="5"/>
        <v>3983</v>
      </c>
      <c r="J188" s="434">
        <v>240</v>
      </c>
    </row>
    <row r="189" spans="1:10">
      <c r="A189" s="429" t="s">
        <v>815</v>
      </c>
      <c r="B189" s="430" t="s">
        <v>816</v>
      </c>
      <c r="C189" s="431">
        <v>9.42</v>
      </c>
      <c r="D189" s="432">
        <v>42</v>
      </c>
      <c r="E189" s="433">
        <v>27140</v>
      </c>
      <c r="F189" s="434">
        <v>13940</v>
      </c>
      <c r="G189" s="435">
        <f t="shared" si="4"/>
        <v>52387</v>
      </c>
      <c r="H189" s="436">
        <f t="shared" si="5"/>
        <v>34573</v>
      </c>
      <c r="I189" s="437">
        <f t="shared" si="5"/>
        <v>3983</v>
      </c>
      <c r="J189" s="443">
        <v>240</v>
      </c>
    </row>
    <row r="190" spans="1:10">
      <c r="A190" s="429" t="s">
        <v>649</v>
      </c>
      <c r="B190" s="430" t="s">
        <v>650</v>
      </c>
      <c r="C190" s="431">
        <v>10.45</v>
      </c>
      <c r="D190" s="432">
        <v>42</v>
      </c>
      <c r="E190" s="442">
        <v>27140</v>
      </c>
      <c r="F190" s="443">
        <v>13940</v>
      </c>
      <c r="G190" s="435">
        <f t="shared" si="4"/>
        <v>47778</v>
      </c>
      <c r="H190" s="436">
        <f t="shared" si="5"/>
        <v>31166</v>
      </c>
      <c r="I190" s="437">
        <f t="shared" si="5"/>
        <v>3983</v>
      </c>
      <c r="J190" s="443">
        <v>240</v>
      </c>
    </row>
    <row r="191" spans="1:10">
      <c r="A191" s="438" t="s">
        <v>651</v>
      </c>
      <c r="B191" s="439" t="s">
        <v>652</v>
      </c>
      <c r="C191" s="440">
        <v>11.35</v>
      </c>
      <c r="D191" s="441">
        <v>42</v>
      </c>
      <c r="E191" s="442">
        <v>27140</v>
      </c>
      <c r="F191" s="443">
        <v>13940</v>
      </c>
      <c r="G191" s="444">
        <f t="shared" si="4"/>
        <v>44436</v>
      </c>
      <c r="H191" s="445">
        <f t="shared" si="5"/>
        <v>28694</v>
      </c>
      <c r="I191" s="446">
        <f t="shared" si="5"/>
        <v>3983</v>
      </c>
      <c r="J191" s="443">
        <v>240</v>
      </c>
    </row>
    <row r="192" spans="1:10">
      <c r="A192" s="438" t="s">
        <v>653</v>
      </c>
      <c r="B192" s="439" t="s">
        <v>654</v>
      </c>
      <c r="C192" s="440">
        <v>10.029999999999999</v>
      </c>
      <c r="D192" s="441">
        <v>42</v>
      </c>
      <c r="E192" s="442">
        <v>27140</v>
      </c>
      <c r="F192" s="443">
        <v>13940</v>
      </c>
      <c r="G192" s="444">
        <f t="shared" si="4"/>
        <v>49543</v>
      </c>
      <c r="H192" s="445">
        <f t="shared" si="5"/>
        <v>32471</v>
      </c>
      <c r="I192" s="446">
        <f t="shared" si="5"/>
        <v>3983</v>
      </c>
      <c r="J192" s="443">
        <v>240</v>
      </c>
    </row>
    <row r="193" spans="1:10">
      <c r="A193" s="438" t="s">
        <v>655</v>
      </c>
      <c r="B193" s="439" t="s">
        <v>656</v>
      </c>
      <c r="C193" s="440">
        <v>11.58</v>
      </c>
      <c r="D193" s="441">
        <v>42</v>
      </c>
      <c r="E193" s="442">
        <v>27140</v>
      </c>
      <c r="F193" s="443">
        <v>13940</v>
      </c>
      <c r="G193" s="444">
        <f t="shared" si="4"/>
        <v>43665</v>
      </c>
      <c r="H193" s="445">
        <f t="shared" si="5"/>
        <v>28124</v>
      </c>
      <c r="I193" s="446">
        <f t="shared" si="5"/>
        <v>3983</v>
      </c>
      <c r="J193" s="443">
        <v>240</v>
      </c>
    </row>
    <row r="194" spans="1:10">
      <c r="A194" s="438" t="s">
        <v>657</v>
      </c>
      <c r="B194" s="439" t="s">
        <v>658</v>
      </c>
      <c r="C194" s="440">
        <v>11.16</v>
      </c>
      <c r="D194" s="441">
        <v>42</v>
      </c>
      <c r="E194" s="442">
        <v>27140</v>
      </c>
      <c r="F194" s="443">
        <v>13940</v>
      </c>
      <c r="G194" s="444">
        <f t="shared" si="4"/>
        <v>45097</v>
      </c>
      <c r="H194" s="445">
        <f t="shared" si="5"/>
        <v>29183</v>
      </c>
      <c r="I194" s="446">
        <f t="shared" si="5"/>
        <v>3983</v>
      </c>
      <c r="J194" s="443">
        <v>240</v>
      </c>
    </row>
    <row r="195" spans="1:10">
      <c r="A195" s="438" t="s">
        <v>659</v>
      </c>
      <c r="B195" s="439" t="s">
        <v>660</v>
      </c>
      <c r="C195" s="440">
        <v>11.58</v>
      </c>
      <c r="D195" s="441">
        <v>42</v>
      </c>
      <c r="E195" s="442">
        <v>27140</v>
      </c>
      <c r="F195" s="443">
        <v>13940</v>
      </c>
      <c r="G195" s="444">
        <f t="shared" si="4"/>
        <v>43665</v>
      </c>
      <c r="H195" s="445">
        <f t="shared" si="5"/>
        <v>28124</v>
      </c>
      <c r="I195" s="446">
        <f t="shared" si="5"/>
        <v>3983</v>
      </c>
      <c r="J195" s="443">
        <v>240</v>
      </c>
    </row>
    <row r="196" spans="1:10">
      <c r="A196" s="438" t="s">
        <v>661</v>
      </c>
      <c r="B196" s="439" t="s">
        <v>662</v>
      </c>
      <c r="C196" s="440">
        <v>10.07</v>
      </c>
      <c r="D196" s="441">
        <v>42</v>
      </c>
      <c r="E196" s="442">
        <v>27140</v>
      </c>
      <c r="F196" s="443">
        <v>13940</v>
      </c>
      <c r="G196" s="444">
        <f t="shared" si="4"/>
        <v>49369</v>
      </c>
      <c r="H196" s="445">
        <f t="shared" si="5"/>
        <v>32342</v>
      </c>
      <c r="I196" s="446">
        <f t="shared" si="5"/>
        <v>3983</v>
      </c>
      <c r="J196" s="443">
        <v>240</v>
      </c>
    </row>
    <row r="197" spans="1:10">
      <c r="A197" s="438" t="s">
        <v>663</v>
      </c>
      <c r="B197" s="439" t="s">
        <v>664</v>
      </c>
      <c r="C197" s="440">
        <v>11.15</v>
      </c>
      <c r="D197" s="441">
        <v>42</v>
      </c>
      <c r="E197" s="442">
        <v>27140</v>
      </c>
      <c r="F197" s="443">
        <v>13940</v>
      </c>
      <c r="G197" s="444">
        <f t="shared" si="4"/>
        <v>45132</v>
      </c>
      <c r="H197" s="445">
        <f t="shared" si="5"/>
        <v>29209</v>
      </c>
      <c r="I197" s="446">
        <f t="shared" si="5"/>
        <v>3983</v>
      </c>
      <c r="J197" s="443">
        <v>240</v>
      </c>
    </row>
    <row r="198" spans="1:10">
      <c r="A198" s="438" t="s">
        <v>665</v>
      </c>
      <c r="B198" s="439" t="s">
        <v>666</v>
      </c>
      <c r="C198" s="440">
        <v>10.07</v>
      </c>
      <c r="D198" s="441">
        <v>42</v>
      </c>
      <c r="E198" s="442">
        <v>27140</v>
      </c>
      <c r="F198" s="443">
        <v>13940</v>
      </c>
      <c r="G198" s="444">
        <f t="shared" ref="G198:G261" si="6">ROUND(12*1.3525*(1/C198*E198+1/D198*F198)+J198,0)</f>
        <v>49369</v>
      </c>
      <c r="H198" s="445">
        <f t="shared" si="5"/>
        <v>32342</v>
      </c>
      <c r="I198" s="446">
        <f t="shared" si="5"/>
        <v>3983</v>
      </c>
      <c r="J198" s="443">
        <v>240</v>
      </c>
    </row>
    <row r="199" spans="1:10">
      <c r="A199" s="438" t="s">
        <v>667</v>
      </c>
      <c r="B199" s="439" t="s">
        <v>668</v>
      </c>
      <c r="C199" s="440">
        <v>11.15</v>
      </c>
      <c r="D199" s="441">
        <v>42</v>
      </c>
      <c r="E199" s="442">
        <v>27140</v>
      </c>
      <c r="F199" s="443">
        <v>13940</v>
      </c>
      <c r="G199" s="444">
        <f t="shared" si="6"/>
        <v>45132</v>
      </c>
      <c r="H199" s="445">
        <f t="shared" si="5"/>
        <v>29209</v>
      </c>
      <c r="I199" s="446">
        <f t="shared" si="5"/>
        <v>3983</v>
      </c>
      <c r="J199" s="443">
        <v>240</v>
      </c>
    </row>
    <row r="200" spans="1:10">
      <c r="A200" s="438" t="s">
        <v>669</v>
      </c>
      <c r="B200" s="439" t="s">
        <v>670</v>
      </c>
      <c r="C200" s="440">
        <v>11.15</v>
      </c>
      <c r="D200" s="441">
        <v>42</v>
      </c>
      <c r="E200" s="442">
        <v>27140</v>
      </c>
      <c r="F200" s="443">
        <v>13940</v>
      </c>
      <c r="G200" s="444">
        <f t="shared" si="6"/>
        <v>45132</v>
      </c>
      <c r="H200" s="445">
        <f t="shared" si="5"/>
        <v>29209</v>
      </c>
      <c r="I200" s="446">
        <f t="shared" si="5"/>
        <v>3983</v>
      </c>
      <c r="J200" s="443">
        <v>240</v>
      </c>
    </row>
    <row r="201" spans="1:10">
      <c r="A201" s="438" t="s">
        <v>671</v>
      </c>
      <c r="B201" s="439" t="s">
        <v>672</v>
      </c>
      <c r="C201" s="440">
        <v>11.58</v>
      </c>
      <c r="D201" s="441">
        <v>42</v>
      </c>
      <c r="E201" s="442">
        <v>27140</v>
      </c>
      <c r="F201" s="443">
        <v>13940</v>
      </c>
      <c r="G201" s="444">
        <f t="shared" si="6"/>
        <v>43665</v>
      </c>
      <c r="H201" s="445">
        <f t="shared" ref="H201:I265" si="7">ROUND(12*(1/C201*E201),0)</f>
        <v>28124</v>
      </c>
      <c r="I201" s="446">
        <f t="shared" si="7"/>
        <v>3983</v>
      </c>
      <c r="J201" s="443">
        <v>240</v>
      </c>
    </row>
    <row r="202" spans="1:10">
      <c r="A202" s="438" t="s">
        <v>673</v>
      </c>
      <c r="B202" s="439" t="s">
        <v>674</v>
      </c>
      <c r="C202" s="440">
        <v>10.07</v>
      </c>
      <c r="D202" s="441">
        <v>42</v>
      </c>
      <c r="E202" s="442">
        <v>27140</v>
      </c>
      <c r="F202" s="443">
        <v>13940</v>
      </c>
      <c r="G202" s="444">
        <f t="shared" si="6"/>
        <v>49369</v>
      </c>
      <c r="H202" s="445">
        <f t="shared" si="7"/>
        <v>32342</v>
      </c>
      <c r="I202" s="446">
        <f t="shared" si="7"/>
        <v>3983</v>
      </c>
      <c r="J202" s="443">
        <v>240</v>
      </c>
    </row>
    <row r="203" spans="1:10">
      <c r="A203" s="438" t="s">
        <v>675</v>
      </c>
      <c r="B203" s="439" t="s">
        <v>676</v>
      </c>
      <c r="C203" s="440">
        <v>11.58</v>
      </c>
      <c r="D203" s="441">
        <v>42</v>
      </c>
      <c r="E203" s="442">
        <v>27140</v>
      </c>
      <c r="F203" s="443">
        <v>13940</v>
      </c>
      <c r="G203" s="444">
        <f t="shared" si="6"/>
        <v>43665</v>
      </c>
      <c r="H203" s="445">
        <f t="shared" si="7"/>
        <v>28124</v>
      </c>
      <c r="I203" s="446">
        <f t="shared" si="7"/>
        <v>3983</v>
      </c>
      <c r="J203" s="443">
        <v>240</v>
      </c>
    </row>
    <row r="204" spans="1:10">
      <c r="A204" s="438" t="s">
        <v>677</v>
      </c>
      <c r="B204" s="439" t="s">
        <v>678</v>
      </c>
      <c r="C204" s="440">
        <v>11.58</v>
      </c>
      <c r="D204" s="441">
        <v>42</v>
      </c>
      <c r="E204" s="442">
        <v>27140</v>
      </c>
      <c r="F204" s="443">
        <v>13940</v>
      </c>
      <c r="G204" s="444">
        <f t="shared" si="6"/>
        <v>43665</v>
      </c>
      <c r="H204" s="445">
        <f t="shared" si="7"/>
        <v>28124</v>
      </c>
      <c r="I204" s="446">
        <f t="shared" si="7"/>
        <v>3983</v>
      </c>
      <c r="J204" s="443">
        <v>240</v>
      </c>
    </row>
    <row r="205" spans="1:10">
      <c r="A205" s="438" t="s">
        <v>679</v>
      </c>
      <c r="B205" s="439" t="s">
        <v>680</v>
      </c>
      <c r="C205" s="440">
        <v>10.07</v>
      </c>
      <c r="D205" s="441">
        <v>42</v>
      </c>
      <c r="E205" s="442">
        <v>27140</v>
      </c>
      <c r="F205" s="443">
        <v>13940</v>
      </c>
      <c r="G205" s="444">
        <f t="shared" si="6"/>
        <v>49369</v>
      </c>
      <c r="H205" s="445">
        <f t="shared" si="7"/>
        <v>32342</v>
      </c>
      <c r="I205" s="446">
        <f t="shared" si="7"/>
        <v>3983</v>
      </c>
      <c r="J205" s="443">
        <v>240</v>
      </c>
    </row>
    <row r="206" spans="1:10">
      <c r="A206" s="438" t="s">
        <v>681</v>
      </c>
      <c r="B206" s="439" t="s">
        <v>682</v>
      </c>
      <c r="C206" s="440">
        <v>11.58</v>
      </c>
      <c r="D206" s="441">
        <v>42</v>
      </c>
      <c r="E206" s="442">
        <v>27140</v>
      </c>
      <c r="F206" s="443">
        <v>13940</v>
      </c>
      <c r="G206" s="444">
        <f t="shared" si="6"/>
        <v>43665</v>
      </c>
      <c r="H206" s="445">
        <f t="shared" si="7"/>
        <v>28124</v>
      </c>
      <c r="I206" s="446">
        <f t="shared" si="7"/>
        <v>3983</v>
      </c>
      <c r="J206" s="443">
        <v>240</v>
      </c>
    </row>
    <row r="207" spans="1:10">
      <c r="A207" s="438" t="s">
        <v>683</v>
      </c>
      <c r="B207" s="439" t="s">
        <v>684</v>
      </c>
      <c r="C207" s="440">
        <v>10.45</v>
      </c>
      <c r="D207" s="441">
        <v>42</v>
      </c>
      <c r="E207" s="442">
        <v>27140</v>
      </c>
      <c r="F207" s="443">
        <v>13940</v>
      </c>
      <c r="G207" s="444">
        <f t="shared" si="6"/>
        <v>47778</v>
      </c>
      <c r="H207" s="445">
        <f t="shared" si="7"/>
        <v>31166</v>
      </c>
      <c r="I207" s="446">
        <f t="shared" si="7"/>
        <v>3983</v>
      </c>
      <c r="J207" s="443">
        <v>240</v>
      </c>
    </row>
    <row r="208" spans="1:10">
      <c r="A208" s="438" t="s">
        <v>685</v>
      </c>
      <c r="B208" s="439" t="s">
        <v>686</v>
      </c>
      <c r="C208" s="440">
        <v>11.58</v>
      </c>
      <c r="D208" s="441">
        <v>42</v>
      </c>
      <c r="E208" s="442">
        <v>27140</v>
      </c>
      <c r="F208" s="443">
        <v>13940</v>
      </c>
      <c r="G208" s="444">
        <f t="shared" si="6"/>
        <v>43665</v>
      </c>
      <c r="H208" s="445">
        <f t="shared" si="7"/>
        <v>28124</v>
      </c>
      <c r="I208" s="446">
        <f t="shared" si="7"/>
        <v>3983</v>
      </c>
      <c r="J208" s="443">
        <v>240</v>
      </c>
    </row>
    <row r="209" spans="1:10">
      <c r="A209" s="438" t="s">
        <v>687</v>
      </c>
      <c r="B209" s="439" t="s">
        <v>688</v>
      </c>
      <c r="C209" s="440">
        <v>10.45</v>
      </c>
      <c r="D209" s="441">
        <v>42</v>
      </c>
      <c r="E209" s="442">
        <v>27140</v>
      </c>
      <c r="F209" s="443">
        <v>13940</v>
      </c>
      <c r="G209" s="444">
        <f t="shared" si="6"/>
        <v>47778</v>
      </c>
      <c r="H209" s="445">
        <f t="shared" si="7"/>
        <v>31166</v>
      </c>
      <c r="I209" s="446">
        <f t="shared" si="7"/>
        <v>3983</v>
      </c>
      <c r="J209" s="443">
        <v>240</v>
      </c>
    </row>
    <row r="210" spans="1:10">
      <c r="A210" s="438" t="s">
        <v>689</v>
      </c>
      <c r="B210" s="439" t="s">
        <v>690</v>
      </c>
      <c r="C210" s="440">
        <v>11.58</v>
      </c>
      <c r="D210" s="441">
        <v>42</v>
      </c>
      <c r="E210" s="442">
        <v>27140</v>
      </c>
      <c r="F210" s="443">
        <v>13940</v>
      </c>
      <c r="G210" s="444">
        <f t="shared" si="6"/>
        <v>43665</v>
      </c>
      <c r="H210" s="445">
        <f t="shared" si="7"/>
        <v>28124</v>
      </c>
      <c r="I210" s="446">
        <f t="shared" si="7"/>
        <v>3983</v>
      </c>
      <c r="J210" s="443">
        <v>240</v>
      </c>
    </row>
    <row r="211" spans="1:10">
      <c r="A211" s="438" t="s">
        <v>691</v>
      </c>
      <c r="B211" s="439" t="s">
        <v>692</v>
      </c>
      <c r="C211" s="440">
        <v>11.58</v>
      </c>
      <c r="D211" s="441">
        <v>42</v>
      </c>
      <c r="E211" s="442">
        <v>27140</v>
      </c>
      <c r="F211" s="443">
        <v>13940</v>
      </c>
      <c r="G211" s="444">
        <f t="shared" si="6"/>
        <v>43665</v>
      </c>
      <c r="H211" s="445">
        <f t="shared" si="7"/>
        <v>28124</v>
      </c>
      <c r="I211" s="446">
        <f t="shared" si="7"/>
        <v>3983</v>
      </c>
      <c r="J211" s="443">
        <v>240</v>
      </c>
    </row>
    <row r="212" spans="1:10">
      <c r="A212" s="438" t="s">
        <v>693</v>
      </c>
      <c r="B212" s="439" t="s">
        <v>694</v>
      </c>
      <c r="C212" s="440">
        <v>12.65</v>
      </c>
      <c r="D212" s="441">
        <v>42</v>
      </c>
      <c r="E212" s="442">
        <v>27140</v>
      </c>
      <c r="F212" s="443">
        <v>13940</v>
      </c>
      <c r="G212" s="444">
        <f t="shared" si="6"/>
        <v>40448</v>
      </c>
      <c r="H212" s="445">
        <f t="shared" si="7"/>
        <v>25745</v>
      </c>
      <c r="I212" s="446">
        <f t="shared" si="7"/>
        <v>3983</v>
      </c>
      <c r="J212" s="443">
        <v>240</v>
      </c>
    </row>
    <row r="213" spans="1:10">
      <c r="A213" s="438" t="s">
        <v>695</v>
      </c>
      <c r="B213" s="439" t="s">
        <v>696</v>
      </c>
      <c r="C213" s="440">
        <v>11.59</v>
      </c>
      <c r="D213" s="441">
        <v>42</v>
      </c>
      <c r="E213" s="442">
        <v>27140</v>
      </c>
      <c r="F213" s="443">
        <v>13940</v>
      </c>
      <c r="G213" s="444">
        <f t="shared" si="6"/>
        <v>43632</v>
      </c>
      <c r="H213" s="445">
        <f t="shared" si="7"/>
        <v>28100</v>
      </c>
      <c r="I213" s="446">
        <f t="shared" si="7"/>
        <v>3983</v>
      </c>
      <c r="J213" s="443">
        <v>240</v>
      </c>
    </row>
    <row r="214" spans="1:10">
      <c r="A214" s="438" t="s">
        <v>697</v>
      </c>
      <c r="B214" s="439" t="s">
        <v>698</v>
      </c>
      <c r="C214" s="440">
        <v>11.58</v>
      </c>
      <c r="D214" s="441">
        <v>42</v>
      </c>
      <c r="E214" s="442">
        <v>27140</v>
      </c>
      <c r="F214" s="443">
        <v>13940</v>
      </c>
      <c r="G214" s="444">
        <f t="shared" si="6"/>
        <v>43665</v>
      </c>
      <c r="H214" s="445">
        <f t="shared" si="7"/>
        <v>28124</v>
      </c>
      <c r="I214" s="446">
        <f t="shared" si="7"/>
        <v>3983</v>
      </c>
      <c r="J214" s="443">
        <v>240</v>
      </c>
    </row>
    <row r="215" spans="1:10">
      <c r="A215" s="438" t="s">
        <v>699</v>
      </c>
      <c r="B215" s="439" t="s">
        <v>700</v>
      </c>
      <c r="C215" s="440">
        <v>10.08</v>
      </c>
      <c r="D215" s="441">
        <v>42</v>
      </c>
      <c r="E215" s="442">
        <v>27140</v>
      </c>
      <c r="F215" s="443">
        <v>13940</v>
      </c>
      <c r="G215" s="444">
        <f t="shared" si="6"/>
        <v>49325</v>
      </c>
      <c r="H215" s="445">
        <f t="shared" si="7"/>
        <v>32310</v>
      </c>
      <c r="I215" s="446">
        <f t="shared" si="7"/>
        <v>3983</v>
      </c>
      <c r="J215" s="443">
        <v>240</v>
      </c>
    </row>
    <row r="216" spans="1:10">
      <c r="A216" s="438" t="s">
        <v>701</v>
      </c>
      <c r="B216" s="439" t="s">
        <v>702</v>
      </c>
      <c r="C216" s="440">
        <v>9.06</v>
      </c>
      <c r="D216" s="441">
        <v>42</v>
      </c>
      <c r="E216" s="442">
        <v>27140</v>
      </c>
      <c r="F216" s="443">
        <v>13940</v>
      </c>
      <c r="G216" s="444">
        <f t="shared" si="6"/>
        <v>54245</v>
      </c>
      <c r="H216" s="445">
        <f t="shared" si="7"/>
        <v>35947</v>
      </c>
      <c r="I216" s="446">
        <f t="shared" si="7"/>
        <v>3983</v>
      </c>
      <c r="J216" s="443">
        <v>240</v>
      </c>
    </row>
    <row r="217" spans="1:10">
      <c r="A217" s="438" t="s">
        <v>703</v>
      </c>
      <c r="B217" s="439" t="s">
        <v>704</v>
      </c>
      <c r="C217" s="440">
        <v>10.45</v>
      </c>
      <c r="D217" s="441">
        <v>42</v>
      </c>
      <c r="E217" s="442">
        <v>27140</v>
      </c>
      <c r="F217" s="443">
        <v>13940</v>
      </c>
      <c r="G217" s="444">
        <f t="shared" si="6"/>
        <v>47778</v>
      </c>
      <c r="H217" s="445">
        <f t="shared" si="7"/>
        <v>31166</v>
      </c>
      <c r="I217" s="446">
        <f t="shared" si="7"/>
        <v>3983</v>
      </c>
      <c r="J217" s="443">
        <v>240</v>
      </c>
    </row>
    <row r="218" spans="1:10">
      <c r="A218" s="438" t="s">
        <v>705</v>
      </c>
      <c r="B218" s="439" t="s">
        <v>706</v>
      </c>
      <c r="C218" s="440">
        <v>9.8699999999999992</v>
      </c>
      <c r="D218" s="441">
        <v>42</v>
      </c>
      <c r="E218" s="442">
        <v>27140</v>
      </c>
      <c r="F218" s="443">
        <v>13940</v>
      </c>
      <c r="G218" s="444">
        <f t="shared" si="6"/>
        <v>50255</v>
      </c>
      <c r="H218" s="445">
        <f t="shared" si="7"/>
        <v>32997</v>
      </c>
      <c r="I218" s="446">
        <f t="shared" si="7"/>
        <v>3983</v>
      </c>
      <c r="J218" s="443">
        <v>240</v>
      </c>
    </row>
    <row r="219" spans="1:10">
      <c r="A219" s="438" t="s">
        <v>707</v>
      </c>
      <c r="B219" s="439" t="s">
        <v>708</v>
      </c>
      <c r="C219" s="440">
        <v>9.8699999999999992</v>
      </c>
      <c r="D219" s="441">
        <v>42</v>
      </c>
      <c r="E219" s="442">
        <v>27140</v>
      </c>
      <c r="F219" s="443">
        <v>13940</v>
      </c>
      <c r="G219" s="444">
        <f t="shared" si="6"/>
        <v>50255</v>
      </c>
      <c r="H219" s="445">
        <f t="shared" si="7"/>
        <v>32997</v>
      </c>
      <c r="I219" s="446">
        <f t="shared" si="7"/>
        <v>3983</v>
      </c>
      <c r="J219" s="443">
        <v>240</v>
      </c>
    </row>
    <row r="220" spans="1:10">
      <c r="A220" s="438" t="s">
        <v>709</v>
      </c>
      <c r="B220" s="439" t="s">
        <v>710</v>
      </c>
      <c r="C220" s="440">
        <v>10.45</v>
      </c>
      <c r="D220" s="441">
        <v>42</v>
      </c>
      <c r="E220" s="442">
        <v>27140</v>
      </c>
      <c r="F220" s="443">
        <v>13940</v>
      </c>
      <c r="G220" s="444">
        <f t="shared" si="6"/>
        <v>47778</v>
      </c>
      <c r="H220" s="445">
        <f t="shared" si="7"/>
        <v>31166</v>
      </c>
      <c r="I220" s="446">
        <f t="shared" si="7"/>
        <v>3983</v>
      </c>
      <c r="J220" s="443">
        <v>240</v>
      </c>
    </row>
    <row r="221" spans="1:10">
      <c r="A221" s="438" t="s">
        <v>711</v>
      </c>
      <c r="B221" s="439" t="s">
        <v>712</v>
      </c>
      <c r="C221" s="440">
        <v>8.7799999999999994</v>
      </c>
      <c r="D221" s="441">
        <v>42</v>
      </c>
      <c r="E221" s="442">
        <v>27140</v>
      </c>
      <c r="F221" s="443">
        <v>13940</v>
      </c>
      <c r="G221" s="444">
        <f t="shared" si="6"/>
        <v>55796</v>
      </c>
      <c r="H221" s="445">
        <f t="shared" si="7"/>
        <v>37093</v>
      </c>
      <c r="I221" s="446">
        <f t="shared" si="7"/>
        <v>3983</v>
      </c>
      <c r="J221" s="443">
        <v>240</v>
      </c>
    </row>
    <row r="222" spans="1:10">
      <c r="A222" s="438" t="s">
        <v>713</v>
      </c>
      <c r="B222" s="439" t="s">
        <v>714</v>
      </c>
      <c r="C222" s="440">
        <v>10.45</v>
      </c>
      <c r="D222" s="441">
        <v>42</v>
      </c>
      <c r="E222" s="442">
        <v>27140</v>
      </c>
      <c r="F222" s="443">
        <v>13940</v>
      </c>
      <c r="G222" s="444">
        <f t="shared" si="6"/>
        <v>47778</v>
      </c>
      <c r="H222" s="445">
        <f t="shared" si="7"/>
        <v>31166</v>
      </c>
      <c r="I222" s="446">
        <f t="shared" si="7"/>
        <v>3983</v>
      </c>
      <c r="J222" s="443">
        <v>240</v>
      </c>
    </row>
    <row r="223" spans="1:10">
      <c r="A223" s="438" t="s">
        <v>715</v>
      </c>
      <c r="B223" s="439" t="s">
        <v>716</v>
      </c>
      <c r="C223" s="440">
        <v>11.28</v>
      </c>
      <c r="D223" s="441">
        <v>42</v>
      </c>
      <c r="E223" s="442">
        <v>27140</v>
      </c>
      <c r="F223" s="443">
        <v>13940</v>
      </c>
      <c r="G223" s="444">
        <f t="shared" si="6"/>
        <v>44677</v>
      </c>
      <c r="H223" s="445">
        <f t="shared" si="7"/>
        <v>28872</v>
      </c>
      <c r="I223" s="446">
        <f t="shared" si="7"/>
        <v>3983</v>
      </c>
      <c r="J223" s="443">
        <v>240</v>
      </c>
    </row>
    <row r="224" spans="1:10">
      <c r="A224" s="438" t="s">
        <v>717</v>
      </c>
      <c r="B224" s="439" t="s">
        <v>718</v>
      </c>
      <c r="C224" s="440">
        <v>12.59</v>
      </c>
      <c r="D224" s="441">
        <v>42</v>
      </c>
      <c r="E224" s="442">
        <v>27140</v>
      </c>
      <c r="F224" s="443">
        <v>13940</v>
      </c>
      <c r="G224" s="444">
        <f t="shared" si="6"/>
        <v>40613</v>
      </c>
      <c r="H224" s="445">
        <f t="shared" si="7"/>
        <v>25868</v>
      </c>
      <c r="I224" s="446">
        <f t="shared" si="7"/>
        <v>3983</v>
      </c>
      <c r="J224" s="443">
        <v>240</v>
      </c>
    </row>
    <row r="225" spans="1:10">
      <c r="A225" s="438" t="s">
        <v>719</v>
      </c>
      <c r="B225" s="439" t="s">
        <v>720</v>
      </c>
      <c r="C225" s="440">
        <v>12.59</v>
      </c>
      <c r="D225" s="441">
        <v>42</v>
      </c>
      <c r="E225" s="442">
        <v>27140</v>
      </c>
      <c r="F225" s="443">
        <v>13940</v>
      </c>
      <c r="G225" s="444">
        <f t="shared" si="6"/>
        <v>40613</v>
      </c>
      <c r="H225" s="445">
        <f t="shared" si="7"/>
        <v>25868</v>
      </c>
      <c r="I225" s="446">
        <f t="shared" si="7"/>
        <v>3983</v>
      </c>
      <c r="J225" s="443">
        <v>240</v>
      </c>
    </row>
    <row r="226" spans="1:10">
      <c r="A226" s="438" t="s">
        <v>721</v>
      </c>
      <c r="B226" s="439" t="s">
        <v>722</v>
      </c>
      <c r="C226" s="440">
        <v>11.45</v>
      </c>
      <c r="D226" s="441">
        <v>42</v>
      </c>
      <c r="E226" s="442">
        <v>27140</v>
      </c>
      <c r="F226" s="443">
        <v>13940</v>
      </c>
      <c r="G226" s="444">
        <f t="shared" si="6"/>
        <v>44097</v>
      </c>
      <c r="H226" s="445">
        <f t="shared" si="7"/>
        <v>28444</v>
      </c>
      <c r="I226" s="446">
        <f t="shared" si="7"/>
        <v>3983</v>
      </c>
      <c r="J226" s="443">
        <v>240</v>
      </c>
    </row>
    <row r="227" spans="1:10">
      <c r="A227" s="438" t="s">
        <v>723</v>
      </c>
      <c r="B227" s="439" t="s">
        <v>724</v>
      </c>
      <c r="C227" s="440">
        <v>11.85</v>
      </c>
      <c r="D227" s="441">
        <v>42</v>
      </c>
      <c r="E227" s="442">
        <v>27140</v>
      </c>
      <c r="F227" s="443">
        <v>13940</v>
      </c>
      <c r="G227" s="444">
        <f t="shared" si="6"/>
        <v>42798</v>
      </c>
      <c r="H227" s="445">
        <f t="shared" si="7"/>
        <v>27484</v>
      </c>
      <c r="I227" s="446">
        <f t="shared" si="7"/>
        <v>3983</v>
      </c>
      <c r="J227" s="443">
        <v>240</v>
      </c>
    </row>
    <row r="228" spans="1:10">
      <c r="A228" s="438" t="s">
        <v>725</v>
      </c>
      <c r="B228" s="439" t="s">
        <v>726</v>
      </c>
      <c r="C228" s="440">
        <v>13.14</v>
      </c>
      <c r="D228" s="441">
        <v>42</v>
      </c>
      <c r="E228" s="442">
        <v>27140</v>
      </c>
      <c r="F228" s="443">
        <v>13940</v>
      </c>
      <c r="G228" s="444">
        <f t="shared" si="6"/>
        <v>39149</v>
      </c>
      <c r="H228" s="445">
        <f t="shared" si="7"/>
        <v>24785</v>
      </c>
      <c r="I228" s="446">
        <f t="shared" si="7"/>
        <v>3983</v>
      </c>
      <c r="J228" s="443">
        <v>240</v>
      </c>
    </row>
    <row r="229" spans="1:10">
      <c r="A229" s="438" t="s">
        <v>727</v>
      </c>
      <c r="B229" s="439" t="s">
        <v>728</v>
      </c>
      <c r="C229" s="440">
        <v>10.95</v>
      </c>
      <c r="D229" s="441">
        <v>42</v>
      </c>
      <c r="E229" s="442">
        <v>27140</v>
      </c>
      <c r="F229" s="443">
        <v>13940</v>
      </c>
      <c r="G229" s="444">
        <f t="shared" si="6"/>
        <v>45853</v>
      </c>
      <c r="H229" s="445">
        <f t="shared" si="7"/>
        <v>29742</v>
      </c>
      <c r="I229" s="446">
        <f t="shared" si="7"/>
        <v>3983</v>
      </c>
      <c r="J229" s="443">
        <v>240</v>
      </c>
    </row>
    <row r="230" spans="1:10">
      <c r="A230" s="438" t="s">
        <v>729</v>
      </c>
      <c r="B230" s="439" t="s">
        <v>730</v>
      </c>
      <c r="C230" s="440">
        <v>12.27</v>
      </c>
      <c r="D230" s="441">
        <v>42</v>
      </c>
      <c r="E230" s="442">
        <v>27140</v>
      </c>
      <c r="F230" s="443">
        <v>13940</v>
      </c>
      <c r="G230" s="444">
        <f t="shared" si="6"/>
        <v>41526</v>
      </c>
      <c r="H230" s="445">
        <f t="shared" si="7"/>
        <v>26543</v>
      </c>
      <c r="I230" s="446">
        <f t="shared" si="7"/>
        <v>3983</v>
      </c>
      <c r="J230" s="443">
        <v>240</v>
      </c>
    </row>
    <row r="231" spans="1:10">
      <c r="A231" s="438" t="s">
        <v>731</v>
      </c>
      <c r="B231" s="439" t="s">
        <v>732</v>
      </c>
      <c r="C231" s="440">
        <v>12.27</v>
      </c>
      <c r="D231" s="441">
        <v>42</v>
      </c>
      <c r="E231" s="442">
        <v>27140</v>
      </c>
      <c r="F231" s="443">
        <v>13940</v>
      </c>
      <c r="G231" s="444">
        <f t="shared" si="6"/>
        <v>41526</v>
      </c>
      <c r="H231" s="445">
        <f t="shared" si="7"/>
        <v>26543</v>
      </c>
      <c r="I231" s="446">
        <f t="shared" si="7"/>
        <v>3983</v>
      </c>
      <c r="J231" s="443">
        <v>240</v>
      </c>
    </row>
    <row r="232" spans="1:10">
      <c r="A232" s="438" t="s">
        <v>733</v>
      </c>
      <c r="B232" s="439" t="s">
        <v>734</v>
      </c>
      <c r="C232" s="440">
        <v>12.27</v>
      </c>
      <c r="D232" s="441">
        <v>42</v>
      </c>
      <c r="E232" s="442">
        <v>27140</v>
      </c>
      <c r="F232" s="443">
        <v>13940</v>
      </c>
      <c r="G232" s="444">
        <f t="shared" si="6"/>
        <v>41526</v>
      </c>
      <c r="H232" s="445">
        <f t="shared" si="7"/>
        <v>26543</v>
      </c>
      <c r="I232" s="446">
        <f t="shared" si="7"/>
        <v>3983</v>
      </c>
      <c r="J232" s="443">
        <v>240</v>
      </c>
    </row>
    <row r="233" spans="1:10">
      <c r="A233" s="438" t="s">
        <v>735</v>
      </c>
      <c r="B233" s="439" t="s">
        <v>736</v>
      </c>
      <c r="C233" s="440">
        <v>12.27</v>
      </c>
      <c r="D233" s="441">
        <v>42</v>
      </c>
      <c r="E233" s="442">
        <v>27140</v>
      </c>
      <c r="F233" s="443">
        <v>13940</v>
      </c>
      <c r="G233" s="444">
        <f t="shared" si="6"/>
        <v>41526</v>
      </c>
      <c r="H233" s="445">
        <f t="shared" si="7"/>
        <v>26543</v>
      </c>
      <c r="I233" s="446">
        <f t="shared" si="7"/>
        <v>3983</v>
      </c>
      <c r="J233" s="443">
        <v>240</v>
      </c>
    </row>
    <row r="234" spans="1:10">
      <c r="A234" s="438" t="s">
        <v>737</v>
      </c>
      <c r="B234" s="439" t="s">
        <v>738</v>
      </c>
      <c r="C234" s="440">
        <v>12.54</v>
      </c>
      <c r="D234" s="441">
        <v>42</v>
      </c>
      <c r="E234" s="442">
        <v>27140</v>
      </c>
      <c r="F234" s="443">
        <v>13940</v>
      </c>
      <c r="G234" s="444">
        <f t="shared" si="6"/>
        <v>40753</v>
      </c>
      <c r="H234" s="445">
        <f t="shared" si="7"/>
        <v>25971</v>
      </c>
      <c r="I234" s="446">
        <f t="shared" si="7"/>
        <v>3983</v>
      </c>
      <c r="J234" s="443">
        <v>240</v>
      </c>
    </row>
    <row r="235" spans="1:10">
      <c r="A235" s="438" t="s">
        <v>739</v>
      </c>
      <c r="B235" s="439" t="s">
        <v>740</v>
      </c>
      <c r="C235" s="440">
        <v>11.16</v>
      </c>
      <c r="D235" s="441">
        <v>42</v>
      </c>
      <c r="E235" s="442">
        <v>27140</v>
      </c>
      <c r="F235" s="443">
        <v>13940</v>
      </c>
      <c r="G235" s="444">
        <f t="shared" si="6"/>
        <v>45097</v>
      </c>
      <c r="H235" s="445">
        <f t="shared" si="7"/>
        <v>29183</v>
      </c>
      <c r="I235" s="446">
        <f t="shared" si="7"/>
        <v>3983</v>
      </c>
      <c r="J235" s="443">
        <v>240</v>
      </c>
    </row>
    <row r="236" spans="1:10">
      <c r="A236" s="438" t="s">
        <v>741</v>
      </c>
      <c r="B236" s="439" t="s">
        <v>742</v>
      </c>
      <c r="C236" s="440">
        <v>12.27</v>
      </c>
      <c r="D236" s="441">
        <v>42</v>
      </c>
      <c r="E236" s="442">
        <v>27140</v>
      </c>
      <c r="F236" s="443">
        <v>13940</v>
      </c>
      <c r="G236" s="444">
        <f t="shared" si="6"/>
        <v>41526</v>
      </c>
      <c r="H236" s="445">
        <f t="shared" si="7"/>
        <v>26543</v>
      </c>
      <c r="I236" s="446">
        <f t="shared" si="7"/>
        <v>3983</v>
      </c>
      <c r="J236" s="443">
        <v>240</v>
      </c>
    </row>
    <row r="237" spans="1:10">
      <c r="A237" s="438" t="s">
        <v>743</v>
      </c>
      <c r="B237" s="439" t="s">
        <v>744</v>
      </c>
      <c r="C237" s="440">
        <v>10.07</v>
      </c>
      <c r="D237" s="441">
        <v>42</v>
      </c>
      <c r="E237" s="442">
        <v>27140</v>
      </c>
      <c r="F237" s="443">
        <v>13940</v>
      </c>
      <c r="G237" s="444">
        <f t="shared" si="6"/>
        <v>49369</v>
      </c>
      <c r="H237" s="445">
        <f t="shared" si="7"/>
        <v>32342</v>
      </c>
      <c r="I237" s="446">
        <f t="shared" si="7"/>
        <v>3983</v>
      </c>
      <c r="J237" s="443">
        <v>240</v>
      </c>
    </row>
    <row r="238" spans="1:10">
      <c r="A238" s="438" t="s">
        <v>745</v>
      </c>
      <c r="B238" s="439" t="s">
        <v>746</v>
      </c>
      <c r="C238" s="440">
        <v>13.14</v>
      </c>
      <c r="D238" s="441">
        <v>42</v>
      </c>
      <c r="E238" s="442">
        <v>27140</v>
      </c>
      <c r="F238" s="443">
        <v>13940</v>
      </c>
      <c r="G238" s="444">
        <f t="shared" si="6"/>
        <v>39149</v>
      </c>
      <c r="H238" s="445">
        <f t="shared" si="7"/>
        <v>24785</v>
      </c>
      <c r="I238" s="446">
        <f t="shared" si="7"/>
        <v>3983</v>
      </c>
      <c r="J238" s="443">
        <v>240</v>
      </c>
    </row>
    <row r="239" spans="1:10">
      <c r="A239" s="438" t="s">
        <v>747</v>
      </c>
      <c r="B239" s="439" t="s">
        <v>748</v>
      </c>
      <c r="C239" s="440">
        <v>12.72</v>
      </c>
      <c r="D239" s="441">
        <v>42</v>
      </c>
      <c r="E239" s="442">
        <v>27140</v>
      </c>
      <c r="F239" s="443">
        <v>13940</v>
      </c>
      <c r="G239" s="444">
        <f t="shared" si="6"/>
        <v>40256</v>
      </c>
      <c r="H239" s="445">
        <f t="shared" si="7"/>
        <v>25604</v>
      </c>
      <c r="I239" s="446">
        <f t="shared" si="7"/>
        <v>3983</v>
      </c>
      <c r="J239" s="443">
        <v>240</v>
      </c>
    </row>
    <row r="240" spans="1:10">
      <c r="A240" s="438" t="s">
        <v>749</v>
      </c>
      <c r="B240" s="439" t="s">
        <v>750</v>
      </c>
      <c r="C240" s="440">
        <v>13.14</v>
      </c>
      <c r="D240" s="441">
        <v>42</v>
      </c>
      <c r="E240" s="442">
        <v>27140</v>
      </c>
      <c r="F240" s="443">
        <v>13940</v>
      </c>
      <c r="G240" s="444">
        <f t="shared" si="6"/>
        <v>39149</v>
      </c>
      <c r="H240" s="445">
        <f t="shared" si="7"/>
        <v>24785</v>
      </c>
      <c r="I240" s="446">
        <f t="shared" si="7"/>
        <v>3983</v>
      </c>
      <c r="J240" s="443">
        <v>240</v>
      </c>
    </row>
    <row r="241" spans="1:10">
      <c r="A241" s="438" t="s">
        <v>751</v>
      </c>
      <c r="B241" s="439" t="s">
        <v>752</v>
      </c>
      <c r="C241" s="440">
        <v>12.02</v>
      </c>
      <c r="D241" s="441">
        <v>42</v>
      </c>
      <c r="E241" s="442">
        <v>27140</v>
      </c>
      <c r="F241" s="443">
        <v>13940</v>
      </c>
      <c r="G241" s="444">
        <f t="shared" si="6"/>
        <v>42273</v>
      </c>
      <c r="H241" s="445">
        <f t="shared" si="7"/>
        <v>27095</v>
      </c>
      <c r="I241" s="446">
        <f t="shared" si="7"/>
        <v>3983</v>
      </c>
      <c r="J241" s="443">
        <v>240</v>
      </c>
    </row>
    <row r="242" spans="1:10">
      <c r="A242" s="438" t="s">
        <v>753</v>
      </c>
      <c r="B242" s="439" t="s">
        <v>754</v>
      </c>
      <c r="C242" s="440">
        <v>13.14</v>
      </c>
      <c r="D242" s="441">
        <v>42</v>
      </c>
      <c r="E242" s="442">
        <v>27140</v>
      </c>
      <c r="F242" s="443">
        <v>13940</v>
      </c>
      <c r="G242" s="444">
        <f t="shared" si="6"/>
        <v>39149</v>
      </c>
      <c r="H242" s="445">
        <f t="shared" si="7"/>
        <v>24785</v>
      </c>
      <c r="I242" s="446">
        <f t="shared" si="7"/>
        <v>3983</v>
      </c>
      <c r="J242" s="443">
        <v>240</v>
      </c>
    </row>
    <row r="243" spans="1:10">
      <c r="A243" s="438" t="s">
        <v>755</v>
      </c>
      <c r="B243" s="439" t="s">
        <v>756</v>
      </c>
      <c r="C243" s="440">
        <v>13.14</v>
      </c>
      <c r="D243" s="441">
        <v>42</v>
      </c>
      <c r="E243" s="442">
        <v>27140</v>
      </c>
      <c r="F243" s="443">
        <v>13940</v>
      </c>
      <c r="G243" s="444">
        <f t="shared" si="6"/>
        <v>39149</v>
      </c>
      <c r="H243" s="445">
        <f t="shared" si="7"/>
        <v>24785</v>
      </c>
      <c r="I243" s="446">
        <f t="shared" si="7"/>
        <v>3983</v>
      </c>
      <c r="J243" s="443">
        <v>240</v>
      </c>
    </row>
    <row r="244" spans="1:10">
      <c r="A244" s="438" t="s">
        <v>757</v>
      </c>
      <c r="B244" s="439" t="s">
        <v>758</v>
      </c>
      <c r="C244" s="440">
        <v>11.16</v>
      </c>
      <c r="D244" s="441">
        <v>42</v>
      </c>
      <c r="E244" s="442">
        <v>27140</v>
      </c>
      <c r="F244" s="443">
        <v>13940</v>
      </c>
      <c r="G244" s="444">
        <f t="shared" si="6"/>
        <v>45097</v>
      </c>
      <c r="H244" s="445">
        <f t="shared" si="7"/>
        <v>29183</v>
      </c>
      <c r="I244" s="446">
        <f t="shared" si="7"/>
        <v>3983</v>
      </c>
      <c r="J244" s="443">
        <v>240</v>
      </c>
    </row>
    <row r="245" spans="1:10">
      <c r="A245" s="438" t="s">
        <v>759</v>
      </c>
      <c r="B245" s="439" t="s">
        <v>760</v>
      </c>
      <c r="C245" s="440">
        <v>12.54</v>
      </c>
      <c r="D245" s="441">
        <v>51</v>
      </c>
      <c r="E245" s="442">
        <v>27140</v>
      </c>
      <c r="F245" s="443">
        <v>13940</v>
      </c>
      <c r="G245" s="444">
        <f t="shared" si="6"/>
        <v>39802</v>
      </c>
      <c r="H245" s="445">
        <f t="shared" si="7"/>
        <v>25971</v>
      </c>
      <c r="I245" s="446">
        <f t="shared" si="7"/>
        <v>3280</v>
      </c>
      <c r="J245" s="443">
        <v>240</v>
      </c>
    </row>
    <row r="246" spans="1:10">
      <c r="A246" s="438" t="s">
        <v>761</v>
      </c>
      <c r="B246" s="439" t="s">
        <v>762</v>
      </c>
      <c r="C246" s="440">
        <v>11.06</v>
      </c>
      <c r="D246" s="441">
        <v>51</v>
      </c>
      <c r="E246" s="442">
        <v>27140</v>
      </c>
      <c r="F246" s="443">
        <v>13940</v>
      </c>
      <c r="G246" s="444">
        <f t="shared" si="6"/>
        <v>44503</v>
      </c>
      <c r="H246" s="445">
        <f t="shared" si="7"/>
        <v>29447</v>
      </c>
      <c r="I246" s="446">
        <f t="shared" si="7"/>
        <v>3280</v>
      </c>
      <c r="J246" s="443">
        <v>240</v>
      </c>
    </row>
    <row r="247" spans="1:10">
      <c r="A247" s="438" t="s">
        <v>763</v>
      </c>
      <c r="B247" s="439" t="s">
        <v>764</v>
      </c>
      <c r="C247" s="440">
        <v>13.34</v>
      </c>
      <c r="D247" s="441">
        <v>51</v>
      </c>
      <c r="E247" s="442">
        <v>27140</v>
      </c>
      <c r="F247" s="443">
        <v>13940</v>
      </c>
      <c r="G247" s="444">
        <f t="shared" si="6"/>
        <v>37696</v>
      </c>
      <c r="H247" s="445">
        <f t="shared" si="7"/>
        <v>24414</v>
      </c>
      <c r="I247" s="446">
        <f t="shared" si="7"/>
        <v>3280</v>
      </c>
      <c r="J247" s="443">
        <v>240</v>
      </c>
    </row>
    <row r="248" spans="1:10">
      <c r="A248" s="438" t="s">
        <v>765</v>
      </c>
      <c r="B248" s="439" t="s">
        <v>766</v>
      </c>
      <c r="C248" s="440">
        <v>11.85</v>
      </c>
      <c r="D248" s="441">
        <v>51</v>
      </c>
      <c r="E248" s="442">
        <v>27140</v>
      </c>
      <c r="F248" s="443">
        <v>13940</v>
      </c>
      <c r="G248" s="444">
        <f t="shared" si="6"/>
        <v>41848</v>
      </c>
      <c r="H248" s="445">
        <f t="shared" si="7"/>
        <v>27484</v>
      </c>
      <c r="I248" s="446">
        <f t="shared" si="7"/>
        <v>3280</v>
      </c>
      <c r="J248" s="443">
        <v>240</v>
      </c>
    </row>
    <row r="249" spans="1:10">
      <c r="A249" s="438" t="s">
        <v>767</v>
      </c>
      <c r="B249" s="439" t="s">
        <v>768</v>
      </c>
      <c r="C249" s="440">
        <v>13.34</v>
      </c>
      <c r="D249" s="441">
        <v>51</v>
      </c>
      <c r="E249" s="442">
        <v>27140</v>
      </c>
      <c r="F249" s="443">
        <v>13940</v>
      </c>
      <c r="G249" s="444">
        <f t="shared" si="6"/>
        <v>37696</v>
      </c>
      <c r="H249" s="445">
        <f t="shared" si="7"/>
        <v>24414</v>
      </c>
      <c r="I249" s="446">
        <f t="shared" si="7"/>
        <v>3280</v>
      </c>
      <c r="J249" s="443">
        <v>240</v>
      </c>
    </row>
    <row r="250" spans="1:10">
      <c r="A250" s="438" t="s">
        <v>769</v>
      </c>
      <c r="B250" s="439" t="s">
        <v>770</v>
      </c>
      <c r="C250" s="440">
        <v>13.34</v>
      </c>
      <c r="D250" s="441">
        <v>51</v>
      </c>
      <c r="E250" s="442">
        <v>27140</v>
      </c>
      <c r="F250" s="443">
        <v>13940</v>
      </c>
      <c r="G250" s="444">
        <f t="shared" si="6"/>
        <v>37696</v>
      </c>
      <c r="H250" s="445">
        <f t="shared" si="7"/>
        <v>24414</v>
      </c>
      <c r="I250" s="446">
        <f t="shared" si="7"/>
        <v>3280</v>
      </c>
      <c r="J250" s="443">
        <v>240</v>
      </c>
    </row>
    <row r="251" spans="1:10">
      <c r="A251" s="438" t="s">
        <v>817</v>
      </c>
      <c r="B251" s="439" t="s">
        <v>818</v>
      </c>
      <c r="C251" s="440">
        <v>11.06</v>
      </c>
      <c r="D251" s="441">
        <v>51</v>
      </c>
      <c r="E251" s="442">
        <v>27140</v>
      </c>
      <c r="F251" s="443">
        <v>13940</v>
      </c>
      <c r="G251" s="444">
        <f t="shared" si="6"/>
        <v>44503</v>
      </c>
      <c r="H251" s="445">
        <f t="shared" si="7"/>
        <v>29447</v>
      </c>
      <c r="I251" s="446">
        <f t="shared" si="7"/>
        <v>3280</v>
      </c>
      <c r="J251" s="443">
        <v>240</v>
      </c>
    </row>
    <row r="252" spans="1:10">
      <c r="A252" s="438" t="s">
        <v>771</v>
      </c>
      <c r="B252" s="439" t="s">
        <v>772</v>
      </c>
      <c r="C252" s="440">
        <v>11.64</v>
      </c>
      <c r="D252" s="441">
        <v>51</v>
      </c>
      <c r="E252" s="442">
        <v>27140</v>
      </c>
      <c r="F252" s="443">
        <v>13940</v>
      </c>
      <c r="G252" s="444">
        <f t="shared" si="6"/>
        <v>42518</v>
      </c>
      <c r="H252" s="445">
        <f t="shared" si="7"/>
        <v>27979</v>
      </c>
      <c r="I252" s="446">
        <f t="shared" si="7"/>
        <v>3280</v>
      </c>
      <c r="J252" s="443">
        <v>240</v>
      </c>
    </row>
    <row r="253" spans="1:10">
      <c r="A253" s="438" t="s">
        <v>773</v>
      </c>
      <c r="B253" s="439" t="s">
        <v>774</v>
      </c>
      <c r="C253" s="440">
        <v>10.27</v>
      </c>
      <c r="D253" s="441">
        <v>51</v>
      </c>
      <c r="E253" s="442">
        <v>27140</v>
      </c>
      <c r="F253" s="443">
        <v>13940</v>
      </c>
      <c r="G253" s="444">
        <f t="shared" si="6"/>
        <v>47566</v>
      </c>
      <c r="H253" s="445">
        <f t="shared" si="7"/>
        <v>31712</v>
      </c>
      <c r="I253" s="446">
        <f t="shared" si="7"/>
        <v>3280</v>
      </c>
      <c r="J253" s="443">
        <v>240</v>
      </c>
    </row>
    <row r="254" spans="1:10">
      <c r="A254" s="438" t="s">
        <v>775</v>
      </c>
      <c r="B254" s="439" t="s">
        <v>776</v>
      </c>
      <c r="C254" s="440">
        <v>11.33</v>
      </c>
      <c r="D254" s="441">
        <v>22</v>
      </c>
      <c r="E254" s="442">
        <v>27140</v>
      </c>
      <c r="F254" s="443">
        <v>13940</v>
      </c>
      <c r="G254" s="444">
        <f t="shared" si="6"/>
        <v>49401</v>
      </c>
      <c r="H254" s="445">
        <f t="shared" si="7"/>
        <v>28745</v>
      </c>
      <c r="I254" s="446">
        <f t="shared" si="7"/>
        <v>7604</v>
      </c>
      <c r="J254" s="443">
        <v>240</v>
      </c>
    </row>
    <row r="255" spans="1:10">
      <c r="A255" s="438" t="s">
        <v>777</v>
      </c>
      <c r="B255" s="439" t="s">
        <v>778</v>
      </c>
      <c r="C255" s="440">
        <v>11.33</v>
      </c>
      <c r="D255" s="441">
        <v>22</v>
      </c>
      <c r="E255" s="442">
        <v>27140</v>
      </c>
      <c r="F255" s="443">
        <v>13940</v>
      </c>
      <c r="G255" s="444">
        <f t="shared" si="6"/>
        <v>49401</v>
      </c>
      <c r="H255" s="445">
        <f t="shared" si="7"/>
        <v>28745</v>
      </c>
      <c r="I255" s="446">
        <f t="shared" si="7"/>
        <v>7604</v>
      </c>
      <c r="J255" s="443">
        <v>240</v>
      </c>
    </row>
    <row r="256" spans="1:10">
      <c r="A256" s="438" t="s">
        <v>779</v>
      </c>
      <c r="B256" s="439" t="s">
        <v>780</v>
      </c>
      <c r="C256" s="440">
        <v>7.95</v>
      </c>
      <c r="D256" s="441">
        <v>22</v>
      </c>
      <c r="E256" s="442">
        <v>27140</v>
      </c>
      <c r="F256" s="443">
        <v>13940</v>
      </c>
      <c r="G256" s="444">
        <f t="shared" si="6"/>
        <v>65930</v>
      </c>
      <c r="H256" s="445">
        <f t="shared" si="7"/>
        <v>40966</v>
      </c>
      <c r="I256" s="446">
        <f t="shared" si="7"/>
        <v>7604</v>
      </c>
      <c r="J256" s="443">
        <v>240</v>
      </c>
    </row>
    <row r="257" spans="1:10">
      <c r="A257" s="438" t="s">
        <v>781</v>
      </c>
      <c r="B257" s="439" t="s">
        <v>782</v>
      </c>
      <c r="C257" s="440">
        <v>10.49</v>
      </c>
      <c r="D257" s="441">
        <v>22</v>
      </c>
      <c r="E257" s="442">
        <v>27140</v>
      </c>
      <c r="F257" s="443">
        <v>13940</v>
      </c>
      <c r="G257" s="444">
        <f t="shared" si="6"/>
        <v>52515</v>
      </c>
      <c r="H257" s="445">
        <f t="shared" si="7"/>
        <v>31047</v>
      </c>
      <c r="I257" s="446">
        <f t="shared" si="7"/>
        <v>7604</v>
      </c>
      <c r="J257" s="443">
        <v>240</v>
      </c>
    </row>
    <row r="258" spans="1:10">
      <c r="A258" s="438" t="s">
        <v>783</v>
      </c>
      <c r="B258" s="439" t="s">
        <v>784</v>
      </c>
      <c r="C258" s="440">
        <v>6.89</v>
      </c>
      <c r="D258" s="441">
        <v>22</v>
      </c>
      <c r="E258" s="442">
        <v>27140</v>
      </c>
      <c r="F258" s="443">
        <v>13940</v>
      </c>
      <c r="G258" s="444">
        <f t="shared" si="6"/>
        <v>74455</v>
      </c>
      <c r="H258" s="445">
        <f t="shared" si="7"/>
        <v>47269</v>
      </c>
      <c r="I258" s="446">
        <f t="shared" si="7"/>
        <v>7604</v>
      </c>
      <c r="J258" s="443">
        <v>240</v>
      </c>
    </row>
    <row r="259" spans="1:10">
      <c r="A259" s="438" t="s">
        <v>785</v>
      </c>
      <c r="B259" s="439" t="s">
        <v>786</v>
      </c>
      <c r="C259" s="440">
        <v>10.49</v>
      </c>
      <c r="D259" s="441">
        <v>22</v>
      </c>
      <c r="E259" s="442">
        <v>27140</v>
      </c>
      <c r="F259" s="443">
        <v>13940</v>
      </c>
      <c r="G259" s="444">
        <f t="shared" si="6"/>
        <v>52515</v>
      </c>
      <c r="H259" s="445">
        <f t="shared" si="7"/>
        <v>31047</v>
      </c>
      <c r="I259" s="446">
        <f t="shared" si="7"/>
        <v>7604</v>
      </c>
      <c r="J259" s="443">
        <v>240</v>
      </c>
    </row>
    <row r="260" spans="1:10">
      <c r="A260" s="438" t="s">
        <v>787</v>
      </c>
      <c r="B260" s="439" t="s">
        <v>788</v>
      </c>
      <c r="C260" s="440">
        <v>6.42</v>
      </c>
      <c r="D260" s="441">
        <v>22</v>
      </c>
      <c r="E260" s="442">
        <v>27140</v>
      </c>
      <c r="F260" s="443">
        <v>13940</v>
      </c>
      <c r="G260" s="444">
        <f t="shared" si="6"/>
        <v>79135</v>
      </c>
      <c r="H260" s="445">
        <f t="shared" si="7"/>
        <v>50729</v>
      </c>
      <c r="I260" s="446">
        <f t="shared" si="7"/>
        <v>7604</v>
      </c>
      <c r="J260" s="443">
        <v>240</v>
      </c>
    </row>
    <row r="261" spans="1:10">
      <c r="A261" s="438" t="s">
        <v>819</v>
      </c>
      <c r="B261" s="439" t="s">
        <v>820</v>
      </c>
      <c r="C261" s="440">
        <v>7.96</v>
      </c>
      <c r="D261" s="441">
        <v>22</v>
      </c>
      <c r="E261" s="442">
        <v>27140</v>
      </c>
      <c r="F261" s="443">
        <v>13940</v>
      </c>
      <c r="G261" s="444">
        <f t="shared" si="6"/>
        <v>65861</v>
      </c>
      <c r="H261" s="445">
        <f t="shared" si="7"/>
        <v>40915</v>
      </c>
      <c r="I261" s="446">
        <f t="shared" si="7"/>
        <v>7604</v>
      </c>
      <c r="J261" s="443">
        <v>240</v>
      </c>
    </row>
    <row r="262" spans="1:10" ht="13.5" thickBot="1">
      <c r="A262" s="438" t="s">
        <v>821</v>
      </c>
      <c r="B262" s="439" t="s">
        <v>822</v>
      </c>
      <c r="C262" s="440">
        <v>7.71</v>
      </c>
      <c r="D262" s="441">
        <v>22</v>
      </c>
      <c r="E262" s="442">
        <v>27140</v>
      </c>
      <c r="F262" s="443">
        <v>13940</v>
      </c>
      <c r="G262" s="444">
        <f t="shared" ref="G262" si="8">ROUND(12*1.3525*(1/C262*E262+1/D262*F262)+J262,0)</f>
        <v>67655</v>
      </c>
      <c r="H262" s="445">
        <f t="shared" si="7"/>
        <v>42241</v>
      </c>
      <c r="I262" s="446">
        <f t="shared" si="7"/>
        <v>7604</v>
      </c>
      <c r="J262" s="443">
        <v>240</v>
      </c>
    </row>
    <row r="263" spans="1:10">
      <c r="A263" s="392" t="s">
        <v>789</v>
      </c>
      <c r="B263" s="496"/>
      <c r="C263" s="497"/>
      <c r="D263" s="497"/>
      <c r="E263" s="498"/>
      <c r="F263" s="494"/>
      <c r="G263" s="498"/>
      <c r="H263" s="498"/>
      <c r="I263" s="498"/>
      <c r="J263" s="499"/>
    </row>
    <row r="264" spans="1:10">
      <c r="A264" s="438" t="s">
        <v>387</v>
      </c>
      <c r="B264" s="439" t="s">
        <v>388</v>
      </c>
      <c r="C264" s="440">
        <v>10.17</v>
      </c>
      <c r="D264" s="441">
        <v>52.3</v>
      </c>
      <c r="E264" s="442">
        <v>25800</v>
      </c>
      <c r="F264" s="443">
        <v>13800</v>
      </c>
      <c r="G264" s="444">
        <f t="shared" ref="G264:G327" si="9">ROUND(12*1.3525*(1/C264*E264+1/D264*F264)+J264,0)</f>
        <v>45576</v>
      </c>
      <c r="H264" s="445">
        <f t="shared" si="7"/>
        <v>30442</v>
      </c>
      <c r="I264" s="446">
        <f t="shared" si="7"/>
        <v>3166</v>
      </c>
      <c r="J264" s="443">
        <v>120</v>
      </c>
    </row>
    <row r="265" spans="1:10">
      <c r="A265" s="438" t="s">
        <v>389</v>
      </c>
      <c r="B265" s="439" t="s">
        <v>390</v>
      </c>
      <c r="C265" s="440">
        <v>11.53</v>
      </c>
      <c r="D265" s="441">
        <v>52.3</v>
      </c>
      <c r="E265" s="442">
        <v>25800</v>
      </c>
      <c r="F265" s="443">
        <v>13800</v>
      </c>
      <c r="G265" s="444">
        <f t="shared" si="9"/>
        <v>40719</v>
      </c>
      <c r="H265" s="445">
        <f t="shared" si="7"/>
        <v>26852</v>
      </c>
      <c r="I265" s="446">
        <f t="shared" si="7"/>
        <v>3166</v>
      </c>
      <c r="J265" s="443">
        <v>120</v>
      </c>
    </row>
    <row r="266" spans="1:10">
      <c r="A266" s="438" t="s">
        <v>391</v>
      </c>
      <c r="B266" s="439" t="s">
        <v>392</v>
      </c>
      <c r="C266" s="440">
        <v>11.62</v>
      </c>
      <c r="D266" s="441">
        <v>52.3</v>
      </c>
      <c r="E266" s="442">
        <v>25800</v>
      </c>
      <c r="F266" s="443">
        <v>13800</v>
      </c>
      <c r="G266" s="444">
        <f t="shared" si="9"/>
        <v>40438</v>
      </c>
      <c r="H266" s="445">
        <f t="shared" ref="H266:I327" si="10">ROUND(12*(1/C266*E266),0)</f>
        <v>26644</v>
      </c>
      <c r="I266" s="446">
        <f t="shared" si="10"/>
        <v>3166</v>
      </c>
      <c r="J266" s="443">
        <v>120</v>
      </c>
    </row>
    <row r="267" spans="1:10">
      <c r="A267" s="438" t="s">
        <v>393</v>
      </c>
      <c r="B267" s="439" t="s">
        <v>394</v>
      </c>
      <c r="C267" s="440">
        <v>17.43</v>
      </c>
      <c r="D267" s="441">
        <v>52.3</v>
      </c>
      <c r="E267" s="442">
        <v>25800</v>
      </c>
      <c r="F267" s="443">
        <v>13800</v>
      </c>
      <c r="G267" s="444">
        <f t="shared" si="9"/>
        <v>28426</v>
      </c>
      <c r="H267" s="445">
        <f t="shared" si="10"/>
        <v>17762</v>
      </c>
      <c r="I267" s="446">
        <f t="shared" si="10"/>
        <v>3166</v>
      </c>
      <c r="J267" s="443">
        <v>120</v>
      </c>
    </row>
    <row r="268" spans="1:10">
      <c r="A268" s="438" t="s">
        <v>395</v>
      </c>
      <c r="B268" s="439" t="s">
        <v>396</v>
      </c>
      <c r="C268" s="440">
        <v>11.09</v>
      </c>
      <c r="D268" s="441">
        <v>52.3</v>
      </c>
      <c r="E268" s="442">
        <v>25800</v>
      </c>
      <c r="F268" s="443">
        <v>13800</v>
      </c>
      <c r="G268" s="444">
        <f t="shared" si="9"/>
        <v>42160</v>
      </c>
      <c r="H268" s="445">
        <f t="shared" si="10"/>
        <v>27917</v>
      </c>
      <c r="I268" s="446">
        <f t="shared" si="10"/>
        <v>3166</v>
      </c>
      <c r="J268" s="443">
        <v>120</v>
      </c>
    </row>
    <row r="269" spans="1:10">
      <c r="A269" s="438" t="s">
        <v>397</v>
      </c>
      <c r="B269" s="439" t="s">
        <v>398</v>
      </c>
      <c r="C269" s="440">
        <v>11.62</v>
      </c>
      <c r="D269" s="441">
        <v>52.3</v>
      </c>
      <c r="E269" s="442">
        <v>25800</v>
      </c>
      <c r="F269" s="443">
        <v>13800</v>
      </c>
      <c r="G269" s="444">
        <f t="shared" si="9"/>
        <v>40438</v>
      </c>
      <c r="H269" s="445">
        <f t="shared" si="10"/>
        <v>26644</v>
      </c>
      <c r="I269" s="446">
        <f t="shared" si="10"/>
        <v>3166</v>
      </c>
      <c r="J269" s="443">
        <v>120</v>
      </c>
    </row>
    <row r="270" spans="1:10">
      <c r="A270" s="438" t="s">
        <v>399</v>
      </c>
      <c r="B270" s="439" t="s">
        <v>400</v>
      </c>
      <c r="C270" s="440">
        <v>10.17</v>
      </c>
      <c r="D270" s="441">
        <v>52.3</v>
      </c>
      <c r="E270" s="442">
        <v>25800</v>
      </c>
      <c r="F270" s="443">
        <v>13800</v>
      </c>
      <c r="G270" s="444">
        <f t="shared" si="9"/>
        <v>45576</v>
      </c>
      <c r="H270" s="445">
        <f t="shared" si="10"/>
        <v>30442</v>
      </c>
      <c r="I270" s="446">
        <f t="shared" si="10"/>
        <v>3166</v>
      </c>
      <c r="J270" s="443">
        <v>120</v>
      </c>
    </row>
    <row r="271" spans="1:10">
      <c r="A271" s="438" t="s">
        <v>401</v>
      </c>
      <c r="B271" s="439" t="s">
        <v>402</v>
      </c>
      <c r="C271" s="440">
        <v>9.61</v>
      </c>
      <c r="D271" s="441">
        <v>52.3</v>
      </c>
      <c r="E271" s="442">
        <v>25800</v>
      </c>
      <c r="F271" s="443">
        <v>13800</v>
      </c>
      <c r="G271" s="444">
        <f t="shared" si="9"/>
        <v>47975</v>
      </c>
      <c r="H271" s="445">
        <f t="shared" si="10"/>
        <v>32216</v>
      </c>
      <c r="I271" s="446">
        <f t="shared" si="10"/>
        <v>3166</v>
      </c>
      <c r="J271" s="443">
        <v>120</v>
      </c>
    </row>
    <row r="272" spans="1:10">
      <c r="A272" s="438" t="s">
        <v>797</v>
      </c>
      <c r="B272" s="439" t="s">
        <v>823</v>
      </c>
      <c r="C272" s="440">
        <v>9.61</v>
      </c>
      <c r="D272" s="441">
        <v>52.3</v>
      </c>
      <c r="E272" s="442">
        <v>25800</v>
      </c>
      <c r="F272" s="443">
        <v>13800</v>
      </c>
      <c r="G272" s="444">
        <f t="shared" si="9"/>
        <v>47975</v>
      </c>
      <c r="H272" s="445">
        <f t="shared" si="10"/>
        <v>32216</v>
      </c>
      <c r="I272" s="446">
        <f t="shared" si="10"/>
        <v>3166</v>
      </c>
      <c r="J272" s="443">
        <v>120</v>
      </c>
    </row>
    <row r="273" spans="1:10">
      <c r="A273" s="438" t="s">
        <v>403</v>
      </c>
      <c r="B273" s="439" t="s">
        <v>404</v>
      </c>
      <c r="C273" s="440">
        <v>10.17</v>
      </c>
      <c r="D273" s="441">
        <v>52.3</v>
      </c>
      <c r="E273" s="442">
        <v>25800</v>
      </c>
      <c r="F273" s="443">
        <v>13800</v>
      </c>
      <c r="G273" s="444">
        <f t="shared" si="9"/>
        <v>45576</v>
      </c>
      <c r="H273" s="445">
        <f t="shared" si="10"/>
        <v>30442</v>
      </c>
      <c r="I273" s="446">
        <f t="shared" si="10"/>
        <v>3166</v>
      </c>
      <c r="J273" s="443">
        <v>120</v>
      </c>
    </row>
    <row r="274" spans="1:10">
      <c r="A274" s="438" t="s">
        <v>405</v>
      </c>
      <c r="B274" s="439" t="s">
        <v>406</v>
      </c>
      <c r="C274" s="440">
        <v>11.09</v>
      </c>
      <c r="D274" s="441">
        <v>52.3</v>
      </c>
      <c r="E274" s="442">
        <v>25800</v>
      </c>
      <c r="F274" s="443">
        <v>13800</v>
      </c>
      <c r="G274" s="444">
        <f t="shared" si="9"/>
        <v>42160</v>
      </c>
      <c r="H274" s="445">
        <f t="shared" si="10"/>
        <v>27917</v>
      </c>
      <c r="I274" s="446">
        <f t="shared" si="10"/>
        <v>3166</v>
      </c>
      <c r="J274" s="443">
        <v>120</v>
      </c>
    </row>
    <row r="275" spans="1:10">
      <c r="A275" s="438" t="s">
        <v>407</v>
      </c>
      <c r="B275" s="439" t="s">
        <v>408</v>
      </c>
      <c r="C275" s="440">
        <v>11.09</v>
      </c>
      <c r="D275" s="441">
        <v>52.3</v>
      </c>
      <c r="E275" s="442">
        <v>25800</v>
      </c>
      <c r="F275" s="443">
        <v>13800</v>
      </c>
      <c r="G275" s="444">
        <f t="shared" si="9"/>
        <v>42160</v>
      </c>
      <c r="H275" s="445">
        <f t="shared" si="10"/>
        <v>27917</v>
      </c>
      <c r="I275" s="446">
        <f t="shared" si="10"/>
        <v>3166</v>
      </c>
      <c r="J275" s="443">
        <v>120</v>
      </c>
    </row>
    <row r="276" spans="1:10">
      <c r="A276" s="438" t="s">
        <v>799</v>
      </c>
      <c r="B276" s="439" t="s">
        <v>800</v>
      </c>
      <c r="C276" s="440">
        <v>9.61</v>
      </c>
      <c r="D276" s="441">
        <v>52.3</v>
      </c>
      <c r="E276" s="442">
        <v>25800</v>
      </c>
      <c r="F276" s="443">
        <v>13800</v>
      </c>
      <c r="G276" s="444">
        <f t="shared" si="9"/>
        <v>47975</v>
      </c>
      <c r="H276" s="445">
        <f t="shared" si="10"/>
        <v>32216</v>
      </c>
      <c r="I276" s="446">
        <f t="shared" si="10"/>
        <v>3166</v>
      </c>
      <c r="J276" s="443">
        <v>120</v>
      </c>
    </row>
    <row r="277" spans="1:10">
      <c r="A277" s="438" t="s">
        <v>409</v>
      </c>
      <c r="B277" s="439" t="s">
        <v>410</v>
      </c>
      <c r="C277" s="440">
        <v>8.32</v>
      </c>
      <c r="D277" s="441">
        <v>52.3</v>
      </c>
      <c r="E277" s="442">
        <v>25800</v>
      </c>
      <c r="F277" s="443">
        <v>13800</v>
      </c>
      <c r="G277" s="444">
        <f t="shared" si="9"/>
        <v>54731</v>
      </c>
      <c r="H277" s="445">
        <f t="shared" si="10"/>
        <v>37212</v>
      </c>
      <c r="I277" s="446">
        <f t="shared" si="10"/>
        <v>3166</v>
      </c>
      <c r="J277" s="443">
        <v>120</v>
      </c>
    </row>
    <row r="278" spans="1:10">
      <c r="A278" s="438" t="s">
        <v>411</v>
      </c>
      <c r="B278" s="439" t="s">
        <v>412</v>
      </c>
      <c r="C278" s="440">
        <v>9.61</v>
      </c>
      <c r="D278" s="441">
        <v>52.3</v>
      </c>
      <c r="E278" s="442">
        <v>25800</v>
      </c>
      <c r="F278" s="443">
        <v>13800</v>
      </c>
      <c r="G278" s="444">
        <f t="shared" si="9"/>
        <v>47975</v>
      </c>
      <c r="H278" s="445">
        <f t="shared" si="10"/>
        <v>32216</v>
      </c>
      <c r="I278" s="446">
        <f t="shared" si="10"/>
        <v>3166</v>
      </c>
      <c r="J278" s="443">
        <v>120</v>
      </c>
    </row>
    <row r="279" spans="1:10">
      <c r="A279" s="438" t="s">
        <v>413</v>
      </c>
      <c r="B279" s="439" t="s">
        <v>414</v>
      </c>
      <c r="C279" s="440">
        <v>11.09</v>
      </c>
      <c r="D279" s="441">
        <v>52.3</v>
      </c>
      <c r="E279" s="442">
        <v>25800</v>
      </c>
      <c r="F279" s="443">
        <v>13800</v>
      </c>
      <c r="G279" s="444">
        <f t="shared" si="9"/>
        <v>42160</v>
      </c>
      <c r="H279" s="445">
        <f t="shared" si="10"/>
        <v>27917</v>
      </c>
      <c r="I279" s="446">
        <f t="shared" si="10"/>
        <v>3166</v>
      </c>
      <c r="J279" s="443">
        <v>120</v>
      </c>
    </row>
    <row r="280" spans="1:10">
      <c r="A280" s="438" t="s">
        <v>415</v>
      </c>
      <c r="B280" s="439" t="s">
        <v>416</v>
      </c>
      <c r="C280" s="440">
        <v>10.25</v>
      </c>
      <c r="D280" s="441">
        <v>52.3</v>
      </c>
      <c r="E280" s="442">
        <v>25800</v>
      </c>
      <c r="F280" s="443">
        <v>13800</v>
      </c>
      <c r="G280" s="444">
        <f t="shared" si="9"/>
        <v>45255</v>
      </c>
      <c r="H280" s="445">
        <f t="shared" si="10"/>
        <v>30205</v>
      </c>
      <c r="I280" s="446">
        <f t="shared" si="10"/>
        <v>3166</v>
      </c>
      <c r="J280" s="443">
        <v>120</v>
      </c>
    </row>
    <row r="281" spans="1:10">
      <c r="A281" s="438" t="s">
        <v>417</v>
      </c>
      <c r="B281" s="439" t="s">
        <v>418</v>
      </c>
      <c r="C281" s="440">
        <v>11.62</v>
      </c>
      <c r="D281" s="441">
        <v>52.3</v>
      </c>
      <c r="E281" s="442">
        <v>25800</v>
      </c>
      <c r="F281" s="443">
        <v>13800</v>
      </c>
      <c r="G281" s="444">
        <f t="shared" si="9"/>
        <v>40438</v>
      </c>
      <c r="H281" s="445">
        <f t="shared" si="10"/>
        <v>26644</v>
      </c>
      <c r="I281" s="446">
        <f t="shared" si="10"/>
        <v>3166</v>
      </c>
      <c r="J281" s="443">
        <v>120</v>
      </c>
    </row>
    <row r="282" spans="1:10">
      <c r="A282" s="438" t="s">
        <v>419</v>
      </c>
      <c r="B282" s="439" t="s">
        <v>420</v>
      </c>
      <c r="C282" s="440">
        <v>11.62</v>
      </c>
      <c r="D282" s="441">
        <v>52.3</v>
      </c>
      <c r="E282" s="442">
        <v>25800</v>
      </c>
      <c r="F282" s="443">
        <v>13800</v>
      </c>
      <c r="G282" s="444">
        <f t="shared" si="9"/>
        <v>40438</v>
      </c>
      <c r="H282" s="445">
        <f t="shared" si="10"/>
        <v>26644</v>
      </c>
      <c r="I282" s="446">
        <f t="shared" si="10"/>
        <v>3166</v>
      </c>
      <c r="J282" s="443">
        <v>120</v>
      </c>
    </row>
    <row r="283" spans="1:10">
      <c r="A283" s="438" t="s">
        <v>421</v>
      </c>
      <c r="B283" s="439" t="s">
        <v>422</v>
      </c>
      <c r="C283" s="440">
        <v>11.09</v>
      </c>
      <c r="D283" s="441">
        <v>52.3</v>
      </c>
      <c r="E283" s="442">
        <v>25800</v>
      </c>
      <c r="F283" s="443">
        <v>13800</v>
      </c>
      <c r="G283" s="444">
        <f t="shared" si="9"/>
        <v>42160</v>
      </c>
      <c r="H283" s="445">
        <f t="shared" si="10"/>
        <v>27917</v>
      </c>
      <c r="I283" s="446">
        <f t="shared" si="10"/>
        <v>3166</v>
      </c>
      <c r="J283" s="443">
        <v>120</v>
      </c>
    </row>
    <row r="284" spans="1:10">
      <c r="A284" s="438" t="s">
        <v>801</v>
      </c>
      <c r="B284" s="439" t="s">
        <v>802</v>
      </c>
      <c r="C284" s="440">
        <v>11.09</v>
      </c>
      <c r="D284" s="441">
        <v>52.3</v>
      </c>
      <c r="E284" s="442">
        <v>25800</v>
      </c>
      <c r="F284" s="443">
        <v>13800</v>
      </c>
      <c r="G284" s="444">
        <f t="shared" si="9"/>
        <v>42160</v>
      </c>
      <c r="H284" s="445">
        <f t="shared" si="10"/>
        <v>27917</v>
      </c>
      <c r="I284" s="446">
        <f t="shared" si="10"/>
        <v>3166</v>
      </c>
      <c r="J284" s="443">
        <v>120</v>
      </c>
    </row>
    <row r="285" spans="1:10">
      <c r="A285" s="438" t="s">
        <v>423</v>
      </c>
      <c r="B285" s="439" t="s">
        <v>424</v>
      </c>
      <c r="C285" s="440">
        <v>11.62</v>
      </c>
      <c r="D285" s="441">
        <v>52.3</v>
      </c>
      <c r="E285" s="442">
        <v>25800</v>
      </c>
      <c r="F285" s="443">
        <v>13800</v>
      </c>
      <c r="G285" s="444">
        <f t="shared" si="9"/>
        <v>40438</v>
      </c>
      <c r="H285" s="445">
        <f t="shared" si="10"/>
        <v>26644</v>
      </c>
      <c r="I285" s="446">
        <f t="shared" si="10"/>
        <v>3166</v>
      </c>
      <c r="J285" s="443">
        <v>120</v>
      </c>
    </row>
    <row r="286" spans="1:10">
      <c r="A286" s="438" t="s">
        <v>425</v>
      </c>
      <c r="B286" s="439" t="s">
        <v>426</v>
      </c>
      <c r="C286" s="440">
        <v>11.83</v>
      </c>
      <c r="D286" s="441">
        <v>52.3</v>
      </c>
      <c r="E286" s="442">
        <v>25800</v>
      </c>
      <c r="F286" s="443">
        <v>13800</v>
      </c>
      <c r="G286" s="444">
        <f t="shared" si="9"/>
        <v>39798</v>
      </c>
      <c r="H286" s="445">
        <f t="shared" si="10"/>
        <v>26171</v>
      </c>
      <c r="I286" s="446">
        <f t="shared" si="10"/>
        <v>3166</v>
      </c>
      <c r="J286" s="443">
        <v>120</v>
      </c>
    </row>
    <row r="287" spans="1:10">
      <c r="A287" s="438" t="s">
        <v>427</v>
      </c>
      <c r="B287" s="439" t="s">
        <v>428</v>
      </c>
      <c r="C287" s="440">
        <v>17.43</v>
      </c>
      <c r="D287" s="441">
        <v>52.3</v>
      </c>
      <c r="E287" s="442">
        <v>25800</v>
      </c>
      <c r="F287" s="443">
        <v>13800</v>
      </c>
      <c r="G287" s="444">
        <f t="shared" si="9"/>
        <v>28426</v>
      </c>
      <c r="H287" s="445">
        <f t="shared" si="10"/>
        <v>17762</v>
      </c>
      <c r="I287" s="446">
        <f t="shared" si="10"/>
        <v>3166</v>
      </c>
      <c r="J287" s="443">
        <v>120</v>
      </c>
    </row>
    <row r="288" spans="1:10">
      <c r="A288" s="438" t="s">
        <v>429</v>
      </c>
      <c r="B288" s="439" t="s">
        <v>430</v>
      </c>
      <c r="C288" s="440">
        <v>14.04</v>
      </c>
      <c r="D288" s="441">
        <v>52.3</v>
      </c>
      <c r="E288" s="442">
        <v>25800</v>
      </c>
      <c r="F288" s="443">
        <v>13800</v>
      </c>
      <c r="G288" s="444">
        <f t="shared" si="9"/>
        <v>34227</v>
      </c>
      <c r="H288" s="445">
        <f t="shared" si="10"/>
        <v>22051</v>
      </c>
      <c r="I288" s="446">
        <f t="shared" si="10"/>
        <v>3166</v>
      </c>
      <c r="J288" s="443">
        <v>120</v>
      </c>
    </row>
    <row r="289" spans="1:10">
      <c r="A289" s="438" t="s">
        <v>431</v>
      </c>
      <c r="B289" s="439" t="s">
        <v>432</v>
      </c>
      <c r="C289" s="440">
        <v>14.04</v>
      </c>
      <c r="D289" s="441">
        <v>52.3</v>
      </c>
      <c r="E289" s="442">
        <v>25800</v>
      </c>
      <c r="F289" s="443">
        <v>13800</v>
      </c>
      <c r="G289" s="444">
        <f t="shared" si="9"/>
        <v>34227</v>
      </c>
      <c r="H289" s="445">
        <f t="shared" si="10"/>
        <v>22051</v>
      </c>
      <c r="I289" s="446">
        <f t="shared" si="10"/>
        <v>3166</v>
      </c>
      <c r="J289" s="443">
        <v>120</v>
      </c>
    </row>
    <row r="290" spans="1:10">
      <c r="A290" s="438" t="s">
        <v>433</v>
      </c>
      <c r="B290" s="439" t="s">
        <v>434</v>
      </c>
      <c r="C290" s="440">
        <v>11.62</v>
      </c>
      <c r="D290" s="441">
        <v>52.3</v>
      </c>
      <c r="E290" s="442">
        <v>25800</v>
      </c>
      <c r="F290" s="443">
        <v>13800</v>
      </c>
      <c r="G290" s="444">
        <f t="shared" si="9"/>
        <v>40438</v>
      </c>
      <c r="H290" s="445">
        <f t="shared" si="10"/>
        <v>26644</v>
      </c>
      <c r="I290" s="446">
        <f t="shared" si="10"/>
        <v>3166</v>
      </c>
      <c r="J290" s="443">
        <v>120</v>
      </c>
    </row>
    <row r="291" spans="1:10">
      <c r="A291" s="438" t="s">
        <v>435</v>
      </c>
      <c r="B291" s="439" t="s">
        <v>436</v>
      </c>
      <c r="C291" s="440">
        <v>10.52</v>
      </c>
      <c r="D291" s="441">
        <v>52.3</v>
      </c>
      <c r="E291" s="442">
        <v>25800</v>
      </c>
      <c r="F291" s="443">
        <v>13800</v>
      </c>
      <c r="G291" s="444">
        <f t="shared" si="9"/>
        <v>44206</v>
      </c>
      <c r="H291" s="445">
        <f t="shared" si="10"/>
        <v>29430</v>
      </c>
      <c r="I291" s="446">
        <f t="shared" si="10"/>
        <v>3166</v>
      </c>
      <c r="J291" s="443">
        <v>120</v>
      </c>
    </row>
    <row r="292" spans="1:10">
      <c r="A292" s="438" t="s">
        <v>437</v>
      </c>
      <c r="B292" s="439" t="s">
        <v>438</v>
      </c>
      <c r="C292" s="440">
        <v>12.64</v>
      </c>
      <c r="D292" s="441">
        <v>52.3</v>
      </c>
      <c r="E292" s="442">
        <v>25800</v>
      </c>
      <c r="F292" s="443">
        <v>13800</v>
      </c>
      <c r="G292" s="444">
        <f t="shared" si="9"/>
        <v>37530</v>
      </c>
      <c r="H292" s="445">
        <f t="shared" si="10"/>
        <v>24494</v>
      </c>
      <c r="I292" s="446">
        <f t="shared" si="10"/>
        <v>3166</v>
      </c>
      <c r="J292" s="443">
        <v>120</v>
      </c>
    </row>
    <row r="293" spans="1:10">
      <c r="A293" s="438" t="s">
        <v>439</v>
      </c>
      <c r="B293" s="439" t="s">
        <v>440</v>
      </c>
      <c r="C293" s="440">
        <v>11.62</v>
      </c>
      <c r="D293" s="441">
        <v>52.3</v>
      </c>
      <c r="E293" s="442">
        <v>25800</v>
      </c>
      <c r="F293" s="443">
        <v>13800</v>
      </c>
      <c r="G293" s="444">
        <f t="shared" si="9"/>
        <v>40438</v>
      </c>
      <c r="H293" s="445">
        <f t="shared" si="10"/>
        <v>26644</v>
      </c>
      <c r="I293" s="446">
        <f t="shared" si="10"/>
        <v>3166</v>
      </c>
      <c r="J293" s="443">
        <v>120</v>
      </c>
    </row>
    <row r="294" spans="1:10">
      <c r="A294" s="438" t="s">
        <v>441</v>
      </c>
      <c r="B294" s="439" t="s">
        <v>442</v>
      </c>
      <c r="C294" s="440">
        <v>11.62</v>
      </c>
      <c r="D294" s="441">
        <v>52.3</v>
      </c>
      <c r="E294" s="442">
        <v>25800</v>
      </c>
      <c r="F294" s="443">
        <v>13800</v>
      </c>
      <c r="G294" s="444">
        <f t="shared" si="9"/>
        <v>40438</v>
      </c>
      <c r="H294" s="445">
        <f t="shared" si="10"/>
        <v>26644</v>
      </c>
      <c r="I294" s="446">
        <f t="shared" si="10"/>
        <v>3166</v>
      </c>
      <c r="J294" s="443">
        <v>120</v>
      </c>
    </row>
    <row r="295" spans="1:10">
      <c r="A295" s="438" t="s">
        <v>443</v>
      </c>
      <c r="B295" s="439" t="s">
        <v>444</v>
      </c>
      <c r="C295" s="440">
        <v>11.83</v>
      </c>
      <c r="D295" s="441">
        <v>52.3</v>
      </c>
      <c r="E295" s="442">
        <v>25800</v>
      </c>
      <c r="F295" s="443">
        <v>13800</v>
      </c>
      <c r="G295" s="444">
        <f t="shared" si="9"/>
        <v>39798</v>
      </c>
      <c r="H295" s="445">
        <f t="shared" si="10"/>
        <v>26171</v>
      </c>
      <c r="I295" s="446">
        <f t="shared" si="10"/>
        <v>3166</v>
      </c>
      <c r="J295" s="443">
        <v>120</v>
      </c>
    </row>
    <row r="296" spans="1:10">
      <c r="A296" s="438" t="s">
        <v>445</v>
      </c>
      <c r="B296" s="439" t="s">
        <v>446</v>
      </c>
      <c r="C296" s="440">
        <v>20.97</v>
      </c>
      <c r="D296" s="441">
        <v>41.6</v>
      </c>
      <c r="E296" s="442">
        <v>25800</v>
      </c>
      <c r="F296" s="443">
        <v>13800</v>
      </c>
      <c r="G296" s="444">
        <f t="shared" si="9"/>
        <v>25472</v>
      </c>
      <c r="H296" s="445">
        <f t="shared" si="10"/>
        <v>14764</v>
      </c>
      <c r="I296" s="446">
        <f t="shared" si="10"/>
        <v>3981</v>
      </c>
      <c r="J296" s="443">
        <v>120</v>
      </c>
    </row>
    <row r="297" spans="1:10">
      <c r="A297" s="438" t="s">
        <v>447</v>
      </c>
      <c r="B297" s="439" t="s">
        <v>448</v>
      </c>
      <c r="C297" s="440">
        <v>23.96</v>
      </c>
      <c r="D297" s="441">
        <v>41.6</v>
      </c>
      <c r="E297" s="442">
        <v>25800</v>
      </c>
      <c r="F297" s="443">
        <v>13800</v>
      </c>
      <c r="G297" s="444">
        <f t="shared" si="9"/>
        <v>22980</v>
      </c>
      <c r="H297" s="445">
        <f t="shared" si="10"/>
        <v>12922</v>
      </c>
      <c r="I297" s="446">
        <f t="shared" si="10"/>
        <v>3981</v>
      </c>
      <c r="J297" s="443">
        <v>120</v>
      </c>
    </row>
    <row r="298" spans="1:10">
      <c r="A298" s="438" t="s">
        <v>449</v>
      </c>
      <c r="B298" s="439" t="s">
        <v>450</v>
      </c>
      <c r="C298" s="440">
        <v>24.05</v>
      </c>
      <c r="D298" s="441">
        <v>41.6</v>
      </c>
      <c r="E298" s="442">
        <v>25800</v>
      </c>
      <c r="F298" s="443">
        <v>13800</v>
      </c>
      <c r="G298" s="444">
        <f t="shared" si="9"/>
        <v>22915</v>
      </c>
      <c r="H298" s="445">
        <f t="shared" si="10"/>
        <v>12873</v>
      </c>
      <c r="I298" s="446">
        <f t="shared" si="10"/>
        <v>3981</v>
      </c>
      <c r="J298" s="443">
        <v>120</v>
      </c>
    </row>
    <row r="299" spans="1:10">
      <c r="A299" s="438" t="s">
        <v>451</v>
      </c>
      <c r="B299" s="439" t="s">
        <v>452</v>
      </c>
      <c r="C299" s="440">
        <v>20.350000000000001</v>
      </c>
      <c r="D299" s="441">
        <v>41.6</v>
      </c>
      <c r="E299" s="442">
        <v>25800</v>
      </c>
      <c r="F299" s="443">
        <v>13800</v>
      </c>
      <c r="G299" s="444">
        <f t="shared" si="9"/>
        <v>26081</v>
      </c>
      <c r="H299" s="445">
        <f t="shared" si="10"/>
        <v>15214</v>
      </c>
      <c r="I299" s="446">
        <f t="shared" si="10"/>
        <v>3981</v>
      </c>
      <c r="J299" s="443">
        <v>120</v>
      </c>
    </row>
    <row r="300" spans="1:10">
      <c r="A300" s="438" t="s">
        <v>453</v>
      </c>
      <c r="B300" s="439" t="s">
        <v>454</v>
      </c>
      <c r="C300" s="440">
        <v>20.97</v>
      </c>
      <c r="D300" s="441">
        <v>41.6</v>
      </c>
      <c r="E300" s="442">
        <v>25800</v>
      </c>
      <c r="F300" s="443">
        <v>13800</v>
      </c>
      <c r="G300" s="444">
        <f t="shared" si="9"/>
        <v>25472</v>
      </c>
      <c r="H300" s="445">
        <f t="shared" si="10"/>
        <v>14764</v>
      </c>
      <c r="I300" s="446">
        <f t="shared" si="10"/>
        <v>3981</v>
      </c>
      <c r="J300" s="443">
        <v>120</v>
      </c>
    </row>
    <row r="301" spans="1:10">
      <c r="A301" s="438" t="s">
        <v>455</v>
      </c>
      <c r="B301" s="439" t="s">
        <v>456</v>
      </c>
      <c r="C301" s="440">
        <v>24.05</v>
      </c>
      <c r="D301" s="441">
        <v>41.6</v>
      </c>
      <c r="E301" s="442">
        <v>25800</v>
      </c>
      <c r="F301" s="443">
        <v>13800</v>
      </c>
      <c r="G301" s="444">
        <f t="shared" si="9"/>
        <v>22915</v>
      </c>
      <c r="H301" s="445">
        <f t="shared" si="10"/>
        <v>12873</v>
      </c>
      <c r="I301" s="446">
        <f t="shared" si="10"/>
        <v>3981</v>
      </c>
      <c r="J301" s="443">
        <v>120</v>
      </c>
    </row>
    <row r="302" spans="1:10">
      <c r="A302" s="438" t="s">
        <v>457</v>
      </c>
      <c r="B302" s="439" t="s">
        <v>458</v>
      </c>
      <c r="C302" s="440">
        <v>24.05</v>
      </c>
      <c r="D302" s="441">
        <v>41.6</v>
      </c>
      <c r="E302" s="442">
        <v>25800</v>
      </c>
      <c r="F302" s="443">
        <v>13800</v>
      </c>
      <c r="G302" s="444">
        <f t="shared" si="9"/>
        <v>22915</v>
      </c>
      <c r="H302" s="445">
        <f t="shared" si="10"/>
        <v>12873</v>
      </c>
      <c r="I302" s="446">
        <f t="shared" si="10"/>
        <v>3981</v>
      </c>
      <c r="J302" s="443">
        <v>120</v>
      </c>
    </row>
    <row r="303" spans="1:10">
      <c r="A303" s="438" t="s">
        <v>459</v>
      </c>
      <c r="B303" s="439" t="s">
        <v>460</v>
      </c>
      <c r="C303" s="440">
        <v>20.97</v>
      </c>
      <c r="D303" s="441">
        <v>41.6</v>
      </c>
      <c r="E303" s="442">
        <v>25800</v>
      </c>
      <c r="F303" s="443">
        <v>13800</v>
      </c>
      <c r="G303" s="444">
        <f t="shared" si="9"/>
        <v>25472</v>
      </c>
      <c r="H303" s="445">
        <f t="shared" si="10"/>
        <v>14764</v>
      </c>
      <c r="I303" s="446">
        <f t="shared" si="10"/>
        <v>3981</v>
      </c>
      <c r="J303" s="443">
        <v>120</v>
      </c>
    </row>
    <row r="304" spans="1:10">
      <c r="A304" s="438" t="s">
        <v>461</v>
      </c>
      <c r="B304" s="439" t="s">
        <v>462</v>
      </c>
      <c r="C304" s="440">
        <v>24.05</v>
      </c>
      <c r="D304" s="441">
        <v>41.6</v>
      </c>
      <c r="E304" s="442">
        <v>25800</v>
      </c>
      <c r="F304" s="443">
        <v>13800</v>
      </c>
      <c r="G304" s="444">
        <f t="shared" si="9"/>
        <v>22915</v>
      </c>
      <c r="H304" s="445">
        <f t="shared" si="10"/>
        <v>12873</v>
      </c>
      <c r="I304" s="446">
        <f t="shared" si="10"/>
        <v>3981</v>
      </c>
      <c r="J304" s="443">
        <v>120</v>
      </c>
    </row>
    <row r="305" spans="1:10">
      <c r="A305" s="438" t="s">
        <v>463</v>
      </c>
      <c r="B305" s="439" t="s">
        <v>464</v>
      </c>
      <c r="C305" s="440">
        <v>20.97</v>
      </c>
      <c r="D305" s="441">
        <v>41.6</v>
      </c>
      <c r="E305" s="442">
        <v>25800</v>
      </c>
      <c r="F305" s="443">
        <v>13800</v>
      </c>
      <c r="G305" s="444">
        <f t="shared" si="9"/>
        <v>25472</v>
      </c>
      <c r="H305" s="445">
        <f t="shared" si="10"/>
        <v>14764</v>
      </c>
      <c r="I305" s="446">
        <f t="shared" si="10"/>
        <v>3981</v>
      </c>
      <c r="J305" s="443">
        <v>120</v>
      </c>
    </row>
    <row r="306" spans="1:10">
      <c r="A306" s="438" t="s">
        <v>465</v>
      </c>
      <c r="B306" s="439" t="s">
        <v>466</v>
      </c>
      <c r="C306" s="440">
        <v>22.55</v>
      </c>
      <c r="D306" s="441">
        <v>41.6</v>
      </c>
      <c r="E306" s="442">
        <v>25800</v>
      </c>
      <c r="F306" s="443">
        <v>13800</v>
      </c>
      <c r="G306" s="444">
        <f t="shared" si="9"/>
        <v>24073</v>
      </c>
      <c r="H306" s="445">
        <f t="shared" si="10"/>
        <v>13729</v>
      </c>
      <c r="I306" s="446">
        <f t="shared" si="10"/>
        <v>3981</v>
      </c>
      <c r="J306" s="443">
        <v>120</v>
      </c>
    </row>
    <row r="307" spans="1:10">
      <c r="A307" s="438" t="s">
        <v>467</v>
      </c>
      <c r="B307" s="439" t="s">
        <v>468</v>
      </c>
      <c r="C307" s="440">
        <v>22.36</v>
      </c>
      <c r="D307" s="441">
        <v>41.6</v>
      </c>
      <c r="E307" s="442">
        <v>25800</v>
      </c>
      <c r="F307" s="443">
        <v>13800</v>
      </c>
      <c r="G307" s="444">
        <f t="shared" si="9"/>
        <v>24231</v>
      </c>
      <c r="H307" s="445">
        <f t="shared" si="10"/>
        <v>13846</v>
      </c>
      <c r="I307" s="446">
        <f t="shared" si="10"/>
        <v>3981</v>
      </c>
      <c r="J307" s="443">
        <v>120</v>
      </c>
    </row>
    <row r="308" spans="1:10">
      <c r="A308" s="438" t="s">
        <v>469</v>
      </c>
      <c r="B308" s="439" t="s">
        <v>470</v>
      </c>
      <c r="C308" s="440">
        <v>24.05</v>
      </c>
      <c r="D308" s="441">
        <v>41.6</v>
      </c>
      <c r="E308" s="442">
        <v>25800</v>
      </c>
      <c r="F308" s="443">
        <v>13800</v>
      </c>
      <c r="G308" s="444">
        <f t="shared" si="9"/>
        <v>22915</v>
      </c>
      <c r="H308" s="445">
        <f t="shared" si="10"/>
        <v>12873</v>
      </c>
      <c r="I308" s="446">
        <f t="shared" si="10"/>
        <v>3981</v>
      </c>
      <c r="J308" s="443">
        <v>120</v>
      </c>
    </row>
    <row r="309" spans="1:10">
      <c r="A309" s="438" t="s">
        <v>471</v>
      </c>
      <c r="B309" s="439" t="s">
        <v>472</v>
      </c>
      <c r="C309" s="440">
        <v>17.940000000000001</v>
      </c>
      <c r="D309" s="441">
        <v>41.6</v>
      </c>
      <c r="E309" s="442">
        <v>25800</v>
      </c>
      <c r="F309" s="443">
        <v>13800</v>
      </c>
      <c r="G309" s="444">
        <f t="shared" si="9"/>
        <v>28845</v>
      </c>
      <c r="H309" s="445">
        <f t="shared" si="10"/>
        <v>17258</v>
      </c>
      <c r="I309" s="446">
        <f t="shared" si="10"/>
        <v>3981</v>
      </c>
      <c r="J309" s="443">
        <v>120</v>
      </c>
    </row>
    <row r="310" spans="1:10">
      <c r="A310" s="438" t="s">
        <v>473</v>
      </c>
      <c r="B310" s="439" t="s">
        <v>474</v>
      </c>
      <c r="C310" s="440">
        <v>19.84</v>
      </c>
      <c r="D310" s="441">
        <v>41.6</v>
      </c>
      <c r="E310" s="442">
        <v>25800</v>
      </c>
      <c r="F310" s="443">
        <v>13800</v>
      </c>
      <c r="G310" s="444">
        <f t="shared" si="9"/>
        <v>26610</v>
      </c>
      <c r="H310" s="445">
        <f t="shared" si="10"/>
        <v>15605</v>
      </c>
      <c r="I310" s="446">
        <f t="shared" si="10"/>
        <v>3981</v>
      </c>
      <c r="J310" s="443">
        <v>120</v>
      </c>
    </row>
    <row r="311" spans="1:10">
      <c r="A311" s="438" t="s">
        <v>475</v>
      </c>
      <c r="B311" s="439" t="s">
        <v>476</v>
      </c>
      <c r="C311" s="440">
        <v>20.56</v>
      </c>
      <c r="D311" s="441">
        <v>41.6</v>
      </c>
      <c r="E311" s="442">
        <v>25800</v>
      </c>
      <c r="F311" s="443">
        <v>13800</v>
      </c>
      <c r="G311" s="444">
        <f t="shared" si="9"/>
        <v>25870</v>
      </c>
      <c r="H311" s="445">
        <f t="shared" si="10"/>
        <v>15058</v>
      </c>
      <c r="I311" s="446">
        <f t="shared" si="10"/>
        <v>3981</v>
      </c>
      <c r="J311" s="443">
        <v>120</v>
      </c>
    </row>
    <row r="312" spans="1:10">
      <c r="A312" s="438" t="s">
        <v>477</v>
      </c>
      <c r="B312" s="439" t="s">
        <v>478</v>
      </c>
      <c r="C312" s="440">
        <v>20.329999999999998</v>
      </c>
      <c r="D312" s="441">
        <v>41.6</v>
      </c>
      <c r="E312" s="442">
        <v>25800</v>
      </c>
      <c r="F312" s="443">
        <v>13800</v>
      </c>
      <c r="G312" s="444">
        <f t="shared" si="9"/>
        <v>26101</v>
      </c>
      <c r="H312" s="445">
        <f t="shared" si="10"/>
        <v>15229</v>
      </c>
      <c r="I312" s="446">
        <f t="shared" si="10"/>
        <v>3981</v>
      </c>
      <c r="J312" s="443">
        <v>120</v>
      </c>
    </row>
    <row r="313" spans="1:10">
      <c r="A313" s="438" t="s">
        <v>479</v>
      </c>
      <c r="B313" s="439" t="s">
        <v>480</v>
      </c>
      <c r="C313" s="440">
        <v>20.329999999999998</v>
      </c>
      <c r="D313" s="441">
        <v>41.6</v>
      </c>
      <c r="E313" s="442">
        <v>25800</v>
      </c>
      <c r="F313" s="443">
        <v>13800</v>
      </c>
      <c r="G313" s="444">
        <f t="shared" si="9"/>
        <v>26101</v>
      </c>
      <c r="H313" s="445">
        <f t="shared" si="10"/>
        <v>15229</v>
      </c>
      <c r="I313" s="446">
        <f t="shared" si="10"/>
        <v>3981</v>
      </c>
      <c r="J313" s="443">
        <v>120</v>
      </c>
    </row>
    <row r="314" spans="1:10">
      <c r="A314" s="438" t="s">
        <v>481</v>
      </c>
      <c r="B314" s="439" t="s">
        <v>482</v>
      </c>
      <c r="C314" s="440">
        <v>18.3</v>
      </c>
      <c r="D314" s="441">
        <v>41.6</v>
      </c>
      <c r="E314" s="442">
        <v>25800</v>
      </c>
      <c r="F314" s="443">
        <v>13800</v>
      </c>
      <c r="G314" s="444">
        <f t="shared" si="9"/>
        <v>28386</v>
      </c>
      <c r="H314" s="445">
        <f t="shared" si="10"/>
        <v>16918</v>
      </c>
      <c r="I314" s="446">
        <f t="shared" si="10"/>
        <v>3981</v>
      </c>
      <c r="J314" s="443">
        <v>120</v>
      </c>
    </row>
    <row r="315" spans="1:10">
      <c r="A315" s="438" t="s">
        <v>483</v>
      </c>
      <c r="B315" s="439" t="s">
        <v>484</v>
      </c>
      <c r="C315" s="440">
        <v>20.56</v>
      </c>
      <c r="D315" s="441">
        <v>41.6</v>
      </c>
      <c r="E315" s="442">
        <v>25800</v>
      </c>
      <c r="F315" s="443">
        <v>13800</v>
      </c>
      <c r="G315" s="444">
        <f t="shared" si="9"/>
        <v>25870</v>
      </c>
      <c r="H315" s="445">
        <f t="shared" si="10"/>
        <v>15058</v>
      </c>
      <c r="I315" s="446">
        <f t="shared" si="10"/>
        <v>3981</v>
      </c>
      <c r="J315" s="443">
        <v>120</v>
      </c>
    </row>
    <row r="316" spans="1:10">
      <c r="A316" s="438" t="s">
        <v>485</v>
      </c>
      <c r="B316" s="439" t="s">
        <v>486</v>
      </c>
      <c r="C316" s="440">
        <v>20.329999999999998</v>
      </c>
      <c r="D316" s="441">
        <v>41.6</v>
      </c>
      <c r="E316" s="442">
        <v>25800</v>
      </c>
      <c r="F316" s="443">
        <v>13800</v>
      </c>
      <c r="G316" s="444">
        <f t="shared" si="9"/>
        <v>26101</v>
      </c>
      <c r="H316" s="445">
        <f t="shared" si="10"/>
        <v>15229</v>
      </c>
      <c r="I316" s="446">
        <f t="shared" si="10"/>
        <v>3981</v>
      </c>
      <c r="J316" s="443">
        <v>120</v>
      </c>
    </row>
    <row r="317" spans="1:10">
      <c r="A317" s="438" t="s">
        <v>487</v>
      </c>
      <c r="B317" s="439" t="s">
        <v>488</v>
      </c>
      <c r="C317" s="440">
        <v>22.36</v>
      </c>
      <c r="D317" s="441">
        <v>41.6</v>
      </c>
      <c r="E317" s="442">
        <v>25800</v>
      </c>
      <c r="F317" s="443">
        <v>13800</v>
      </c>
      <c r="G317" s="444">
        <f t="shared" si="9"/>
        <v>24231</v>
      </c>
      <c r="H317" s="445">
        <f t="shared" si="10"/>
        <v>13846</v>
      </c>
      <c r="I317" s="446">
        <f t="shared" si="10"/>
        <v>3981</v>
      </c>
      <c r="J317" s="443">
        <v>120</v>
      </c>
    </row>
    <row r="318" spans="1:10">
      <c r="A318" s="438" t="s">
        <v>489</v>
      </c>
      <c r="B318" s="439" t="s">
        <v>490</v>
      </c>
      <c r="C318" s="440">
        <v>24.05</v>
      </c>
      <c r="D318" s="441">
        <v>41.6</v>
      </c>
      <c r="E318" s="442">
        <v>25800</v>
      </c>
      <c r="F318" s="443">
        <v>13800</v>
      </c>
      <c r="G318" s="444">
        <f t="shared" si="9"/>
        <v>22915</v>
      </c>
      <c r="H318" s="445">
        <f t="shared" si="10"/>
        <v>12873</v>
      </c>
      <c r="I318" s="446">
        <f t="shared" si="10"/>
        <v>3981</v>
      </c>
      <c r="J318" s="443">
        <v>120</v>
      </c>
    </row>
    <row r="319" spans="1:10">
      <c r="A319" s="438" t="s">
        <v>491</v>
      </c>
      <c r="B319" s="439" t="s">
        <v>492</v>
      </c>
      <c r="C319" s="440">
        <v>20.329999999999998</v>
      </c>
      <c r="D319" s="441">
        <v>41.6</v>
      </c>
      <c r="E319" s="442">
        <v>25800</v>
      </c>
      <c r="F319" s="443">
        <v>13800</v>
      </c>
      <c r="G319" s="444">
        <f t="shared" si="9"/>
        <v>26101</v>
      </c>
      <c r="H319" s="445">
        <f t="shared" si="10"/>
        <v>15229</v>
      </c>
      <c r="I319" s="446">
        <f t="shared" si="10"/>
        <v>3981</v>
      </c>
      <c r="J319" s="443">
        <v>120</v>
      </c>
    </row>
    <row r="320" spans="1:10">
      <c r="A320" s="438" t="s">
        <v>493</v>
      </c>
      <c r="B320" s="439" t="s">
        <v>494</v>
      </c>
      <c r="C320" s="440">
        <v>22.05</v>
      </c>
      <c r="D320" s="441">
        <v>41.6</v>
      </c>
      <c r="E320" s="442">
        <v>25800</v>
      </c>
      <c r="F320" s="443">
        <v>13800</v>
      </c>
      <c r="G320" s="444">
        <f t="shared" si="9"/>
        <v>24494</v>
      </c>
      <c r="H320" s="445">
        <f t="shared" si="10"/>
        <v>14041</v>
      </c>
      <c r="I320" s="446">
        <f t="shared" si="10"/>
        <v>3981</v>
      </c>
      <c r="J320" s="443">
        <v>120</v>
      </c>
    </row>
    <row r="321" spans="1:10">
      <c r="A321" s="438" t="s">
        <v>495</v>
      </c>
      <c r="B321" s="439" t="s">
        <v>496</v>
      </c>
      <c r="C321" s="440">
        <v>19.73</v>
      </c>
      <c r="D321" s="441">
        <v>41.6</v>
      </c>
      <c r="E321" s="442">
        <v>25800</v>
      </c>
      <c r="F321" s="443">
        <v>13800</v>
      </c>
      <c r="G321" s="444">
        <f t="shared" si="9"/>
        <v>26727</v>
      </c>
      <c r="H321" s="445">
        <f t="shared" si="10"/>
        <v>15692</v>
      </c>
      <c r="I321" s="446">
        <f t="shared" si="10"/>
        <v>3981</v>
      </c>
      <c r="J321" s="443">
        <v>120</v>
      </c>
    </row>
    <row r="322" spans="1:10">
      <c r="A322" s="438" t="s">
        <v>497</v>
      </c>
      <c r="B322" s="439" t="s">
        <v>498</v>
      </c>
      <c r="C322" s="440">
        <v>17.43</v>
      </c>
      <c r="D322" s="441">
        <v>41.6</v>
      </c>
      <c r="E322" s="442">
        <v>25800</v>
      </c>
      <c r="F322" s="443">
        <v>13800</v>
      </c>
      <c r="G322" s="444">
        <f t="shared" si="9"/>
        <v>29528</v>
      </c>
      <c r="H322" s="445">
        <f t="shared" si="10"/>
        <v>17762</v>
      </c>
      <c r="I322" s="446">
        <f t="shared" si="10"/>
        <v>3981</v>
      </c>
      <c r="J322" s="443">
        <v>120</v>
      </c>
    </row>
    <row r="323" spans="1:10">
      <c r="A323" s="438" t="s">
        <v>499</v>
      </c>
      <c r="B323" s="439" t="s">
        <v>500</v>
      </c>
      <c r="C323" s="440">
        <v>19.73</v>
      </c>
      <c r="D323" s="441">
        <v>41.6</v>
      </c>
      <c r="E323" s="442">
        <v>25800</v>
      </c>
      <c r="F323" s="443">
        <v>13800</v>
      </c>
      <c r="G323" s="444">
        <f t="shared" si="9"/>
        <v>26727</v>
      </c>
      <c r="H323" s="445">
        <f t="shared" si="10"/>
        <v>15692</v>
      </c>
      <c r="I323" s="446">
        <f t="shared" si="10"/>
        <v>3981</v>
      </c>
      <c r="J323" s="443">
        <v>120</v>
      </c>
    </row>
    <row r="324" spans="1:10">
      <c r="A324" s="438" t="s">
        <v>501</v>
      </c>
      <c r="B324" s="439" t="s">
        <v>502</v>
      </c>
      <c r="C324" s="440">
        <v>21.95</v>
      </c>
      <c r="D324" s="441">
        <v>41.6</v>
      </c>
      <c r="E324" s="442">
        <v>25800</v>
      </c>
      <c r="F324" s="443">
        <v>13800</v>
      </c>
      <c r="G324" s="444">
        <f t="shared" si="9"/>
        <v>24581</v>
      </c>
      <c r="H324" s="445">
        <f t="shared" si="10"/>
        <v>14105</v>
      </c>
      <c r="I324" s="446">
        <f t="shared" si="10"/>
        <v>3981</v>
      </c>
      <c r="J324" s="443">
        <v>120</v>
      </c>
    </row>
    <row r="325" spans="1:10">
      <c r="A325" s="438" t="s">
        <v>503</v>
      </c>
      <c r="B325" s="439" t="s">
        <v>504</v>
      </c>
      <c r="C325" s="440">
        <v>19.73</v>
      </c>
      <c r="D325" s="441">
        <v>41.6</v>
      </c>
      <c r="E325" s="442">
        <v>25800</v>
      </c>
      <c r="F325" s="443">
        <v>13800</v>
      </c>
      <c r="G325" s="444">
        <f t="shared" si="9"/>
        <v>26727</v>
      </c>
      <c r="H325" s="445">
        <f t="shared" si="10"/>
        <v>15692</v>
      </c>
      <c r="I325" s="446">
        <f t="shared" si="10"/>
        <v>3981</v>
      </c>
      <c r="J325" s="443">
        <v>120</v>
      </c>
    </row>
    <row r="326" spans="1:10">
      <c r="A326" s="438" t="s">
        <v>505</v>
      </c>
      <c r="B326" s="439" t="s">
        <v>506</v>
      </c>
      <c r="C326" s="440">
        <v>17.43</v>
      </c>
      <c r="D326" s="441">
        <v>41.6</v>
      </c>
      <c r="E326" s="442">
        <v>25800</v>
      </c>
      <c r="F326" s="443">
        <v>13800</v>
      </c>
      <c r="G326" s="444">
        <f t="shared" si="9"/>
        <v>29528</v>
      </c>
      <c r="H326" s="445">
        <f t="shared" si="10"/>
        <v>17762</v>
      </c>
      <c r="I326" s="446">
        <f t="shared" si="10"/>
        <v>3981</v>
      </c>
      <c r="J326" s="443">
        <v>120</v>
      </c>
    </row>
    <row r="327" spans="1:10">
      <c r="A327" s="438" t="s">
        <v>507</v>
      </c>
      <c r="B327" s="439" t="s">
        <v>508</v>
      </c>
      <c r="C327" s="440">
        <v>20.97</v>
      </c>
      <c r="D327" s="441">
        <v>41.6</v>
      </c>
      <c r="E327" s="442">
        <v>25800</v>
      </c>
      <c r="F327" s="443">
        <v>13800</v>
      </c>
      <c r="G327" s="444">
        <f t="shared" si="9"/>
        <v>25472</v>
      </c>
      <c r="H327" s="445">
        <f t="shared" si="10"/>
        <v>14764</v>
      </c>
      <c r="I327" s="446">
        <f t="shared" si="10"/>
        <v>3981</v>
      </c>
      <c r="J327" s="443">
        <v>120</v>
      </c>
    </row>
    <row r="328" spans="1:10">
      <c r="A328" s="438" t="s">
        <v>509</v>
      </c>
      <c r="B328" s="439" t="s">
        <v>510</v>
      </c>
      <c r="C328" s="440">
        <v>17.43</v>
      </c>
      <c r="D328" s="441">
        <v>41.6</v>
      </c>
      <c r="E328" s="442">
        <v>25800</v>
      </c>
      <c r="F328" s="443">
        <v>13800</v>
      </c>
      <c r="G328" s="444">
        <f t="shared" ref="G328:G386" si="11">ROUND(12*1.3525*(1/C328*E328+1/D328*F328)+J328,0)</f>
        <v>29528</v>
      </c>
      <c r="H328" s="445">
        <f t="shared" ref="H328:I386" si="12">ROUND(12*(1/C328*E328),0)</f>
        <v>17762</v>
      </c>
      <c r="I328" s="446">
        <f t="shared" si="12"/>
        <v>3981</v>
      </c>
      <c r="J328" s="443">
        <v>120</v>
      </c>
    </row>
    <row r="329" spans="1:10">
      <c r="A329" s="438" t="s">
        <v>511</v>
      </c>
      <c r="B329" s="439" t="s">
        <v>512</v>
      </c>
      <c r="C329" s="440">
        <v>20.97</v>
      </c>
      <c r="D329" s="441">
        <v>41.6</v>
      </c>
      <c r="E329" s="442">
        <v>25800</v>
      </c>
      <c r="F329" s="443">
        <v>13800</v>
      </c>
      <c r="G329" s="444">
        <f t="shared" si="11"/>
        <v>25472</v>
      </c>
      <c r="H329" s="445">
        <f t="shared" si="12"/>
        <v>14764</v>
      </c>
      <c r="I329" s="446">
        <f t="shared" si="12"/>
        <v>3981</v>
      </c>
      <c r="J329" s="443">
        <v>120</v>
      </c>
    </row>
    <row r="330" spans="1:10">
      <c r="A330" s="438" t="s">
        <v>513</v>
      </c>
      <c r="B330" s="439" t="s">
        <v>514</v>
      </c>
      <c r="C330" s="440">
        <v>18.149999999999999</v>
      </c>
      <c r="D330" s="441">
        <v>41.6</v>
      </c>
      <c r="E330" s="442">
        <v>25800</v>
      </c>
      <c r="F330" s="443">
        <v>13800</v>
      </c>
      <c r="G330" s="444">
        <f t="shared" si="11"/>
        <v>28575</v>
      </c>
      <c r="H330" s="445">
        <f t="shared" si="12"/>
        <v>17058</v>
      </c>
      <c r="I330" s="446">
        <f t="shared" si="12"/>
        <v>3981</v>
      </c>
      <c r="J330" s="443">
        <v>120</v>
      </c>
    </row>
    <row r="331" spans="1:10">
      <c r="A331" s="438" t="s">
        <v>515</v>
      </c>
      <c r="B331" s="439" t="s">
        <v>516</v>
      </c>
      <c r="C331" s="440">
        <v>16.14</v>
      </c>
      <c r="D331" s="441">
        <v>41.6</v>
      </c>
      <c r="E331" s="442">
        <v>25800</v>
      </c>
      <c r="F331" s="443">
        <v>13800</v>
      </c>
      <c r="G331" s="444">
        <f t="shared" si="11"/>
        <v>31448</v>
      </c>
      <c r="H331" s="445">
        <f t="shared" si="12"/>
        <v>19182</v>
      </c>
      <c r="I331" s="446">
        <f t="shared" si="12"/>
        <v>3981</v>
      </c>
      <c r="J331" s="443">
        <v>120</v>
      </c>
    </row>
    <row r="332" spans="1:10">
      <c r="A332" s="438" t="s">
        <v>517</v>
      </c>
      <c r="B332" s="439" t="s">
        <v>518</v>
      </c>
      <c r="C332" s="440">
        <v>16.260000000000002</v>
      </c>
      <c r="D332" s="441">
        <v>41.6</v>
      </c>
      <c r="E332" s="442">
        <v>25800</v>
      </c>
      <c r="F332" s="443">
        <v>13800</v>
      </c>
      <c r="G332" s="444">
        <f t="shared" si="11"/>
        <v>31256</v>
      </c>
      <c r="H332" s="445">
        <f t="shared" si="12"/>
        <v>19041</v>
      </c>
      <c r="I332" s="446">
        <f t="shared" si="12"/>
        <v>3981</v>
      </c>
      <c r="J332" s="443">
        <v>120</v>
      </c>
    </row>
    <row r="333" spans="1:10">
      <c r="A333" s="438" t="s">
        <v>519</v>
      </c>
      <c r="B333" s="439" t="s">
        <v>520</v>
      </c>
      <c r="C333" s="440">
        <v>17.940000000000001</v>
      </c>
      <c r="D333" s="441">
        <v>41.6</v>
      </c>
      <c r="E333" s="442">
        <v>25800</v>
      </c>
      <c r="F333" s="443">
        <v>13800</v>
      </c>
      <c r="G333" s="444">
        <f t="shared" si="11"/>
        <v>28845</v>
      </c>
      <c r="H333" s="445">
        <f t="shared" si="12"/>
        <v>17258</v>
      </c>
      <c r="I333" s="446">
        <f t="shared" si="12"/>
        <v>3981</v>
      </c>
      <c r="J333" s="443">
        <v>120</v>
      </c>
    </row>
    <row r="334" spans="1:10">
      <c r="A334" s="438" t="s">
        <v>521</v>
      </c>
      <c r="B334" s="439" t="s">
        <v>522</v>
      </c>
      <c r="C334" s="440">
        <v>17.940000000000001</v>
      </c>
      <c r="D334" s="441">
        <v>41.6</v>
      </c>
      <c r="E334" s="442">
        <v>25800</v>
      </c>
      <c r="F334" s="443">
        <v>13800</v>
      </c>
      <c r="G334" s="444">
        <f t="shared" si="11"/>
        <v>28845</v>
      </c>
      <c r="H334" s="445">
        <f t="shared" si="12"/>
        <v>17258</v>
      </c>
      <c r="I334" s="446">
        <f t="shared" si="12"/>
        <v>3981</v>
      </c>
      <c r="J334" s="443">
        <v>120</v>
      </c>
    </row>
    <row r="335" spans="1:10">
      <c r="A335" s="438" t="s">
        <v>523</v>
      </c>
      <c r="B335" s="439" t="s">
        <v>524</v>
      </c>
      <c r="C335" s="440">
        <v>16.260000000000002</v>
      </c>
      <c r="D335" s="441">
        <v>41.6</v>
      </c>
      <c r="E335" s="442">
        <v>25800</v>
      </c>
      <c r="F335" s="443">
        <v>13800</v>
      </c>
      <c r="G335" s="444">
        <f t="shared" si="11"/>
        <v>31256</v>
      </c>
      <c r="H335" s="445">
        <f t="shared" si="12"/>
        <v>19041</v>
      </c>
      <c r="I335" s="446">
        <f t="shared" si="12"/>
        <v>3981</v>
      </c>
      <c r="J335" s="443">
        <v>120</v>
      </c>
    </row>
    <row r="336" spans="1:10">
      <c r="A336" s="438" t="s">
        <v>525</v>
      </c>
      <c r="B336" s="439" t="s">
        <v>526</v>
      </c>
      <c r="C336" s="440">
        <v>19.73</v>
      </c>
      <c r="D336" s="441">
        <v>41.6</v>
      </c>
      <c r="E336" s="442">
        <v>25800</v>
      </c>
      <c r="F336" s="443">
        <v>13800</v>
      </c>
      <c r="G336" s="444">
        <f t="shared" si="11"/>
        <v>26727</v>
      </c>
      <c r="H336" s="445">
        <f t="shared" si="12"/>
        <v>15692</v>
      </c>
      <c r="I336" s="446">
        <f t="shared" si="12"/>
        <v>3981</v>
      </c>
      <c r="J336" s="443">
        <v>120</v>
      </c>
    </row>
    <row r="337" spans="1:10">
      <c r="A337" s="438" t="s">
        <v>527</v>
      </c>
      <c r="B337" s="439" t="s">
        <v>528</v>
      </c>
      <c r="C337" s="440">
        <v>19.73</v>
      </c>
      <c r="D337" s="441">
        <v>41.6</v>
      </c>
      <c r="E337" s="442">
        <v>25800</v>
      </c>
      <c r="F337" s="443">
        <v>13800</v>
      </c>
      <c r="G337" s="444">
        <f t="shared" si="11"/>
        <v>26727</v>
      </c>
      <c r="H337" s="445">
        <f t="shared" si="12"/>
        <v>15692</v>
      </c>
      <c r="I337" s="446">
        <f t="shared" si="12"/>
        <v>3981</v>
      </c>
      <c r="J337" s="443">
        <v>120</v>
      </c>
    </row>
    <row r="338" spans="1:10">
      <c r="A338" s="438" t="s">
        <v>529</v>
      </c>
      <c r="B338" s="439" t="s">
        <v>530</v>
      </c>
      <c r="C338" s="440">
        <v>19.73</v>
      </c>
      <c r="D338" s="441">
        <v>41.6</v>
      </c>
      <c r="E338" s="442">
        <v>25800</v>
      </c>
      <c r="F338" s="443">
        <v>13800</v>
      </c>
      <c r="G338" s="444">
        <f t="shared" si="11"/>
        <v>26727</v>
      </c>
      <c r="H338" s="445">
        <f t="shared" si="12"/>
        <v>15692</v>
      </c>
      <c r="I338" s="446">
        <f t="shared" si="12"/>
        <v>3981</v>
      </c>
      <c r="J338" s="443">
        <v>120</v>
      </c>
    </row>
    <row r="339" spans="1:10">
      <c r="A339" s="438" t="s">
        <v>531</v>
      </c>
      <c r="B339" s="439" t="s">
        <v>532</v>
      </c>
      <c r="C339" s="440">
        <v>19.690000000000001</v>
      </c>
      <c r="D339" s="441">
        <v>41.6</v>
      </c>
      <c r="E339" s="442">
        <v>25800</v>
      </c>
      <c r="F339" s="443">
        <v>13800</v>
      </c>
      <c r="G339" s="444">
        <f t="shared" si="11"/>
        <v>26770</v>
      </c>
      <c r="H339" s="445">
        <f t="shared" si="12"/>
        <v>15724</v>
      </c>
      <c r="I339" s="446">
        <f t="shared" si="12"/>
        <v>3981</v>
      </c>
      <c r="J339" s="443">
        <v>120</v>
      </c>
    </row>
    <row r="340" spans="1:10">
      <c r="A340" s="438" t="s">
        <v>803</v>
      </c>
      <c r="B340" s="439" t="s">
        <v>804</v>
      </c>
      <c r="C340" s="440">
        <v>22.05</v>
      </c>
      <c r="D340" s="441">
        <v>41.6</v>
      </c>
      <c r="E340" s="442">
        <v>25800</v>
      </c>
      <c r="F340" s="443">
        <v>13800</v>
      </c>
      <c r="G340" s="444">
        <f t="shared" si="11"/>
        <v>24494</v>
      </c>
      <c r="H340" s="445">
        <f t="shared" si="12"/>
        <v>14041</v>
      </c>
      <c r="I340" s="446">
        <f t="shared" si="12"/>
        <v>3981</v>
      </c>
      <c r="J340" s="443">
        <v>120</v>
      </c>
    </row>
    <row r="341" spans="1:10">
      <c r="A341" s="438" t="s">
        <v>533</v>
      </c>
      <c r="B341" s="439" t="s">
        <v>534</v>
      </c>
      <c r="C341" s="440">
        <v>19.73</v>
      </c>
      <c r="D341" s="441">
        <v>41.6</v>
      </c>
      <c r="E341" s="442">
        <v>25800</v>
      </c>
      <c r="F341" s="443">
        <v>13800</v>
      </c>
      <c r="G341" s="444">
        <f t="shared" si="11"/>
        <v>26727</v>
      </c>
      <c r="H341" s="445">
        <f t="shared" si="12"/>
        <v>15692</v>
      </c>
      <c r="I341" s="446">
        <f t="shared" si="12"/>
        <v>3981</v>
      </c>
      <c r="J341" s="443">
        <v>120</v>
      </c>
    </row>
    <row r="342" spans="1:10">
      <c r="A342" s="438" t="s">
        <v>535</v>
      </c>
      <c r="B342" s="439" t="s">
        <v>536</v>
      </c>
      <c r="C342" s="440">
        <v>16.260000000000002</v>
      </c>
      <c r="D342" s="441">
        <v>41.6</v>
      </c>
      <c r="E342" s="442">
        <v>25800</v>
      </c>
      <c r="F342" s="443">
        <v>13800</v>
      </c>
      <c r="G342" s="444">
        <f t="shared" si="11"/>
        <v>31256</v>
      </c>
      <c r="H342" s="445">
        <f t="shared" si="12"/>
        <v>19041</v>
      </c>
      <c r="I342" s="446">
        <f t="shared" si="12"/>
        <v>3981</v>
      </c>
      <c r="J342" s="443">
        <v>120</v>
      </c>
    </row>
    <row r="343" spans="1:10">
      <c r="A343" s="438" t="s">
        <v>537</v>
      </c>
      <c r="B343" s="439" t="s">
        <v>538</v>
      </c>
      <c r="C343" s="440">
        <v>30.15</v>
      </c>
      <c r="D343" s="441">
        <v>41.6</v>
      </c>
      <c r="E343" s="442">
        <v>25800</v>
      </c>
      <c r="F343" s="443">
        <v>13800</v>
      </c>
      <c r="G343" s="444">
        <f t="shared" si="11"/>
        <v>19392</v>
      </c>
      <c r="H343" s="445">
        <f t="shared" si="12"/>
        <v>10269</v>
      </c>
      <c r="I343" s="446">
        <f t="shared" si="12"/>
        <v>3981</v>
      </c>
      <c r="J343" s="443">
        <v>120</v>
      </c>
    </row>
    <row r="344" spans="1:10">
      <c r="A344" s="438" t="s">
        <v>539</v>
      </c>
      <c r="B344" s="439" t="s">
        <v>540</v>
      </c>
      <c r="C344" s="440">
        <v>17.79</v>
      </c>
      <c r="D344" s="441">
        <v>41.6</v>
      </c>
      <c r="E344" s="442">
        <v>25800</v>
      </c>
      <c r="F344" s="443">
        <v>13800</v>
      </c>
      <c r="G344" s="444">
        <f t="shared" si="11"/>
        <v>29042</v>
      </c>
      <c r="H344" s="445">
        <f t="shared" si="12"/>
        <v>17403</v>
      </c>
      <c r="I344" s="446">
        <f t="shared" si="12"/>
        <v>3981</v>
      </c>
      <c r="J344" s="443">
        <v>120</v>
      </c>
    </row>
    <row r="345" spans="1:10">
      <c r="A345" s="438" t="s">
        <v>541</v>
      </c>
      <c r="B345" s="439" t="s">
        <v>542</v>
      </c>
      <c r="C345" s="440">
        <v>19.73</v>
      </c>
      <c r="D345" s="441">
        <v>41.6</v>
      </c>
      <c r="E345" s="442">
        <v>25800</v>
      </c>
      <c r="F345" s="443">
        <v>13800</v>
      </c>
      <c r="G345" s="444">
        <f t="shared" si="11"/>
        <v>26727</v>
      </c>
      <c r="H345" s="445">
        <f t="shared" si="12"/>
        <v>15692</v>
      </c>
      <c r="I345" s="446">
        <f t="shared" si="12"/>
        <v>3981</v>
      </c>
      <c r="J345" s="443">
        <v>120</v>
      </c>
    </row>
    <row r="346" spans="1:10">
      <c r="A346" s="438" t="s">
        <v>805</v>
      </c>
      <c r="B346" s="439" t="s">
        <v>806</v>
      </c>
      <c r="C346" s="440">
        <v>20.12</v>
      </c>
      <c r="D346" s="441">
        <v>41.6</v>
      </c>
      <c r="E346" s="442">
        <v>25800</v>
      </c>
      <c r="F346" s="443">
        <v>13800</v>
      </c>
      <c r="G346" s="444">
        <f t="shared" si="11"/>
        <v>26316</v>
      </c>
      <c r="H346" s="445">
        <f t="shared" si="12"/>
        <v>15388</v>
      </c>
      <c r="I346" s="446">
        <f t="shared" si="12"/>
        <v>3981</v>
      </c>
      <c r="J346" s="443">
        <v>120</v>
      </c>
    </row>
    <row r="347" spans="1:10">
      <c r="A347" s="438" t="s">
        <v>543</v>
      </c>
      <c r="B347" s="439" t="s">
        <v>544</v>
      </c>
      <c r="C347" s="440">
        <v>19.73</v>
      </c>
      <c r="D347" s="441">
        <v>41.6</v>
      </c>
      <c r="E347" s="442">
        <v>25800</v>
      </c>
      <c r="F347" s="443">
        <v>13800</v>
      </c>
      <c r="G347" s="444">
        <f t="shared" si="11"/>
        <v>26727</v>
      </c>
      <c r="H347" s="445">
        <f t="shared" si="12"/>
        <v>15692</v>
      </c>
      <c r="I347" s="446">
        <f t="shared" si="12"/>
        <v>3981</v>
      </c>
      <c r="J347" s="443">
        <v>120</v>
      </c>
    </row>
    <row r="348" spans="1:10">
      <c r="A348" s="438" t="s">
        <v>545</v>
      </c>
      <c r="B348" s="439" t="s">
        <v>546</v>
      </c>
      <c r="C348" s="440">
        <v>21.95</v>
      </c>
      <c r="D348" s="441">
        <v>41.6</v>
      </c>
      <c r="E348" s="442">
        <v>25800</v>
      </c>
      <c r="F348" s="443">
        <v>13800</v>
      </c>
      <c r="G348" s="444">
        <f t="shared" si="11"/>
        <v>24581</v>
      </c>
      <c r="H348" s="445">
        <f t="shared" si="12"/>
        <v>14105</v>
      </c>
      <c r="I348" s="446">
        <f t="shared" si="12"/>
        <v>3981</v>
      </c>
      <c r="J348" s="443">
        <v>120</v>
      </c>
    </row>
    <row r="349" spans="1:10">
      <c r="A349" s="438" t="s">
        <v>547</v>
      </c>
      <c r="B349" s="439" t="s">
        <v>548</v>
      </c>
      <c r="C349" s="440">
        <v>19.73</v>
      </c>
      <c r="D349" s="441">
        <v>41.6</v>
      </c>
      <c r="E349" s="442">
        <v>25800</v>
      </c>
      <c r="F349" s="443">
        <v>13800</v>
      </c>
      <c r="G349" s="444">
        <f t="shared" si="11"/>
        <v>26727</v>
      </c>
      <c r="H349" s="445">
        <f t="shared" si="12"/>
        <v>15692</v>
      </c>
      <c r="I349" s="446">
        <f t="shared" si="12"/>
        <v>3981</v>
      </c>
      <c r="J349" s="443">
        <v>120</v>
      </c>
    </row>
    <row r="350" spans="1:10">
      <c r="A350" s="438" t="s">
        <v>549</v>
      </c>
      <c r="B350" s="439" t="s">
        <v>550</v>
      </c>
      <c r="C350" s="440">
        <v>21.95</v>
      </c>
      <c r="D350" s="441">
        <v>41.6</v>
      </c>
      <c r="E350" s="442">
        <v>25800</v>
      </c>
      <c r="F350" s="443">
        <v>13800</v>
      </c>
      <c r="G350" s="444">
        <f t="shared" si="11"/>
        <v>24581</v>
      </c>
      <c r="H350" s="445">
        <f t="shared" si="12"/>
        <v>14105</v>
      </c>
      <c r="I350" s="446">
        <f t="shared" si="12"/>
        <v>3981</v>
      </c>
      <c r="J350" s="443">
        <v>120</v>
      </c>
    </row>
    <row r="351" spans="1:10">
      <c r="A351" s="438" t="s">
        <v>551</v>
      </c>
      <c r="B351" s="439" t="s">
        <v>552</v>
      </c>
      <c r="C351" s="440">
        <v>23.32</v>
      </c>
      <c r="D351" s="441">
        <v>41.6</v>
      </c>
      <c r="E351" s="442">
        <v>25800</v>
      </c>
      <c r="F351" s="443">
        <v>13800</v>
      </c>
      <c r="G351" s="444">
        <f t="shared" si="11"/>
        <v>23460</v>
      </c>
      <c r="H351" s="445">
        <f t="shared" si="12"/>
        <v>13276</v>
      </c>
      <c r="I351" s="446">
        <f t="shared" si="12"/>
        <v>3981</v>
      </c>
      <c r="J351" s="443">
        <v>120</v>
      </c>
    </row>
    <row r="352" spans="1:10">
      <c r="A352" s="438" t="s">
        <v>553</v>
      </c>
      <c r="B352" s="439" t="s">
        <v>554</v>
      </c>
      <c r="C352" s="440">
        <v>18.29</v>
      </c>
      <c r="D352" s="441">
        <v>41.6</v>
      </c>
      <c r="E352" s="442">
        <v>25800</v>
      </c>
      <c r="F352" s="443">
        <v>13800</v>
      </c>
      <c r="G352" s="444">
        <f t="shared" si="11"/>
        <v>28398</v>
      </c>
      <c r="H352" s="445">
        <f t="shared" si="12"/>
        <v>16927</v>
      </c>
      <c r="I352" s="446">
        <f t="shared" si="12"/>
        <v>3981</v>
      </c>
      <c r="J352" s="443">
        <v>120</v>
      </c>
    </row>
    <row r="353" spans="1:10">
      <c r="A353" s="438" t="s">
        <v>555</v>
      </c>
      <c r="B353" s="439" t="s">
        <v>556</v>
      </c>
      <c r="C353" s="440">
        <v>14.7</v>
      </c>
      <c r="D353" s="441">
        <v>41.6</v>
      </c>
      <c r="E353" s="442">
        <v>25800</v>
      </c>
      <c r="F353" s="443">
        <v>13800</v>
      </c>
      <c r="G353" s="444">
        <f t="shared" si="11"/>
        <v>33989</v>
      </c>
      <c r="H353" s="445">
        <f t="shared" si="12"/>
        <v>21061</v>
      </c>
      <c r="I353" s="446">
        <f t="shared" si="12"/>
        <v>3981</v>
      </c>
      <c r="J353" s="443">
        <v>120</v>
      </c>
    </row>
    <row r="354" spans="1:10">
      <c r="A354" s="438" t="s">
        <v>557</v>
      </c>
      <c r="B354" s="439" t="s">
        <v>558</v>
      </c>
      <c r="C354" s="440">
        <v>26.68</v>
      </c>
      <c r="D354" s="441">
        <v>41.6</v>
      </c>
      <c r="E354" s="442">
        <v>25800</v>
      </c>
      <c r="F354" s="443">
        <v>13800</v>
      </c>
      <c r="G354" s="444">
        <f t="shared" si="11"/>
        <v>21199</v>
      </c>
      <c r="H354" s="445">
        <f t="shared" si="12"/>
        <v>11604</v>
      </c>
      <c r="I354" s="446">
        <f t="shared" si="12"/>
        <v>3981</v>
      </c>
      <c r="J354" s="443">
        <v>120</v>
      </c>
    </row>
    <row r="355" spans="1:10">
      <c r="A355" s="438" t="s">
        <v>559</v>
      </c>
      <c r="B355" s="439" t="s">
        <v>560</v>
      </c>
      <c r="C355" s="440">
        <v>23.78</v>
      </c>
      <c r="D355" s="441">
        <v>41.6</v>
      </c>
      <c r="E355" s="442">
        <v>25800</v>
      </c>
      <c r="F355" s="443">
        <v>13800</v>
      </c>
      <c r="G355" s="444">
        <f t="shared" si="11"/>
        <v>23113</v>
      </c>
      <c r="H355" s="445">
        <f t="shared" si="12"/>
        <v>13019</v>
      </c>
      <c r="I355" s="446">
        <f t="shared" si="12"/>
        <v>3981</v>
      </c>
      <c r="J355" s="443">
        <v>120</v>
      </c>
    </row>
    <row r="356" spans="1:10">
      <c r="A356" s="438" t="s">
        <v>561</v>
      </c>
      <c r="B356" s="439" t="s">
        <v>562</v>
      </c>
      <c r="C356" s="440">
        <v>26.68</v>
      </c>
      <c r="D356" s="441">
        <v>41.6</v>
      </c>
      <c r="E356" s="442">
        <v>25800</v>
      </c>
      <c r="F356" s="443">
        <v>13800</v>
      </c>
      <c r="G356" s="444">
        <f t="shared" si="11"/>
        <v>21199</v>
      </c>
      <c r="H356" s="445">
        <f t="shared" si="12"/>
        <v>11604</v>
      </c>
      <c r="I356" s="446">
        <f t="shared" si="12"/>
        <v>3981</v>
      </c>
      <c r="J356" s="443">
        <v>120</v>
      </c>
    </row>
    <row r="357" spans="1:10">
      <c r="A357" s="438" t="s">
        <v>563</v>
      </c>
      <c r="B357" s="439" t="s">
        <v>564</v>
      </c>
      <c r="C357" s="440">
        <v>26.68</v>
      </c>
      <c r="D357" s="441">
        <v>41.6</v>
      </c>
      <c r="E357" s="442">
        <v>25800</v>
      </c>
      <c r="F357" s="443">
        <v>13800</v>
      </c>
      <c r="G357" s="444">
        <f t="shared" si="11"/>
        <v>21199</v>
      </c>
      <c r="H357" s="445">
        <f t="shared" si="12"/>
        <v>11604</v>
      </c>
      <c r="I357" s="446">
        <f t="shared" si="12"/>
        <v>3981</v>
      </c>
      <c r="J357" s="443">
        <v>120</v>
      </c>
    </row>
    <row r="358" spans="1:10">
      <c r="A358" s="438" t="s">
        <v>565</v>
      </c>
      <c r="B358" s="439" t="s">
        <v>566</v>
      </c>
      <c r="C358" s="440">
        <v>24.7</v>
      </c>
      <c r="D358" s="441">
        <v>41.6</v>
      </c>
      <c r="E358" s="442">
        <v>25800</v>
      </c>
      <c r="F358" s="443">
        <v>13800</v>
      </c>
      <c r="G358" s="444">
        <f t="shared" si="11"/>
        <v>22457</v>
      </c>
      <c r="H358" s="445">
        <f t="shared" si="12"/>
        <v>12534</v>
      </c>
      <c r="I358" s="446">
        <f t="shared" si="12"/>
        <v>3981</v>
      </c>
      <c r="J358" s="443">
        <v>120</v>
      </c>
    </row>
    <row r="359" spans="1:10">
      <c r="A359" s="438" t="s">
        <v>567</v>
      </c>
      <c r="B359" s="439" t="s">
        <v>568</v>
      </c>
      <c r="C359" s="440">
        <v>22.87</v>
      </c>
      <c r="D359" s="441">
        <v>41.6</v>
      </c>
      <c r="E359" s="442">
        <v>25800</v>
      </c>
      <c r="F359" s="443">
        <v>13800</v>
      </c>
      <c r="G359" s="444">
        <f t="shared" si="11"/>
        <v>23813</v>
      </c>
      <c r="H359" s="445">
        <f t="shared" si="12"/>
        <v>13537</v>
      </c>
      <c r="I359" s="446">
        <f t="shared" si="12"/>
        <v>3981</v>
      </c>
      <c r="J359" s="443">
        <v>120</v>
      </c>
    </row>
    <row r="360" spans="1:10">
      <c r="A360" s="438" t="s">
        <v>569</v>
      </c>
      <c r="B360" s="439" t="s">
        <v>570</v>
      </c>
      <c r="C360" s="440">
        <v>23.78</v>
      </c>
      <c r="D360" s="441">
        <v>41.6</v>
      </c>
      <c r="E360" s="442">
        <v>25800</v>
      </c>
      <c r="F360" s="443">
        <v>13800</v>
      </c>
      <c r="G360" s="444">
        <f t="shared" si="11"/>
        <v>23113</v>
      </c>
      <c r="H360" s="445">
        <f t="shared" si="12"/>
        <v>13019</v>
      </c>
      <c r="I360" s="446">
        <f t="shared" si="12"/>
        <v>3981</v>
      </c>
      <c r="J360" s="443">
        <v>120</v>
      </c>
    </row>
    <row r="361" spans="1:10">
      <c r="A361" s="438" t="s">
        <v>571</v>
      </c>
      <c r="B361" s="439" t="s">
        <v>572</v>
      </c>
      <c r="C361" s="440">
        <v>28.59</v>
      </c>
      <c r="D361" s="441">
        <v>41.6</v>
      </c>
      <c r="E361" s="442">
        <v>25800</v>
      </c>
      <c r="F361" s="443">
        <v>13800</v>
      </c>
      <c r="G361" s="444">
        <f t="shared" si="11"/>
        <v>20150</v>
      </c>
      <c r="H361" s="445">
        <f t="shared" si="12"/>
        <v>10829</v>
      </c>
      <c r="I361" s="446">
        <f t="shared" si="12"/>
        <v>3981</v>
      </c>
      <c r="J361" s="443">
        <v>120</v>
      </c>
    </row>
    <row r="362" spans="1:10">
      <c r="A362" s="438" t="s">
        <v>573</v>
      </c>
      <c r="B362" s="439" t="s">
        <v>574</v>
      </c>
      <c r="C362" s="440">
        <v>26.06</v>
      </c>
      <c r="D362" s="441">
        <v>41.6</v>
      </c>
      <c r="E362" s="442">
        <v>25800</v>
      </c>
      <c r="F362" s="443">
        <v>13800</v>
      </c>
      <c r="G362" s="444">
        <f t="shared" si="11"/>
        <v>21572</v>
      </c>
      <c r="H362" s="445">
        <f t="shared" si="12"/>
        <v>11880</v>
      </c>
      <c r="I362" s="446">
        <f t="shared" si="12"/>
        <v>3981</v>
      </c>
      <c r="J362" s="443">
        <v>120</v>
      </c>
    </row>
    <row r="363" spans="1:10">
      <c r="A363" s="438" t="s">
        <v>575</v>
      </c>
      <c r="B363" s="439" t="s">
        <v>576</v>
      </c>
      <c r="C363" s="440">
        <v>35.19</v>
      </c>
      <c r="D363" s="441">
        <v>41.6</v>
      </c>
      <c r="E363" s="442">
        <v>25800</v>
      </c>
      <c r="F363" s="443">
        <v>13800</v>
      </c>
      <c r="G363" s="444">
        <f t="shared" si="11"/>
        <v>17403</v>
      </c>
      <c r="H363" s="445">
        <f t="shared" si="12"/>
        <v>8798</v>
      </c>
      <c r="I363" s="446">
        <f t="shared" si="12"/>
        <v>3981</v>
      </c>
      <c r="J363" s="443">
        <v>120</v>
      </c>
    </row>
    <row r="364" spans="1:10">
      <c r="A364" s="438" t="s">
        <v>579</v>
      </c>
      <c r="B364" s="439" t="s">
        <v>580</v>
      </c>
      <c r="C364" s="440">
        <v>33.270000000000003</v>
      </c>
      <c r="D364" s="441">
        <v>41.6</v>
      </c>
      <c r="E364" s="442">
        <v>25800</v>
      </c>
      <c r="F364" s="443">
        <v>13800</v>
      </c>
      <c r="G364" s="444">
        <f t="shared" si="11"/>
        <v>18090</v>
      </c>
      <c r="H364" s="445">
        <f t="shared" si="12"/>
        <v>9306</v>
      </c>
      <c r="I364" s="446">
        <f t="shared" si="12"/>
        <v>3981</v>
      </c>
      <c r="J364" s="443">
        <v>120</v>
      </c>
    </row>
    <row r="365" spans="1:10">
      <c r="A365" s="438" t="s">
        <v>809</v>
      </c>
      <c r="B365" s="439" t="s">
        <v>810</v>
      </c>
      <c r="C365" s="440">
        <v>24.38</v>
      </c>
      <c r="D365" s="441">
        <v>41.6</v>
      </c>
      <c r="E365" s="442">
        <v>25800</v>
      </c>
      <c r="F365" s="443">
        <v>13800</v>
      </c>
      <c r="G365" s="444">
        <f t="shared" si="11"/>
        <v>22679</v>
      </c>
      <c r="H365" s="445">
        <f t="shared" si="12"/>
        <v>12699</v>
      </c>
      <c r="I365" s="446">
        <f t="shared" si="12"/>
        <v>3981</v>
      </c>
      <c r="J365" s="443">
        <v>120</v>
      </c>
    </row>
    <row r="366" spans="1:10">
      <c r="A366" s="438" t="s">
        <v>581</v>
      </c>
      <c r="B366" s="439" t="s">
        <v>582</v>
      </c>
      <c r="C366" s="440">
        <v>33.270000000000003</v>
      </c>
      <c r="D366" s="441">
        <v>41.6</v>
      </c>
      <c r="E366" s="442">
        <v>25800</v>
      </c>
      <c r="F366" s="443">
        <v>13800</v>
      </c>
      <c r="G366" s="444">
        <f t="shared" si="11"/>
        <v>18090</v>
      </c>
      <c r="H366" s="445">
        <f t="shared" si="12"/>
        <v>9306</v>
      </c>
      <c r="I366" s="446">
        <f t="shared" si="12"/>
        <v>3981</v>
      </c>
      <c r="J366" s="443">
        <v>120</v>
      </c>
    </row>
    <row r="367" spans="1:10">
      <c r="A367" s="438" t="s">
        <v>583</v>
      </c>
      <c r="B367" s="439" t="s">
        <v>584</v>
      </c>
      <c r="C367" s="440">
        <v>27.83</v>
      </c>
      <c r="D367" s="441">
        <v>41.6</v>
      </c>
      <c r="E367" s="442">
        <v>25800</v>
      </c>
      <c r="F367" s="443">
        <v>13800</v>
      </c>
      <c r="G367" s="444">
        <f t="shared" si="11"/>
        <v>20550</v>
      </c>
      <c r="H367" s="445">
        <f t="shared" si="12"/>
        <v>11125</v>
      </c>
      <c r="I367" s="446">
        <f t="shared" si="12"/>
        <v>3981</v>
      </c>
      <c r="J367" s="443">
        <v>120</v>
      </c>
    </row>
    <row r="368" spans="1:10">
      <c r="A368" s="438" t="s">
        <v>585</v>
      </c>
      <c r="B368" s="439" t="s">
        <v>586</v>
      </c>
      <c r="C368" s="440">
        <v>25</v>
      </c>
      <c r="D368" s="441">
        <v>41.6</v>
      </c>
      <c r="E368" s="442">
        <v>25800</v>
      </c>
      <c r="F368" s="443">
        <v>13800</v>
      </c>
      <c r="G368" s="444">
        <f t="shared" si="11"/>
        <v>22253</v>
      </c>
      <c r="H368" s="445">
        <f t="shared" si="12"/>
        <v>12384</v>
      </c>
      <c r="I368" s="446">
        <f t="shared" si="12"/>
        <v>3981</v>
      </c>
      <c r="J368" s="443">
        <v>120</v>
      </c>
    </row>
    <row r="369" spans="1:10">
      <c r="A369" s="438" t="s">
        <v>591</v>
      </c>
      <c r="B369" s="439" t="s">
        <v>592</v>
      </c>
      <c r="C369" s="440">
        <v>30.5</v>
      </c>
      <c r="D369" s="441">
        <v>41.6</v>
      </c>
      <c r="E369" s="442">
        <v>25800</v>
      </c>
      <c r="F369" s="443">
        <v>13800</v>
      </c>
      <c r="G369" s="444">
        <f t="shared" si="11"/>
        <v>19233</v>
      </c>
      <c r="H369" s="445">
        <f t="shared" si="12"/>
        <v>10151</v>
      </c>
      <c r="I369" s="446">
        <f t="shared" si="12"/>
        <v>3981</v>
      </c>
      <c r="J369" s="443">
        <v>120</v>
      </c>
    </row>
    <row r="370" spans="1:10">
      <c r="A370" s="438" t="s">
        <v>593</v>
      </c>
      <c r="B370" s="439" t="s">
        <v>594</v>
      </c>
      <c r="C370" s="440">
        <v>30.5</v>
      </c>
      <c r="D370" s="441">
        <v>41.6</v>
      </c>
      <c r="E370" s="442">
        <v>25800</v>
      </c>
      <c r="F370" s="443">
        <v>13800</v>
      </c>
      <c r="G370" s="444">
        <f t="shared" si="11"/>
        <v>19233</v>
      </c>
      <c r="H370" s="445">
        <f t="shared" si="12"/>
        <v>10151</v>
      </c>
      <c r="I370" s="446">
        <f t="shared" si="12"/>
        <v>3981</v>
      </c>
      <c r="J370" s="443">
        <v>120</v>
      </c>
    </row>
    <row r="371" spans="1:10">
      <c r="A371" s="438" t="s">
        <v>595</v>
      </c>
      <c r="B371" s="439" t="s">
        <v>596</v>
      </c>
      <c r="C371" s="440">
        <v>30.5</v>
      </c>
      <c r="D371" s="441">
        <v>41.6</v>
      </c>
      <c r="E371" s="442">
        <v>25800</v>
      </c>
      <c r="F371" s="443">
        <v>13800</v>
      </c>
      <c r="G371" s="444">
        <f t="shared" si="11"/>
        <v>19233</v>
      </c>
      <c r="H371" s="445">
        <f t="shared" si="12"/>
        <v>10151</v>
      </c>
      <c r="I371" s="446">
        <f t="shared" si="12"/>
        <v>3981</v>
      </c>
      <c r="J371" s="443">
        <v>120</v>
      </c>
    </row>
    <row r="372" spans="1:10">
      <c r="A372" s="438" t="s">
        <v>607</v>
      </c>
      <c r="B372" s="439" t="s">
        <v>608</v>
      </c>
      <c r="C372" s="440">
        <v>33.270000000000003</v>
      </c>
      <c r="D372" s="441">
        <v>41.6</v>
      </c>
      <c r="E372" s="442">
        <v>25800</v>
      </c>
      <c r="F372" s="443">
        <v>13800</v>
      </c>
      <c r="G372" s="444">
        <f t="shared" si="11"/>
        <v>18090</v>
      </c>
      <c r="H372" s="445">
        <f t="shared" si="12"/>
        <v>9306</v>
      </c>
      <c r="I372" s="446">
        <f t="shared" si="12"/>
        <v>3981</v>
      </c>
      <c r="J372" s="443">
        <v>120</v>
      </c>
    </row>
    <row r="373" spans="1:10">
      <c r="A373" s="438" t="s">
        <v>609</v>
      </c>
      <c r="B373" s="439" t="s">
        <v>610</v>
      </c>
      <c r="C373" s="440">
        <v>35.15</v>
      </c>
      <c r="D373" s="441">
        <v>41.6</v>
      </c>
      <c r="E373" s="442">
        <v>25800</v>
      </c>
      <c r="F373" s="443">
        <v>13800</v>
      </c>
      <c r="G373" s="444">
        <f t="shared" si="11"/>
        <v>17417</v>
      </c>
      <c r="H373" s="445">
        <f t="shared" si="12"/>
        <v>8808</v>
      </c>
      <c r="I373" s="446">
        <f t="shared" si="12"/>
        <v>3981</v>
      </c>
      <c r="J373" s="443">
        <v>120</v>
      </c>
    </row>
    <row r="374" spans="1:10">
      <c r="A374" s="438" t="s">
        <v>611</v>
      </c>
      <c r="B374" s="439" t="s">
        <v>612</v>
      </c>
      <c r="C374" s="440">
        <v>30.5</v>
      </c>
      <c r="D374" s="441">
        <v>41.6</v>
      </c>
      <c r="E374" s="442">
        <v>25800</v>
      </c>
      <c r="F374" s="443">
        <v>13800</v>
      </c>
      <c r="G374" s="444">
        <f t="shared" si="11"/>
        <v>19233</v>
      </c>
      <c r="H374" s="445">
        <f t="shared" si="12"/>
        <v>10151</v>
      </c>
      <c r="I374" s="446">
        <f t="shared" si="12"/>
        <v>3981</v>
      </c>
      <c r="J374" s="443">
        <v>120</v>
      </c>
    </row>
    <row r="375" spans="1:10">
      <c r="A375" s="438" t="s">
        <v>613</v>
      </c>
      <c r="B375" s="439" t="s">
        <v>614</v>
      </c>
      <c r="C375" s="440">
        <v>25.51</v>
      </c>
      <c r="D375" s="441">
        <v>41.6</v>
      </c>
      <c r="E375" s="442">
        <v>25800</v>
      </c>
      <c r="F375" s="443">
        <v>13800</v>
      </c>
      <c r="G375" s="444">
        <f t="shared" si="11"/>
        <v>21918</v>
      </c>
      <c r="H375" s="445">
        <f t="shared" si="12"/>
        <v>12136</v>
      </c>
      <c r="I375" s="446">
        <f t="shared" si="12"/>
        <v>3981</v>
      </c>
      <c r="J375" s="443">
        <v>120</v>
      </c>
    </row>
    <row r="376" spans="1:10">
      <c r="A376" s="438" t="s">
        <v>619</v>
      </c>
      <c r="B376" s="439" t="s">
        <v>620</v>
      </c>
      <c r="C376" s="440">
        <v>38.31</v>
      </c>
      <c r="D376" s="441">
        <v>41.6</v>
      </c>
      <c r="E376" s="442">
        <v>25800</v>
      </c>
      <c r="F376" s="443">
        <v>13800</v>
      </c>
      <c r="G376" s="444">
        <f t="shared" si="11"/>
        <v>16434</v>
      </c>
      <c r="H376" s="445">
        <f t="shared" si="12"/>
        <v>8081</v>
      </c>
      <c r="I376" s="446">
        <f t="shared" si="12"/>
        <v>3981</v>
      </c>
      <c r="J376" s="443">
        <v>120</v>
      </c>
    </row>
    <row r="377" spans="1:10">
      <c r="A377" s="438" t="s">
        <v>623</v>
      </c>
      <c r="B377" s="439" t="s">
        <v>624</v>
      </c>
      <c r="C377" s="440">
        <v>52.28</v>
      </c>
      <c r="D377" s="441">
        <v>41.6</v>
      </c>
      <c r="E377" s="442">
        <v>25800</v>
      </c>
      <c r="F377" s="443">
        <v>13800</v>
      </c>
      <c r="G377" s="444">
        <f t="shared" si="11"/>
        <v>13513</v>
      </c>
      <c r="H377" s="445">
        <f t="shared" si="12"/>
        <v>5922</v>
      </c>
      <c r="I377" s="446">
        <f t="shared" si="12"/>
        <v>3981</v>
      </c>
      <c r="J377" s="443">
        <v>120</v>
      </c>
    </row>
    <row r="378" spans="1:10">
      <c r="A378" s="438" t="s">
        <v>625</v>
      </c>
      <c r="B378" s="439" t="s">
        <v>626</v>
      </c>
      <c r="C378" s="440">
        <v>48.76</v>
      </c>
      <c r="D378" s="441">
        <v>41.6</v>
      </c>
      <c r="E378" s="442">
        <v>25800</v>
      </c>
      <c r="F378" s="443">
        <v>13800</v>
      </c>
      <c r="G378" s="444">
        <f t="shared" si="11"/>
        <v>14092</v>
      </c>
      <c r="H378" s="445">
        <f t="shared" si="12"/>
        <v>6349</v>
      </c>
      <c r="I378" s="446">
        <f t="shared" si="12"/>
        <v>3981</v>
      </c>
      <c r="J378" s="443">
        <v>120</v>
      </c>
    </row>
    <row r="379" spans="1:10">
      <c r="A379" s="438" t="s">
        <v>629</v>
      </c>
      <c r="B379" s="439" t="s">
        <v>630</v>
      </c>
      <c r="C379" s="440">
        <v>30.5</v>
      </c>
      <c r="D379" s="441">
        <v>41.6</v>
      </c>
      <c r="E379" s="442">
        <v>25800</v>
      </c>
      <c r="F379" s="443">
        <v>13800</v>
      </c>
      <c r="G379" s="444">
        <f t="shared" si="11"/>
        <v>19233</v>
      </c>
      <c r="H379" s="445">
        <f t="shared" si="12"/>
        <v>10151</v>
      </c>
      <c r="I379" s="446">
        <f t="shared" si="12"/>
        <v>3981</v>
      </c>
      <c r="J379" s="443">
        <v>120</v>
      </c>
    </row>
    <row r="380" spans="1:10">
      <c r="A380" s="438" t="s">
        <v>631</v>
      </c>
      <c r="B380" s="439" t="s">
        <v>632</v>
      </c>
      <c r="C380" s="440">
        <v>36.83</v>
      </c>
      <c r="D380" s="441">
        <v>41.6</v>
      </c>
      <c r="E380" s="442">
        <v>25800</v>
      </c>
      <c r="F380" s="443">
        <v>13800</v>
      </c>
      <c r="G380" s="444">
        <f t="shared" si="11"/>
        <v>16873</v>
      </c>
      <c r="H380" s="445">
        <f t="shared" si="12"/>
        <v>8406</v>
      </c>
      <c r="I380" s="446">
        <f t="shared" si="12"/>
        <v>3981</v>
      </c>
      <c r="J380" s="443">
        <v>120</v>
      </c>
    </row>
    <row r="381" spans="1:10">
      <c r="A381" s="438" t="s">
        <v>635</v>
      </c>
      <c r="B381" s="439" t="s">
        <v>636</v>
      </c>
      <c r="C381" s="440">
        <v>13.07</v>
      </c>
      <c r="D381" s="441">
        <v>41.6</v>
      </c>
      <c r="E381" s="442">
        <v>25800</v>
      </c>
      <c r="F381" s="443">
        <v>13800</v>
      </c>
      <c r="G381" s="444">
        <f t="shared" si="11"/>
        <v>37542</v>
      </c>
      <c r="H381" s="445">
        <f t="shared" si="12"/>
        <v>23688</v>
      </c>
      <c r="I381" s="446">
        <f t="shared" si="12"/>
        <v>3981</v>
      </c>
      <c r="J381" s="443">
        <v>120</v>
      </c>
    </row>
    <row r="382" spans="1:10">
      <c r="A382" s="438" t="s">
        <v>637</v>
      </c>
      <c r="B382" s="439" t="s">
        <v>638</v>
      </c>
      <c r="C382" s="440">
        <v>14.7</v>
      </c>
      <c r="D382" s="441">
        <v>41.6</v>
      </c>
      <c r="E382" s="442">
        <v>25800</v>
      </c>
      <c r="F382" s="443">
        <v>13800</v>
      </c>
      <c r="G382" s="444">
        <f t="shared" si="11"/>
        <v>33989</v>
      </c>
      <c r="H382" s="445">
        <f t="shared" si="12"/>
        <v>21061</v>
      </c>
      <c r="I382" s="446">
        <f t="shared" si="12"/>
        <v>3981</v>
      </c>
      <c r="J382" s="443">
        <v>120</v>
      </c>
    </row>
    <row r="383" spans="1:10">
      <c r="A383" s="438" t="s">
        <v>639</v>
      </c>
      <c r="B383" s="439" t="s">
        <v>640</v>
      </c>
      <c r="C383" s="440">
        <v>13.07</v>
      </c>
      <c r="D383" s="441">
        <v>41.6</v>
      </c>
      <c r="E383" s="442">
        <v>25800</v>
      </c>
      <c r="F383" s="443">
        <v>13800</v>
      </c>
      <c r="G383" s="444">
        <f t="shared" si="11"/>
        <v>37542</v>
      </c>
      <c r="H383" s="445">
        <f t="shared" si="12"/>
        <v>23688</v>
      </c>
      <c r="I383" s="446">
        <f t="shared" si="12"/>
        <v>3981</v>
      </c>
      <c r="J383" s="443">
        <v>120</v>
      </c>
    </row>
    <row r="384" spans="1:10">
      <c r="A384" s="495" t="s">
        <v>641</v>
      </c>
      <c r="B384" s="474" t="s">
        <v>642</v>
      </c>
      <c r="C384" s="475">
        <v>14.7</v>
      </c>
      <c r="D384" s="476">
        <v>41.6</v>
      </c>
      <c r="E384" s="477">
        <v>25800</v>
      </c>
      <c r="F384" s="478">
        <v>13800</v>
      </c>
      <c r="G384" s="479">
        <f t="shared" si="11"/>
        <v>33989</v>
      </c>
      <c r="H384" s="480">
        <f t="shared" si="12"/>
        <v>21061</v>
      </c>
      <c r="I384" s="481">
        <f t="shared" si="12"/>
        <v>3981</v>
      </c>
      <c r="J384" s="443">
        <v>120</v>
      </c>
    </row>
    <row r="385" spans="1:10">
      <c r="A385" s="438" t="s">
        <v>643</v>
      </c>
      <c r="B385" s="439" t="s">
        <v>644</v>
      </c>
      <c r="C385" s="440">
        <v>13.07</v>
      </c>
      <c r="D385" s="441">
        <v>41.6</v>
      </c>
      <c r="E385" s="442">
        <v>25800</v>
      </c>
      <c r="F385" s="443">
        <v>13800</v>
      </c>
      <c r="G385" s="444">
        <f t="shared" si="11"/>
        <v>37542</v>
      </c>
      <c r="H385" s="445">
        <f t="shared" si="12"/>
        <v>23688</v>
      </c>
      <c r="I385" s="446">
        <f t="shared" si="12"/>
        <v>3981</v>
      </c>
      <c r="J385" s="443">
        <v>120</v>
      </c>
    </row>
    <row r="386" spans="1:10" ht="13.5" thickBot="1">
      <c r="A386" s="447" t="s">
        <v>645</v>
      </c>
      <c r="B386" s="448" t="s">
        <v>646</v>
      </c>
      <c r="C386" s="449">
        <v>14.7</v>
      </c>
      <c r="D386" s="450">
        <v>41.6</v>
      </c>
      <c r="E386" s="451">
        <v>25800</v>
      </c>
      <c r="F386" s="452">
        <v>13800</v>
      </c>
      <c r="G386" s="453">
        <f t="shared" si="11"/>
        <v>33989</v>
      </c>
      <c r="H386" s="454">
        <f t="shared" si="12"/>
        <v>21061</v>
      </c>
      <c r="I386" s="455">
        <f t="shared" si="12"/>
        <v>3981</v>
      </c>
      <c r="J386" s="452">
        <v>120</v>
      </c>
    </row>
  </sheetData>
  <autoFilter ref="A3:J386"/>
  <mergeCells count="1">
    <mergeCell ref="H1:J1"/>
  </mergeCells>
  <pageMargins left="0.59055118110236227" right="0.39370078740157483" top="0.78740157480314965" bottom="0.59055118110236227" header="0.31496062992125984" footer="0.31496062992125984"/>
  <pageSetup paperSize="9" scale="95" fitToHeight="15" orientation="landscape" r:id="rId1"/>
  <headerFooter alignWithMargins="0">
    <oddHeader>&amp;LKrajský úřad Plzeňského kraje&amp;C&amp;"Arial,Tučné"Obory vzdělání středních škol, konzervatoře a vyšších odborných škol&amp;R27. 2. 2012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I62"/>
  <sheetViews>
    <sheetView topLeftCell="A16" zoomScale="90" workbookViewId="0">
      <selection activeCell="C54" sqref="C54"/>
    </sheetView>
  </sheetViews>
  <sheetFormatPr defaultRowHeight="12.75"/>
  <cols>
    <col min="1" max="1" width="9.85546875" customWidth="1"/>
    <col min="2" max="2" width="73.28515625" customWidth="1"/>
    <col min="3" max="3" width="7.5703125" customWidth="1"/>
    <col min="4" max="4" width="17.5703125" customWidth="1"/>
    <col min="5" max="5" width="19.140625" customWidth="1"/>
    <col min="6" max="6" width="12.28515625" customWidth="1"/>
    <col min="7" max="8" width="9.140625" style="95"/>
  </cols>
  <sheetData>
    <row r="1" spans="1:9" ht="29.25" customHeight="1">
      <c r="B1" s="106" t="s">
        <v>211</v>
      </c>
    </row>
    <row r="2" spans="1:9" ht="11.25" customHeight="1" thickBot="1">
      <c r="B2" s="106"/>
    </row>
    <row r="3" spans="1:9" ht="16.5" thickBot="1">
      <c r="A3" s="5" t="s">
        <v>137</v>
      </c>
      <c r="B3" s="6"/>
      <c r="C3" s="7"/>
      <c r="D3" s="7"/>
      <c r="E3" s="86"/>
      <c r="F3" s="21" t="s">
        <v>102</v>
      </c>
      <c r="G3" s="91"/>
      <c r="H3" s="96"/>
      <c r="I3" s="80"/>
    </row>
    <row r="4" spans="1:9" ht="15">
      <c r="A4" s="10" t="s">
        <v>103</v>
      </c>
      <c r="B4" s="3"/>
      <c r="C4" s="1"/>
      <c r="D4" s="1"/>
      <c r="E4" s="87"/>
      <c r="F4" s="20"/>
      <c r="G4" s="91"/>
      <c r="H4" s="96"/>
      <c r="I4" s="80"/>
    </row>
    <row r="5" spans="1:9" ht="15">
      <c r="A5" s="10"/>
      <c r="B5" s="111" t="s">
        <v>142</v>
      </c>
      <c r="C5" s="118"/>
      <c r="D5" s="118"/>
      <c r="E5" s="119"/>
      <c r="F5" s="120">
        <v>0.15</v>
      </c>
      <c r="G5" s="91"/>
      <c r="H5" s="96"/>
      <c r="I5" s="80"/>
    </row>
    <row r="6" spans="1:9" ht="15">
      <c r="A6" s="10"/>
      <c r="B6" s="111" t="s">
        <v>143</v>
      </c>
      <c r="C6" s="118"/>
      <c r="D6" s="118"/>
      <c r="E6" s="119"/>
      <c r="F6" s="120">
        <v>0.4</v>
      </c>
      <c r="G6" s="91"/>
      <c r="H6" s="96"/>
      <c r="I6" s="80"/>
    </row>
    <row r="7" spans="1:9" ht="15">
      <c r="A7" s="11"/>
      <c r="B7" s="12" t="s">
        <v>144</v>
      </c>
      <c r="C7" s="13"/>
      <c r="D7" s="13"/>
      <c r="E7" s="89"/>
      <c r="F7" s="99">
        <v>0.05</v>
      </c>
      <c r="G7" s="91"/>
      <c r="H7" s="96"/>
      <c r="I7" s="80"/>
    </row>
    <row r="8" spans="1:9" ht="15">
      <c r="A8" s="8" t="s">
        <v>150</v>
      </c>
      <c r="B8" s="14"/>
      <c r="C8" s="9"/>
      <c r="D8" s="9"/>
      <c r="E8" s="88"/>
      <c r="F8" s="100"/>
      <c r="G8" s="91"/>
      <c r="H8" s="96"/>
      <c r="I8" s="80"/>
    </row>
    <row r="9" spans="1:9" ht="15">
      <c r="A9" s="11"/>
      <c r="B9" s="12" t="s">
        <v>151</v>
      </c>
      <c r="C9" s="13"/>
      <c r="D9" s="13"/>
      <c r="E9" s="89"/>
      <c r="F9" s="101">
        <v>0.5</v>
      </c>
      <c r="G9" s="91"/>
      <c r="H9" s="96"/>
      <c r="I9" s="80"/>
    </row>
    <row r="10" spans="1:9" ht="15">
      <c r="A10" s="8" t="s">
        <v>152</v>
      </c>
      <c r="B10" s="14"/>
      <c r="C10" s="9"/>
      <c r="D10" s="9"/>
      <c r="E10" s="88"/>
      <c r="F10" s="102"/>
      <c r="G10" s="91"/>
      <c r="H10" s="96"/>
      <c r="I10" s="80"/>
    </row>
    <row r="11" spans="1:9" ht="15">
      <c r="A11" s="11"/>
      <c r="B11" s="12" t="s">
        <v>156</v>
      </c>
      <c r="C11" s="13"/>
      <c r="D11" s="13"/>
      <c r="E11" s="89"/>
      <c r="F11" s="101">
        <v>0.25</v>
      </c>
      <c r="G11" s="91"/>
      <c r="H11" s="96"/>
      <c r="I11" s="80"/>
    </row>
    <row r="12" spans="1:9" ht="15">
      <c r="A12" s="8" t="s">
        <v>154</v>
      </c>
      <c r="B12" s="14"/>
      <c r="C12" s="9"/>
      <c r="D12" s="9"/>
      <c r="E12" s="88"/>
      <c r="F12" s="102"/>
      <c r="G12" s="91"/>
      <c r="H12" s="96"/>
      <c r="I12" s="80"/>
    </row>
    <row r="13" spans="1:9" ht="15">
      <c r="A13" s="11"/>
      <c r="B13" s="12" t="s">
        <v>155</v>
      </c>
      <c r="C13" s="13"/>
      <c r="D13" s="13"/>
      <c r="E13" s="89"/>
      <c r="F13" s="101">
        <v>0.25</v>
      </c>
      <c r="G13" s="91"/>
      <c r="H13" s="96"/>
      <c r="I13" s="80"/>
    </row>
    <row r="14" spans="1:9" ht="15">
      <c r="A14" s="8" t="s">
        <v>158</v>
      </c>
      <c r="B14" s="14"/>
      <c r="C14" s="1"/>
      <c r="D14" s="1"/>
      <c r="E14" s="87"/>
      <c r="F14" s="99"/>
      <c r="G14" s="91"/>
      <c r="H14" s="96"/>
      <c r="I14" s="80"/>
    </row>
    <row r="15" spans="1:9" ht="15">
      <c r="A15" s="11"/>
      <c r="B15" s="12" t="s">
        <v>157</v>
      </c>
      <c r="C15" s="1"/>
      <c r="D15" s="1"/>
      <c r="E15" s="87"/>
      <c r="F15" s="99">
        <v>0.05</v>
      </c>
      <c r="G15" s="91"/>
      <c r="H15" s="96"/>
      <c r="I15" s="80"/>
    </row>
    <row r="16" spans="1:9" ht="15">
      <c r="A16" s="8" t="s">
        <v>153</v>
      </c>
      <c r="B16" s="14"/>
      <c r="C16" s="9"/>
      <c r="D16" s="9"/>
      <c r="E16" s="88"/>
      <c r="F16" s="102"/>
      <c r="G16" s="91"/>
      <c r="H16" s="96"/>
      <c r="I16" s="80"/>
    </row>
    <row r="17" spans="1:9" ht="15">
      <c r="A17" s="10"/>
      <c r="B17" s="121" t="s">
        <v>138</v>
      </c>
      <c r="C17" s="122"/>
      <c r="D17" s="122"/>
      <c r="E17" s="119"/>
      <c r="F17" s="120">
        <v>0.67</v>
      </c>
      <c r="G17" s="91"/>
      <c r="H17" s="96"/>
      <c r="I17" s="80"/>
    </row>
    <row r="18" spans="1:9" ht="15">
      <c r="A18" s="11"/>
      <c r="B18" s="12" t="s">
        <v>139</v>
      </c>
      <c r="C18" s="13"/>
      <c r="D18" s="13"/>
      <c r="E18" s="89"/>
      <c r="F18" s="101">
        <v>0.33</v>
      </c>
      <c r="G18" s="91"/>
      <c r="H18" s="96"/>
      <c r="I18" s="80"/>
    </row>
    <row r="19" spans="1:9" ht="15">
      <c r="A19" s="8" t="s">
        <v>104</v>
      </c>
      <c r="B19" s="14"/>
      <c r="C19" s="9"/>
      <c r="D19" s="9"/>
      <c r="E19" s="88"/>
      <c r="F19" s="102"/>
      <c r="G19" s="91"/>
      <c r="H19" s="96"/>
      <c r="I19" s="80"/>
    </row>
    <row r="20" spans="1:9" ht="15">
      <c r="A20" s="11"/>
      <c r="B20" s="12" t="s">
        <v>105</v>
      </c>
      <c r="C20" s="13"/>
      <c r="D20" s="13"/>
      <c r="E20" s="89"/>
      <c r="F20" s="101">
        <v>0.89</v>
      </c>
      <c r="G20" s="91"/>
      <c r="H20" s="96"/>
      <c r="I20" s="80"/>
    </row>
    <row r="21" spans="1:9" ht="15">
      <c r="A21" s="81"/>
      <c r="B21" s="14"/>
      <c r="C21" s="9"/>
      <c r="D21" s="9"/>
      <c r="E21" s="82"/>
      <c r="F21" s="103"/>
      <c r="G21" s="96"/>
      <c r="H21" s="96"/>
      <c r="I21" s="80"/>
    </row>
    <row r="22" spans="1:9" ht="4.5" customHeight="1">
      <c r="A22" s="3"/>
      <c r="B22" s="4"/>
      <c r="C22" s="1"/>
      <c r="D22" s="1"/>
      <c r="E22" s="96"/>
      <c r="F22" s="107"/>
      <c r="G22" s="96"/>
      <c r="H22" s="96"/>
      <c r="I22" s="80"/>
    </row>
    <row r="23" spans="1:9" ht="15">
      <c r="A23" s="83" t="s">
        <v>106</v>
      </c>
      <c r="B23" s="84"/>
      <c r="C23" s="13"/>
      <c r="D23" s="13"/>
      <c r="E23" s="85"/>
      <c r="F23" s="104"/>
      <c r="G23" s="96"/>
      <c r="H23" s="96"/>
      <c r="I23" s="80"/>
    </row>
    <row r="24" spans="1:9" ht="15">
      <c r="A24" s="17" t="s">
        <v>222</v>
      </c>
      <c r="B24" s="109"/>
      <c r="C24" s="1"/>
      <c r="D24" s="1"/>
      <c r="E24" s="96"/>
      <c r="F24" s="110"/>
      <c r="G24" s="96"/>
      <c r="H24" s="96"/>
      <c r="I24" s="80"/>
    </row>
    <row r="25" spans="1:9" ht="15">
      <c r="A25" s="15" t="s">
        <v>140</v>
      </c>
      <c r="B25" s="16"/>
      <c r="C25" s="9"/>
      <c r="D25" s="9"/>
      <c r="E25" s="88"/>
      <c r="F25" s="102"/>
      <c r="G25" s="91"/>
      <c r="H25" s="96"/>
      <c r="I25" s="80"/>
    </row>
    <row r="26" spans="1:9" ht="15">
      <c r="A26" s="10"/>
      <c r="B26" s="111" t="s">
        <v>261</v>
      </c>
      <c r="C26" s="118"/>
      <c r="D26" s="118"/>
      <c r="E26" s="119"/>
      <c r="F26" s="120">
        <v>0.5</v>
      </c>
      <c r="G26" s="91"/>
      <c r="H26" s="96"/>
      <c r="I26" s="80"/>
    </row>
    <row r="27" spans="1:9" ht="15">
      <c r="A27" s="11"/>
      <c r="B27" s="12" t="s">
        <v>262</v>
      </c>
      <c r="C27" s="13"/>
      <c r="D27" s="13"/>
      <c r="E27" s="89"/>
      <c r="F27" s="101">
        <v>1</v>
      </c>
      <c r="G27" s="91"/>
      <c r="H27" s="96"/>
      <c r="I27" s="80"/>
    </row>
    <row r="28" spans="1:9" ht="15">
      <c r="A28" s="15" t="s">
        <v>141</v>
      </c>
      <c r="B28" s="16"/>
      <c r="C28" s="9"/>
      <c r="D28" s="9"/>
      <c r="E28" s="88"/>
      <c r="F28" s="102"/>
      <c r="G28" s="91"/>
      <c r="H28" s="96"/>
      <c r="I28" s="80"/>
    </row>
    <row r="29" spans="1:9" ht="15">
      <c r="A29" s="10"/>
      <c r="B29" s="111" t="s">
        <v>261</v>
      </c>
      <c r="C29" s="118"/>
      <c r="D29" s="118"/>
      <c r="E29" s="119"/>
      <c r="F29" s="120">
        <v>0.1</v>
      </c>
      <c r="G29" s="91"/>
      <c r="H29" s="96"/>
      <c r="I29" s="80"/>
    </row>
    <row r="30" spans="1:9" ht="15">
      <c r="A30" s="11"/>
      <c r="B30" s="12" t="s">
        <v>107</v>
      </c>
      <c r="C30" s="13"/>
      <c r="D30" s="13"/>
      <c r="E30" s="89"/>
      <c r="F30" s="101">
        <v>0.5</v>
      </c>
      <c r="G30" s="91"/>
      <c r="H30" s="96"/>
      <c r="I30" s="80"/>
    </row>
    <row r="31" spans="1:9" ht="15">
      <c r="A31" s="17" t="s">
        <v>145</v>
      </c>
      <c r="B31" s="18"/>
      <c r="C31" s="19"/>
      <c r="D31" s="19"/>
      <c r="E31" s="90"/>
      <c r="F31" s="105">
        <v>0.1</v>
      </c>
      <c r="G31" s="91"/>
      <c r="H31" s="96"/>
      <c r="I31" s="80"/>
    </row>
    <row r="32" spans="1:9" ht="15">
      <c r="A32" s="15" t="s">
        <v>146</v>
      </c>
      <c r="B32" s="16"/>
      <c r="C32" s="9"/>
      <c r="D32" s="9"/>
      <c r="E32" s="88"/>
      <c r="F32" s="102"/>
      <c r="G32" s="91"/>
      <c r="H32" s="96"/>
      <c r="I32" s="80"/>
    </row>
    <row r="33" spans="1:9" ht="15">
      <c r="A33" s="11"/>
      <c r="B33" s="12" t="s">
        <v>108</v>
      </c>
      <c r="C33" s="13"/>
      <c r="D33" s="13"/>
      <c r="E33" s="89"/>
      <c r="F33" s="101">
        <v>0.3</v>
      </c>
      <c r="G33" s="91"/>
      <c r="H33" s="96"/>
      <c r="I33" s="80"/>
    </row>
    <row r="34" spans="1:9" ht="15">
      <c r="A34" s="15" t="s">
        <v>260</v>
      </c>
      <c r="B34" s="14"/>
      <c r="C34" s="9"/>
      <c r="D34" s="9"/>
      <c r="E34" s="88"/>
      <c r="F34" s="102"/>
      <c r="G34" s="91"/>
      <c r="H34" s="96"/>
      <c r="I34" s="80"/>
    </row>
    <row r="35" spans="1:9" ht="15">
      <c r="A35" s="11"/>
      <c r="B35" s="12" t="s">
        <v>109</v>
      </c>
      <c r="C35" s="13"/>
      <c r="D35" s="13"/>
      <c r="E35" s="89"/>
      <c r="F35" s="101">
        <v>0.3</v>
      </c>
      <c r="G35" s="91"/>
      <c r="H35" s="96"/>
      <c r="I35" s="80"/>
    </row>
    <row r="36" spans="1:9" ht="15">
      <c r="A36" s="17" t="s">
        <v>147</v>
      </c>
      <c r="B36" s="22"/>
      <c r="C36" s="19"/>
      <c r="D36" s="19"/>
      <c r="E36" s="90"/>
      <c r="F36" s="105">
        <v>0.3</v>
      </c>
      <c r="G36" s="91"/>
      <c r="H36" s="96"/>
      <c r="I36" s="80"/>
    </row>
    <row r="37" spans="1:9" ht="15">
      <c r="A37" s="15" t="s">
        <v>148</v>
      </c>
      <c r="B37" s="16"/>
      <c r="C37" s="9"/>
      <c r="D37" s="9"/>
      <c r="E37" s="88"/>
      <c r="F37" s="102"/>
      <c r="G37" s="91"/>
      <c r="H37" s="96"/>
      <c r="I37" s="80"/>
    </row>
    <row r="38" spans="1:9" ht="15">
      <c r="A38" s="10"/>
      <c r="B38" s="111" t="s">
        <v>258</v>
      </c>
      <c r="C38" s="118"/>
      <c r="D38" s="118"/>
      <c r="E38" s="119"/>
      <c r="F38" s="120">
        <v>0.09</v>
      </c>
      <c r="G38" s="91"/>
      <c r="H38" s="96"/>
      <c r="I38" s="80"/>
    </row>
    <row r="39" spans="1:9" ht="15">
      <c r="A39" s="10"/>
      <c r="B39" s="111" t="s">
        <v>259</v>
      </c>
      <c r="C39" s="118"/>
      <c r="D39" s="118"/>
      <c r="E39" s="119"/>
      <c r="F39" s="120">
        <v>0.3</v>
      </c>
      <c r="G39" s="91"/>
      <c r="H39" s="96"/>
      <c r="I39" s="80"/>
    </row>
    <row r="40" spans="1:9" ht="15">
      <c r="A40" s="11"/>
      <c r="B40" s="12" t="s">
        <v>149</v>
      </c>
      <c r="C40" s="13"/>
      <c r="D40" s="13"/>
      <c r="E40" s="89"/>
      <c r="F40" s="101">
        <v>0.5</v>
      </c>
      <c r="G40" s="91"/>
      <c r="H40" s="96"/>
      <c r="I40" s="80"/>
    </row>
    <row r="41" spans="1:9" ht="14.25">
      <c r="B41" s="73"/>
      <c r="C41" s="73"/>
      <c r="D41" s="73"/>
      <c r="E41" s="73"/>
      <c r="F41" s="73"/>
      <c r="G41" s="23"/>
      <c r="H41" s="23"/>
      <c r="I41" s="23"/>
    </row>
    <row r="42" spans="1:9" ht="15">
      <c r="A42" s="83" t="s">
        <v>217</v>
      </c>
      <c r="B42" s="77"/>
      <c r="C42" s="77"/>
      <c r="D42" s="77"/>
      <c r="E42" s="77"/>
      <c r="F42" s="77"/>
      <c r="G42" s="23"/>
      <c r="H42" s="23"/>
      <c r="I42" s="23"/>
    </row>
    <row r="43" spans="1:9" ht="14.25">
      <c r="A43" s="123" t="s">
        <v>161</v>
      </c>
      <c r="B43" s="73" t="s">
        <v>212</v>
      </c>
      <c r="C43" s="73"/>
      <c r="D43" s="73"/>
      <c r="E43" s="73"/>
      <c r="F43" s="92"/>
      <c r="G43" s="23"/>
      <c r="H43" s="23"/>
      <c r="I43" s="23"/>
    </row>
    <row r="44" spans="1:9" ht="14.25">
      <c r="A44" s="124"/>
      <c r="B44" s="23" t="s">
        <v>213</v>
      </c>
      <c r="C44" s="23"/>
      <c r="D44" s="23"/>
      <c r="E44" s="23"/>
      <c r="F44" s="93"/>
      <c r="G44" s="23"/>
      <c r="H44" s="23"/>
      <c r="I44" s="23"/>
    </row>
    <row r="45" spans="1:9" ht="14.25">
      <c r="A45" s="124" t="s">
        <v>162</v>
      </c>
      <c r="B45" s="23" t="s">
        <v>163</v>
      </c>
      <c r="C45" s="23"/>
      <c r="D45" s="23"/>
      <c r="E45" s="23"/>
      <c r="F45" s="93"/>
      <c r="G45" s="23"/>
      <c r="H45" s="23"/>
      <c r="I45" s="23"/>
    </row>
    <row r="46" spans="1:9" ht="15">
      <c r="A46" s="74"/>
      <c r="B46" s="111" t="s">
        <v>164</v>
      </c>
      <c r="C46" s="384">
        <v>3.75</v>
      </c>
      <c r="D46" s="24"/>
      <c r="E46" s="2"/>
      <c r="F46" s="94"/>
      <c r="G46" s="2"/>
      <c r="H46" s="2"/>
      <c r="I46" s="2"/>
    </row>
    <row r="47" spans="1:9" ht="15">
      <c r="A47" s="74"/>
      <c r="B47" s="112" t="s">
        <v>165</v>
      </c>
      <c r="C47" s="385">
        <v>3.84</v>
      </c>
      <c r="D47" s="24"/>
      <c r="E47" s="2"/>
      <c r="F47" s="94"/>
      <c r="G47" s="2"/>
      <c r="H47" s="2"/>
      <c r="I47" s="2"/>
    </row>
    <row r="48" spans="1:9" ht="15">
      <c r="A48" s="74"/>
      <c r="B48" s="112" t="s">
        <v>166</v>
      </c>
      <c r="C48" s="385">
        <v>3.53</v>
      </c>
      <c r="D48" s="24"/>
      <c r="E48" s="2"/>
      <c r="F48" s="94"/>
      <c r="G48" s="2"/>
      <c r="H48" s="2"/>
      <c r="I48" s="2"/>
    </row>
    <row r="49" spans="1:9" ht="15">
      <c r="A49" s="74"/>
      <c r="B49" s="112" t="s">
        <v>218</v>
      </c>
      <c r="C49" s="385">
        <v>3.73</v>
      </c>
      <c r="D49" s="24"/>
      <c r="E49" s="2"/>
      <c r="F49" s="94"/>
      <c r="G49" s="2"/>
      <c r="H49" s="2"/>
      <c r="I49" s="2"/>
    </row>
    <row r="50" spans="1:9" ht="15">
      <c r="A50" s="74"/>
      <c r="B50" s="112" t="s">
        <v>167</v>
      </c>
      <c r="C50" s="385">
        <v>3.77</v>
      </c>
      <c r="D50" s="24"/>
      <c r="E50" s="2"/>
      <c r="F50" s="94"/>
      <c r="G50" s="2"/>
      <c r="H50" s="2"/>
      <c r="I50" s="2"/>
    </row>
    <row r="51" spans="1:9" ht="15">
      <c r="A51" s="74"/>
      <c r="B51" s="112" t="s">
        <v>168</v>
      </c>
      <c r="C51" s="385">
        <v>3.4</v>
      </c>
      <c r="D51" s="24"/>
      <c r="E51" s="2"/>
      <c r="F51" s="94"/>
      <c r="G51" s="2"/>
      <c r="H51" s="2"/>
      <c r="I51" s="2"/>
    </row>
    <row r="52" spans="1:9" ht="15">
      <c r="A52" s="74"/>
      <c r="B52" s="4" t="s">
        <v>169</v>
      </c>
      <c r="C52" s="386">
        <v>3.33</v>
      </c>
      <c r="D52" s="24"/>
      <c r="E52" s="2"/>
      <c r="F52" s="94"/>
      <c r="G52" s="2"/>
      <c r="H52" s="2"/>
      <c r="I52" s="2"/>
    </row>
    <row r="53" spans="1:9" ht="15">
      <c r="A53" s="74"/>
      <c r="B53" s="112" t="s">
        <v>170</v>
      </c>
      <c r="C53" s="385">
        <v>3.75</v>
      </c>
      <c r="D53" s="24"/>
      <c r="E53" s="2"/>
      <c r="F53" s="94"/>
      <c r="G53" s="2"/>
      <c r="H53" s="2"/>
      <c r="I53" s="2"/>
    </row>
    <row r="54" spans="1:9" ht="15">
      <c r="A54" s="74"/>
      <c r="B54" s="112" t="s">
        <v>171</v>
      </c>
      <c r="C54" s="385">
        <v>4.01</v>
      </c>
      <c r="D54" s="24"/>
      <c r="E54" s="2"/>
      <c r="F54" s="94"/>
      <c r="G54" s="2"/>
      <c r="H54" s="2"/>
      <c r="I54" s="2"/>
    </row>
    <row r="55" spans="1:9" ht="14.25">
      <c r="A55" s="74" t="s">
        <v>172</v>
      </c>
      <c r="B55" s="23" t="s">
        <v>173</v>
      </c>
      <c r="C55" s="23"/>
      <c r="D55" s="23"/>
      <c r="E55" s="23"/>
      <c r="F55" s="93"/>
      <c r="G55" s="23"/>
      <c r="H55" s="23"/>
      <c r="I55" s="25"/>
    </row>
    <row r="56" spans="1:9" ht="14.25">
      <c r="A56" s="74"/>
      <c r="B56" s="116" t="s">
        <v>307</v>
      </c>
      <c r="C56" s="114"/>
      <c r="D56" s="114"/>
      <c r="E56" s="115"/>
      <c r="F56" s="117" t="s">
        <v>174</v>
      </c>
      <c r="G56" s="75"/>
      <c r="H56" s="75"/>
      <c r="I56" s="26"/>
    </row>
    <row r="57" spans="1:9" ht="15">
      <c r="A57" s="74"/>
      <c r="B57" s="116" t="s">
        <v>308</v>
      </c>
      <c r="C57" s="114"/>
      <c r="D57" s="114"/>
      <c r="E57" s="113"/>
      <c r="F57" s="387">
        <v>0.98</v>
      </c>
      <c r="G57" s="24"/>
      <c r="H57" s="24"/>
      <c r="I57" s="27"/>
    </row>
    <row r="58" spans="1:9" ht="15">
      <c r="A58" s="74"/>
      <c r="B58" s="116" t="s">
        <v>176</v>
      </c>
      <c r="C58" s="114"/>
      <c r="D58" s="114"/>
      <c r="E58" s="113"/>
      <c r="F58" s="387">
        <v>1.02</v>
      </c>
      <c r="G58" s="24"/>
      <c r="H58" s="24"/>
      <c r="I58" s="27"/>
    </row>
    <row r="59" spans="1:9" ht="15">
      <c r="A59" s="74"/>
      <c r="B59" s="116" t="s">
        <v>175</v>
      </c>
      <c r="C59" s="114"/>
      <c r="D59" s="114"/>
      <c r="E59" s="113"/>
      <c r="F59" s="387">
        <v>0.96</v>
      </c>
      <c r="G59" s="24"/>
      <c r="H59" s="24"/>
      <c r="I59" s="27"/>
    </row>
    <row r="60" spans="1:9" ht="15">
      <c r="A60" s="74"/>
      <c r="B60" s="116" t="s">
        <v>177</v>
      </c>
      <c r="C60" s="114"/>
      <c r="D60" s="114"/>
      <c r="E60" s="113"/>
      <c r="F60" s="387">
        <v>1.04</v>
      </c>
      <c r="G60" s="24"/>
      <c r="H60" s="24"/>
      <c r="I60" s="27"/>
    </row>
    <row r="61" spans="1:9" ht="15">
      <c r="A61" s="74"/>
      <c r="B61" s="116" t="s">
        <v>309</v>
      </c>
      <c r="C61" s="114"/>
      <c r="D61" s="114"/>
      <c r="E61" s="113"/>
      <c r="F61" s="387">
        <v>0.94</v>
      </c>
      <c r="G61" s="24"/>
      <c r="H61" s="24"/>
      <c r="I61" s="27"/>
    </row>
    <row r="62" spans="1:9" ht="15">
      <c r="A62" s="76"/>
      <c r="B62" s="77" t="s">
        <v>177</v>
      </c>
      <c r="C62" s="78"/>
      <c r="D62" s="78"/>
      <c r="E62" s="79"/>
      <c r="F62" s="388">
        <v>1.06</v>
      </c>
      <c r="G62" s="24"/>
      <c r="H62" s="24"/>
      <c r="I62" s="27"/>
    </row>
  </sheetData>
  <phoneticPr fontId="21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1" fitToHeight="2" orientation="landscape" r:id="rId1"/>
  <headerFooter alignWithMargins="0">
    <oddHeader>&amp;LKrajský úřad Plzeňského kraje&amp;R27. 2. 2012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:J187"/>
  <sheetViews>
    <sheetView workbookViewId="0">
      <pane ySplit="15" topLeftCell="A16" activePane="bottomLeft" state="frozenSplit"/>
      <selection pane="bottomLeft" activeCell="J8" sqref="J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5" width="14.140625" customWidth="1"/>
    <col min="6" max="6" width="13" customWidth="1"/>
    <col min="7" max="8" width="10.5703125" customWidth="1"/>
    <col min="9" max="9" width="8.28515625" bestFit="1" customWidth="1"/>
    <col min="10" max="10" width="16.140625" customWidth="1"/>
  </cols>
  <sheetData>
    <row r="1" spans="1:10">
      <c r="I1" t="s">
        <v>23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.75">
      <c r="A4" s="33" t="s">
        <v>24</v>
      </c>
      <c r="B4" s="34"/>
      <c r="C4" s="34"/>
      <c r="D4" s="34"/>
      <c r="E4" s="34"/>
      <c r="F4" s="34"/>
      <c r="G4" s="34"/>
      <c r="H4" s="34"/>
      <c r="J4" s="33"/>
    </row>
    <row r="5" spans="1:10" ht="3.75" customHeight="1">
      <c r="A5" s="35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G6" s="38"/>
      <c r="H6" s="38"/>
      <c r="J6" s="30"/>
    </row>
    <row r="7" spans="1:10" ht="15.75">
      <c r="A7" s="39" t="s">
        <v>25</v>
      </c>
      <c r="B7" s="36"/>
      <c r="C7" s="62">
        <v>9</v>
      </c>
      <c r="D7" s="63"/>
      <c r="E7" s="65">
        <v>35</v>
      </c>
      <c r="G7" s="40"/>
      <c r="H7" s="40"/>
      <c r="J7" s="30"/>
    </row>
    <row r="8" spans="1:10" ht="15">
      <c r="A8" s="41" t="s">
        <v>26</v>
      </c>
      <c r="B8" s="42"/>
      <c r="C8" s="62" t="s">
        <v>833</v>
      </c>
      <c r="D8" s="63"/>
      <c r="E8" s="65" t="s">
        <v>834</v>
      </c>
      <c r="G8" s="40"/>
      <c r="H8" s="40"/>
      <c r="J8" s="30"/>
    </row>
    <row r="9" spans="1:10" ht="15">
      <c r="A9" s="41" t="s">
        <v>27</v>
      </c>
      <c r="B9" s="42"/>
      <c r="C9" s="62" t="s">
        <v>835</v>
      </c>
      <c r="D9" s="63"/>
      <c r="E9" s="65" t="s">
        <v>834</v>
      </c>
      <c r="G9" s="40"/>
      <c r="H9" s="40"/>
      <c r="J9" s="30"/>
    </row>
    <row r="10" spans="1:10" ht="15">
      <c r="A10" s="41" t="s">
        <v>28</v>
      </c>
      <c r="B10" s="42"/>
      <c r="C10" s="62" t="s">
        <v>70</v>
      </c>
      <c r="D10" s="63"/>
      <c r="E10" s="65" t="s">
        <v>834</v>
      </c>
      <c r="G10" s="40"/>
      <c r="H10" s="40"/>
      <c r="J10" s="30"/>
    </row>
    <row r="11" spans="1:10" ht="15">
      <c r="A11" s="41" t="s">
        <v>29</v>
      </c>
      <c r="B11" s="42"/>
      <c r="C11" s="62" t="s">
        <v>71</v>
      </c>
      <c r="D11" s="63"/>
      <c r="E11" s="65" t="s">
        <v>834</v>
      </c>
      <c r="G11" s="40"/>
      <c r="H11" s="40"/>
      <c r="J11" s="30"/>
    </row>
    <row r="12" spans="1:10" ht="15">
      <c r="A12" s="43" t="s">
        <v>30</v>
      </c>
      <c r="B12" s="44"/>
      <c r="C12" s="62" t="s">
        <v>71</v>
      </c>
      <c r="D12" s="63"/>
      <c r="E12" s="523">
        <v>41.1</v>
      </c>
      <c r="G12" s="45"/>
      <c r="H12" s="45"/>
      <c r="J12" s="30"/>
    </row>
    <row r="13" spans="1:10" ht="6" customHeight="1" thickBot="1">
      <c r="A13" s="527"/>
      <c r="B13" s="527"/>
      <c r="C13" s="46"/>
      <c r="D13" s="47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49" t="s">
        <v>199</v>
      </c>
      <c r="E14" s="50"/>
      <c r="F14" s="51" t="s">
        <v>200</v>
      </c>
      <c r="G14" s="52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7" t="s">
        <v>203</v>
      </c>
      <c r="F15" s="56" t="s">
        <v>200</v>
      </c>
      <c r="G15" s="301" t="s">
        <v>266</v>
      </c>
      <c r="H15" s="301" t="s">
        <v>267</v>
      </c>
      <c r="I15" s="57" t="s">
        <v>205</v>
      </c>
    </row>
    <row r="16" spans="1:10">
      <c r="A16" s="127" t="s">
        <v>32</v>
      </c>
      <c r="B16" s="70">
        <v>9</v>
      </c>
      <c r="C16" s="66">
        <v>35</v>
      </c>
      <c r="D16" s="342">
        <v>23950</v>
      </c>
      <c r="E16" s="343">
        <v>11800</v>
      </c>
      <c r="F16" s="342">
        <f>ROUND(12*1.3525*(1/B16*D16+1/C16*E16)+I16,0)</f>
        <v>48795</v>
      </c>
      <c r="G16" s="150">
        <f>ROUND(12*(1/B16*D16),0)</f>
        <v>31933</v>
      </c>
      <c r="H16" s="150">
        <f>ROUND(12*(1/C16*E16),0)</f>
        <v>4046</v>
      </c>
      <c r="I16" s="343">
        <v>133</v>
      </c>
    </row>
    <row r="17" spans="1:9">
      <c r="A17" s="97">
        <v>13</v>
      </c>
      <c r="B17" s="60">
        <f t="shared" ref="B17:B22" si="0">ROUND(2.4962*POWER(A17,0.5),2)</f>
        <v>9</v>
      </c>
      <c r="C17" s="59">
        <f>ROUND(-0.0005*POWER(A17,2)+0.1103*A17+35,2)</f>
        <v>36.35</v>
      </c>
      <c r="D17" s="146">
        <v>23950</v>
      </c>
      <c r="E17" s="147">
        <v>11800</v>
      </c>
      <c r="F17" s="148">
        <f t="shared" ref="F17:F80" si="1">ROUND(12*1.3525*(1/B17*D17+1/C17*E17)+I17,0)</f>
        <v>48591</v>
      </c>
      <c r="G17" s="150">
        <f>ROUND(12*(1/B17*D17),0)</f>
        <v>31933</v>
      </c>
      <c r="H17" s="150">
        <f>ROUND(12*(1/C17*E17),0)</f>
        <v>3895</v>
      </c>
      <c r="I17" s="147">
        <v>133</v>
      </c>
    </row>
    <row r="18" spans="1:9">
      <c r="A18" s="97">
        <v>14</v>
      </c>
      <c r="B18" s="60">
        <f t="shared" si="0"/>
        <v>9.34</v>
      </c>
      <c r="C18" s="59">
        <f t="shared" ref="C18:C81" si="2">ROUND(-0.0005*POWER(A18,2)+0.1103*A18+35,2)</f>
        <v>36.450000000000003</v>
      </c>
      <c r="D18" s="146">
        <v>23950</v>
      </c>
      <c r="E18" s="147">
        <v>11800</v>
      </c>
      <c r="F18" s="148">
        <f t="shared" si="1"/>
        <v>47005</v>
      </c>
      <c r="G18" s="150">
        <f t="shared" ref="G18:G81" si="3">ROUND(12*(1/B18*D18),0)</f>
        <v>30771</v>
      </c>
      <c r="H18" s="150">
        <f t="shared" ref="H18:H81" si="4">ROUND(12*(1/C18*E18),0)</f>
        <v>3885</v>
      </c>
      <c r="I18" s="147">
        <v>133</v>
      </c>
    </row>
    <row r="19" spans="1:9">
      <c r="A19" s="97">
        <v>15</v>
      </c>
      <c r="B19" s="60">
        <f t="shared" si="0"/>
        <v>9.67</v>
      </c>
      <c r="C19" s="59">
        <f t="shared" si="2"/>
        <v>36.54</v>
      </c>
      <c r="D19" s="146">
        <v>23950</v>
      </c>
      <c r="E19" s="147">
        <v>11800</v>
      </c>
      <c r="F19" s="148">
        <f t="shared" si="1"/>
        <v>45572</v>
      </c>
      <c r="G19" s="150">
        <f t="shared" si="3"/>
        <v>29721</v>
      </c>
      <c r="H19" s="150">
        <f t="shared" si="4"/>
        <v>3875</v>
      </c>
      <c r="I19" s="147">
        <v>133</v>
      </c>
    </row>
    <row r="20" spans="1:9">
      <c r="A20" s="97">
        <v>16</v>
      </c>
      <c r="B20" s="60">
        <f t="shared" si="0"/>
        <v>9.98</v>
      </c>
      <c r="C20" s="59">
        <f t="shared" si="2"/>
        <v>36.64</v>
      </c>
      <c r="D20" s="146">
        <v>23950</v>
      </c>
      <c r="E20" s="147">
        <v>11800</v>
      </c>
      <c r="F20" s="148">
        <f t="shared" si="1"/>
        <v>44309</v>
      </c>
      <c r="G20" s="150">
        <f t="shared" si="3"/>
        <v>28798</v>
      </c>
      <c r="H20" s="150">
        <f t="shared" si="4"/>
        <v>3865</v>
      </c>
      <c r="I20" s="147">
        <v>133</v>
      </c>
    </row>
    <row r="21" spans="1:9">
      <c r="A21" s="97">
        <v>17</v>
      </c>
      <c r="B21" s="60">
        <f t="shared" si="0"/>
        <v>10.29</v>
      </c>
      <c r="C21" s="59">
        <f t="shared" si="2"/>
        <v>36.729999999999997</v>
      </c>
      <c r="D21" s="146">
        <v>23950</v>
      </c>
      <c r="E21" s="147">
        <v>11800</v>
      </c>
      <c r="F21" s="148">
        <f t="shared" si="1"/>
        <v>43122</v>
      </c>
      <c r="G21" s="150">
        <f t="shared" si="3"/>
        <v>27930</v>
      </c>
      <c r="H21" s="150">
        <f t="shared" si="4"/>
        <v>3855</v>
      </c>
      <c r="I21" s="147">
        <v>133</v>
      </c>
    </row>
    <row r="22" spans="1:9">
      <c r="A22" s="97">
        <v>18</v>
      </c>
      <c r="B22" s="60">
        <f t="shared" si="0"/>
        <v>10.59</v>
      </c>
      <c r="C22" s="59">
        <f t="shared" si="2"/>
        <v>36.82</v>
      </c>
      <c r="D22" s="146">
        <v>23950</v>
      </c>
      <c r="E22" s="147">
        <v>11800</v>
      </c>
      <c r="F22" s="148">
        <f t="shared" si="1"/>
        <v>42040</v>
      </c>
      <c r="G22" s="150">
        <f t="shared" si="3"/>
        <v>27139</v>
      </c>
      <c r="H22" s="150">
        <f t="shared" si="4"/>
        <v>3846</v>
      </c>
      <c r="I22" s="147">
        <v>133</v>
      </c>
    </row>
    <row r="23" spans="1:9">
      <c r="A23" s="97">
        <v>19</v>
      </c>
      <c r="B23" s="60">
        <f t="shared" ref="B23:B28" si="5">ROUND(3.89*POWER(A23,0.355),2)</f>
        <v>11.06</v>
      </c>
      <c r="C23" s="59">
        <f t="shared" si="2"/>
        <v>36.92</v>
      </c>
      <c r="D23" s="146">
        <v>23950</v>
      </c>
      <c r="E23" s="147">
        <v>11800</v>
      </c>
      <c r="F23" s="148">
        <f t="shared" si="1"/>
        <v>40466</v>
      </c>
      <c r="G23" s="150">
        <f t="shared" si="3"/>
        <v>25986</v>
      </c>
      <c r="H23" s="150">
        <f t="shared" si="4"/>
        <v>3835</v>
      </c>
      <c r="I23" s="147">
        <v>133</v>
      </c>
    </row>
    <row r="24" spans="1:9">
      <c r="A24" s="97">
        <v>20</v>
      </c>
      <c r="B24" s="60">
        <f t="shared" si="5"/>
        <v>11.27</v>
      </c>
      <c r="C24" s="59">
        <f t="shared" si="2"/>
        <v>37.01</v>
      </c>
      <c r="D24" s="146">
        <v>23950</v>
      </c>
      <c r="E24" s="147">
        <v>11800</v>
      </c>
      <c r="F24" s="148">
        <f t="shared" si="1"/>
        <v>39798</v>
      </c>
      <c r="G24" s="150">
        <f t="shared" si="3"/>
        <v>25501</v>
      </c>
      <c r="H24" s="150">
        <f t="shared" si="4"/>
        <v>3826</v>
      </c>
      <c r="I24" s="147">
        <v>133</v>
      </c>
    </row>
    <row r="25" spans="1:9">
      <c r="A25" s="97">
        <v>21</v>
      </c>
      <c r="B25" s="60">
        <f t="shared" si="5"/>
        <v>11.46</v>
      </c>
      <c r="C25" s="59">
        <f t="shared" si="2"/>
        <v>37.1</v>
      </c>
      <c r="D25" s="146">
        <v>23950</v>
      </c>
      <c r="E25" s="147">
        <v>11800</v>
      </c>
      <c r="F25" s="148">
        <f t="shared" si="1"/>
        <v>39214</v>
      </c>
      <c r="G25" s="150">
        <f t="shared" si="3"/>
        <v>25079</v>
      </c>
      <c r="H25" s="150">
        <f t="shared" si="4"/>
        <v>3817</v>
      </c>
      <c r="I25" s="147">
        <v>133</v>
      </c>
    </row>
    <row r="26" spans="1:9">
      <c r="A26" s="97">
        <v>22</v>
      </c>
      <c r="B26" s="60">
        <f t="shared" si="5"/>
        <v>11.65</v>
      </c>
      <c r="C26" s="59">
        <f t="shared" si="2"/>
        <v>37.18</v>
      </c>
      <c r="D26" s="146">
        <v>23950</v>
      </c>
      <c r="E26" s="147">
        <v>11800</v>
      </c>
      <c r="F26" s="148">
        <f t="shared" si="1"/>
        <v>38650</v>
      </c>
      <c r="G26" s="150">
        <f t="shared" si="3"/>
        <v>24670</v>
      </c>
      <c r="H26" s="150">
        <f t="shared" si="4"/>
        <v>3808</v>
      </c>
      <c r="I26" s="147">
        <v>133</v>
      </c>
    </row>
    <row r="27" spans="1:9">
      <c r="A27" s="97">
        <v>23</v>
      </c>
      <c r="B27" s="60">
        <f t="shared" si="5"/>
        <v>11.84</v>
      </c>
      <c r="C27" s="59">
        <f t="shared" si="2"/>
        <v>37.270000000000003</v>
      </c>
      <c r="D27" s="146">
        <v>23950</v>
      </c>
      <c r="E27" s="147">
        <v>11800</v>
      </c>
      <c r="F27" s="148">
        <f t="shared" si="1"/>
        <v>38102</v>
      </c>
      <c r="G27" s="150">
        <f t="shared" si="3"/>
        <v>24274</v>
      </c>
      <c r="H27" s="150">
        <f t="shared" si="4"/>
        <v>3799</v>
      </c>
      <c r="I27" s="147">
        <v>133</v>
      </c>
    </row>
    <row r="28" spans="1:9">
      <c r="A28" s="97">
        <v>24</v>
      </c>
      <c r="B28" s="60">
        <f t="shared" si="5"/>
        <v>12.02</v>
      </c>
      <c r="C28" s="59">
        <f t="shared" si="2"/>
        <v>37.36</v>
      </c>
      <c r="D28" s="146">
        <v>23950</v>
      </c>
      <c r="E28" s="147">
        <v>11800</v>
      </c>
      <c r="F28" s="148">
        <f t="shared" si="1"/>
        <v>37598</v>
      </c>
      <c r="G28" s="150">
        <f t="shared" si="3"/>
        <v>23910</v>
      </c>
      <c r="H28" s="150">
        <f t="shared" si="4"/>
        <v>3790</v>
      </c>
      <c r="I28" s="147">
        <v>133</v>
      </c>
    </row>
    <row r="29" spans="1:9">
      <c r="A29" s="97">
        <v>25</v>
      </c>
      <c r="B29" s="60">
        <f t="shared" ref="B29:B60" si="6">ROUND(LN(A29)+8.803,2)</f>
        <v>12.02</v>
      </c>
      <c r="C29" s="59">
        <f t="shared" si="2"/>
        <v>37.450000000000003</v>
      </c>
      <c r="D29" s="146">
        <v>23950</v>
      </c>
      <c r="E29" s="147">
        <v>11800</v>
      </c>
      <c r="F29" s="148">
        <f t="shared" si="1"/>
        <v>37585</v>
      </c>
      <c r="G29" s="150">
        <f t="shared" si="3"/>
        <v>23910</v>
      </c>
      <c r="H29" s="150">
        <f t="shared" si="4"/>
        <v>3781</v>
      </c>
      <c r="I29" s="147">
        <v>133</v>
      </c>
    </row>
    <row r="30" spans="1:9">
      <c r="A30" s="97">
        <v>26</v>
      </c>
      <c r="B30" s="60">
        <f t="shared" si="6"/>
        <v>12.06</v>
      </c>
      <c r="C30" s="59">
        <f t="shared" si="2"/>
        <v>37.53</v>
      </c>
      <c r="D30" s="146">
        <v>23950</v>
      </c>
      <c r="E30" s="147">
        <v>11800</v>
      </c>
      <c r="F30" s="148">
        <f t="shared" si="1"/>
        <v>37467</v>
      </c>
      <c r="G30" s="150">
        <f t="shared" si="3"/>
        <v>23831</v>
      </c>
      <c r="H30" s="150">
        <f t="shared" si="4"/>
        <v>3773</v>
      </c>
      <c r="I30" s="147">
        <v>133</v>
      </c>
    </row>
    <row r="31" spans="1:9">
      <c r="A31" s="97">
        <v>27</v>
      </c>
      <c r="B31" s="60">
        <f t="shared" si="6"/>
        <v>12.1</v>
      </c>
      <c r="C31" s="59">
        <f t="shared" si="2"/>
        <v>37.61</v>
      </c>
      <c r="D31" s="146">
        <v>23950</v>
      </c>
      <c r="E31" s="147">
        <v>11800</v>
      </c>
      <c r="F31" s="148">
        <f t="shared" si="1"/>
        <v>37350</v>
      </c>
      <c r="G31" s="150">
        <f t="shared" si="3"/>
        <v>23752</v>
      </c>
      <c r="H31" s="150">
        <f t="shared" si="4"/>
        <v>3765</v>
      </c>
      <c r="I31" s="147">
        <v>133</v>
      </c>
    </row>
    <row r="32" spans="1:9">
      <c r="A32" s="97">
        <v>28</v>
      </c>
      <c r="B32" s="60">
        <f t="shared" si="6"/>
        <v>12.14</v>
      </c>
      <c r="C32" s="59">
        <f t="shared" si="2"/>
        <v>37.700000000000003</v>
      </c>
      <c r="D32" s="146">
        <v>23950</v>
      </c>
      <c r="E32" s="147">
        <v>11800</v>
      </c>
      <c r="F32" s="148">
        <f t="shared" si="1"/>
        <v>37232</v>
      </c>
      <c r="G32" s="150">
        <f t="shared" si="3"/>
        <v>23674</v>
      </c>
      <c r="H32" s="150">
        <f t="shared" si="4"/>
        <v>3756</v>
      </c>
      <c r="I32" s="147">
        <v>133</v>
      </c>
    </row>
    <row r="33" spans="1:9">
      <c r="A33" s="97">
        <v>29</v>
      </c>
      <c r="B33" s="60">
        <f t="shared" si="6"/>
        <v>12.17</v>
      </c>
      <c r="C33" s="59">
        <f t="shared" si="2"/>
        <v>37.78</v>
      </c>
      <c r="D33" s="146">
        <v>23950</v>
      </c>
      <c r="E33" s="147">
        <v>11800</v>
      </c>
      <c r="F33" s="148">
        <f t="shared" si="1"/>
        <v>37142</v>
      </c>
      <c r="G33" s="150">
        <f t="shared" si="3"/>
        <v>23615</v>
      </c>
      <c r="H33" s="150">
        <f t="shared" si="4"/>
        <v>3748</v>
      </c>
      <c r="I33" s="147">
        <v>133</v>
      </c>
    </row>
    <row r="34" spans="1:9">
      <c r="A34" s="97">
        <v>30</v>
      </c>
      <c r="B34" s="60">
        <f t="shared" si="6"/>
        <v>12.2</v>
      </c>
      <c r="C34" s="59">
        <f t="shared" si="2"/>
        <v>37.86</v>
      </c>
      <c r="D34" s="146">
        <v>23950</v>
      </c>
      <c r="E34" s="147">
        <v>11800</v>
      </c>
      <c r="F34" s="148">
        <f t="shared" si="1"/>
        <v>37053</v>
      </c>
      <c r="G34" s="150">
        <f t="shared" si="3"/>
        <v>23557</v>
      </c>
      <c r="H34" s="150">
        <f t="shared" si="4"/>
        <v>3740</v>
      </c>
      <c r="I34" s="147">
        <v>133</v>
      </c>
    </row>
    <row r="35" spans="1:9">
      <c r="A35" s="97">
        <v>31</v>
      </c>
      <c r="B35" s="60">
        <f t="shared" si="6"/>
        <v>12.24</v>
      </c>
      <c r="C35" s="59">
        <f t="shared" si="2"/>
        <v>37.94</v>
      </c>
      <c r="D35" s="146">
        <v>23950</v>
      </c>
      <c r="E35" s="147">
        <v>11800</v>
      </c>
      <c r="F35" s="148">
        <f t="shared" si="1"/>
        <v>36938</v>
      </c>
      <c r="G35" s="150">
        <f t="shared" si="3"/>
        <v>23480</v>
      </c>
      <c r="H35" s="150">
        <f t="shared" si="4"/>
        <v>3732</v>
      </c>
      <c r="I35" s="147">
        <v>133</v>
      </c>
    </row>
    <row r="36" spans="1:9">
      <c r="A36" s="97">
        <v>32</v>
      </c>
      <c r="B36" s="60">
        <f t="shared" si="6"/>
        <v>12.27</v>
      </c>
      <c r="C36" s="59">
        <f t="shared" si="2"/>
        <v>38.020000000000003</v>
      </c>
      <c r="D36" s="146">
        <v>23950</v>
      </c>
      <c r="E36" s="147">
        <v>11800</v>
      </c>
      <c r="F36" s="148">
        <f t="shared" si="1"/>
        <v>36850</v>
      </c>
      <c r="G36" s="150">
        <f t="shared" si="3"/>
        <v>23423</v>
      </c>
      <c r="H36" s="150">
        <f t="shared" si="4"/>
        <v>3724</v>
      </c>
      <c r="I36" s="147">
        <v>133</v>
      </c>
    </row>
    <row r="37" spans="1:9">
      <c r="A37" s="97">
        <v>33</v>
      </c>
      <c r="B37" s="60">
        <f t="shared" si="6"/>
        <v>12.3</v>
      </c>
      <c r="C37" s="59">
        <f t="shared" si="2"/>
        <v>38.1</v>
      </c>
      <c r="D37" s="146">
        <v>23950</v>
      </c>
      <c r="E37" s="147">
        <v>11800</v>
      </c>
      <c r="F37" s="148">
        <f t="shared" si="1"/>
        <v>36762</v>
      </c>
      <c r="G37" s="150">
        <f t="shared" si="3"/>
        <v>23366</v>
      </c>
      <c r="H37" s="150">
        <f t="shared" si="4"/>
        <v>3717</v>
      </c>
      <c r="I37" s="147">
        <v>133</v>
      </c>
    </row>
    <row r="38" spans="1:9">
      <c r="A38" s="97">
        <v>34</v>
      </c>
      <c r="B38" s="60">
        <f t="shared" si="6"/>
        <v>12.33</v>
      </c>
      <c r="C38" s="59">
        <f t="shared" si="2"/>
        <v>38.17</v>
      </c>
      <c r="D38" s="146">
        <v>23950</v>
      </c>
      <c r="E38" s="147">
        <v>11800</v>
      </c>
      <c r="F38" s="148">
        <f t="shared" si="1"/>
        <v>36676</v>
      </c>
      <c r="G38" s="150">
        <f t="shared" si="3"/>
        <v>23309</v>
      </c>
      <c r="H38" s="150">
        <f t="shared" si="4"/>
        <v>3710</v>
      </c>
      <c r="I38" s="147">
        <v>133</v>
      </c>
    </row>
    <row r="39" spans="1:9">
      <c r="A39" s="97">
        <v>35</v>
      </c>
      <c r="B39" s="60">
        <f t="shared" si="6"/>
        <v>12.36</v>
      </c>
      <c r="C39" s="59">
        <f t="shared" si="2"/>
        <v>38.25</v>
      </c>
      <c r="D39" s="146">
        <v>23950</v>
      </c>
      <c r="E39" s="147">
        <v>11800</v>
      </c>
      <c r="F39" s="148">
        <f t="shared" si="1"/>
        <v>36589</v>
      </c>
      <c r="G39" s="150">
        <f t="shared" si="3"/>
        <v>23252</v>
      </c>
      <c r="H39" s="150">
        <f t="shared" si="4"/>
        <v>3702</v>
      </c>
      <c r="I39" s="147">
        <v>133</v>
      </c>
    </row>
    <row r="40" spans="1:9">
      <c r="A40" s="97">
        <v>36</v>
      </c>
      <c r="B40" s="60">
        <f t="shared" si="6"/>
        <v>12.39</v>
      </c>
      <c r="C40" s="59">
        <f t="shared" si="2"/>
        <v>38.32</v>
      </c>
      <c r="D40" s="146">
        <v>23950</v>
      </c>
      <c r="E40" s="147">
        <v>11800</v>
      </c>
      <c r="F40" s="148">
        <f t="shared" si="1"/>
        <v>36504</v>
      </c>
      <c r="G40" s="150">
        <f t="shared" si="3"/>
        <v>23196</v>
      </c>
      <c r="H40" s="150">
        <f t="shared" si="4"/>
        <v>3695</v>
      </c>
      <c r="I40" s="147">
        <v>133</v>
      </c>
    </row>
    <row r="41" spans="1:9">
      <c r="A41" s="97">
        <v>37</v>
      </c>
      <c r="B41" s="60">
        <f t="shared" si="6"/>
        <v>12.41</v>
      </c>
      <c r="C41" s="59">
        <f t="shared" si="2"/>
        <v>38.4</v>
      </c>
      <c r="D41" s="146">
        <v>23950</v>
      </c>
      <c r="E41" s="147">
        <v>11800</v>
      </c>
      <c r="F41" s="148">
        <f t="shared" si="1"/>
        <v>36443</v>
      </c>
      <c r="G41" s="150">
        <f t="shared" si="3"/>
        <v>23159</v>
      </c>
      <c r="H41" s="150">
        <f t="shared" si="4"/>
        <v>3688</v>
      </c>
      <c r="I41" s="147">
        <v>133</v>
      </c>
    </row>
    <row r="42" spans="1:9">
      <c r="A42" s="97">
        <v>38</v>
      </c>
      <c r="B42" s="60">
        <f t="shared" si="6"/>
        <v>12.44</v>
      </c>
      <c r="C42" s="59">
        <f t="shared" si="2"/>
        <v>38.47</v>
      </c>
      <c r="D42" s="146">
        <v>23950</v>
      </c>
      <c r="E42" s="147">
        <v>11800</v>
      </c>
      <c r="F42" s="148">
        <f t="shared" si="1"/>
        <v>36358</v>
      </c>
      <c r="G42" s="150">
        <f t="shared" si="3"/>
        <v>23103</v>
      </c>
      <c r="H42" s="150">
        <f t="shared" si="4"/>
        <v>3681</v>
      </c>
      <c r="I42" s="147">
        <v>133</v>
      </c>
    </row>
    <row r="43" spans="1:9">
      <c r="A43" s="97">
        <v>39</v>
      </c>
      <c r="B43" s="60">
        <f t="shared" si="6"/>
        <v>12.47</v>
      </c>
      <c r="C43" s="59">
        <f t="shared" si="2"/>
        <v>38.54</v>
      </c>
      <c r="D43" s="146">
        <v>23950</v>
      </c>
      <c r="E43" s="147">
        <v>11800</v>
      </c>
      <c r="F43" s="148">
        <f t="shared" si="1"/>
        <v>36274</v>
      </c>
      <c r="G43" s="150">
        <f t="shared" si="3"/>
        <v>23047</v>
      </c>
      <c r="H43" s="150">
        <f t="shared" si="4"/>
        <v>3674</v>
      </c>
      <c r="I43" s="147">
        <v>133</v>
      </c>
    </row>
    <row r="44" spans="1:9">
      <c r="A44" s="97">
        <v>40</v>
      </c>
      <c r="B44" s="60">
        <f t="shared" si="6"/>
        <v>12.49</v>
      </c>
      <c r="C44" s="59">
        <f t="shared" si="2"/>
        <v>38.61</v>
      </c>
      <c r="D44" s="146">
        <v>23950</v>
      </c>
      <c r="E44" s="147">
        <v>11800</v>
      </c>
      <c r="F44" s="148">
        <f t="shared" si="1"/>
        <v>36215</v>
      </c>
      <c r="G44" s="150">
        <f t="shared" si="3"/>
        <v>23010</v>
      </c>
      <c r="H44" s="150">
        <f t="shared" si="4"/>
        <v>3667</v>
      </c>
      <c r="I44" s="147">
        <v>133</v>
      </c>
    </row>
    <row r="45" spans="1:9">
      <c r="A45" s="97">
        <v>41</v>
      </c>
      <c r="B45" s="60">
        <f t="shared" si="6"/>
        <v>12.52</v>
      </c>
      <c r="C45" s="59">
        <f t="shared" si="2"/>
        <v>38.68</v>
      </c>
      <c r="D45" s="146">
        <v>23950</v>
      </c>
      <c r="E45" s="147">
        <v>11800</v>
      </c>
      <c r="F45" s="148">
        <f t="shared" si="1"/>
        <v>36131</v>
      </c>
      <c r="G45" s="150">
        <f t="shared" si="3"/>
        <v>22955</v>
      </c>
      <c r="H45" s="150">
        <f t="shared" si="4"/>
        <v>3661</v>
      </c>
      <c r="I45" s="147">
        <v>133</v>
      </c>
    </row>
    <row r="46" spans="1:9">
      <c r="A46" s="97">
        <v>42</v>
      </c>
      <c r="B46" s="60">
        <f t="shared" si="6"/>
        <v>12.54</v>
      </c>
      <c r="C46" s="59">
        <f t="shared" si="2"/>
        <v>38.75</v>
      </c>
      <c r="D46" s="146">
        <v>23950</v>
      </c>
      <c r="E46" s="147">
        <v>11800</v>
      </c>
      <c r="F46" s="148">
        <f t="shared" si="1"/>
        <v>36073</v>
      </c>
      <c r="G46" s="150">
        <f t="shared" si="3"/>
        <v>22919</v>
      </c>
      <c r="H46" s="150">
        <f t="shared" si="4"/>
        <v>3654</v>
      </c>
      <c r="I46" s="147">
        <v>133</v>
      </c>
    </row>
    <row r="47" spans="1:9">
      <c r="A47" s="97">
        <v>43</v>
      </c>
      <c r="B47" s="60">
        <f t="shared" si="6"/>
        <v>12.56</v>
      </c>
      <c r="C47" s="59">
        <f t="shared" si="2"/>
        <v>38.82</v>
      </c>
      <c r="D47" s="146">
        <v>23950</v>
      </c>
      <c r="E47" s="147">
        <v>11800</v>
      </c>
      <c r="F47" s="148">
        <f t="shared" si="1"/>
        <v>36015</v>
      </c>
      <c r="G47" s="150">
        <f t="shared" si="3"/>
        <v>22882</v>
      </c>
      <c r="H47" s="150">
        <f t="shared" si="4"/>
        <v>3648</v>
      </c>
      <c r="I47" s="147">
        <v>133</v>
      </c>
    </row>
    <row r="48" spans="1:9">
      <c r="A48" s="97">
        <v>44</v>
      </c>
      <c r="B48" s="60">
        <f t="shared" si="6"/>
        <v>12.59</v>
      </c>
      <c r="C48" s="59">
        <f t="shared" si="2"/>
        <v>38.89</v>
      </c>
      <c r="D48" s="146">
        <v>23950</v>
      </c>
      <c r="E48" s="147">
        <v>11800</v>
      </c>
      <c r="F48" s="148">
        <f t="shared" si="1"/>
        <v>35932</v>
      </c>
      <c r="G48" s="150">
        <f t="shared" si="3"/>
        <v>22828</v>
      </c>
      <c r="H48" s="150">
        <f t="shared" si="4"/>
        <v>3641</v>
      </c>
      <c r="I48" s="147">
        <v>133</v>
      </c>
    </row>
    <row r="49" spans="1:9">
      <c r="A49" s="97">
        <v>45</v>
      </c>
      <c r="B49" s="60">
        <f t="shared" si="6"/>
        <v>12.61</v>
      </c>
      <c r="C49" s="59">
        <f t="shared" si="2"/>
        <v>38.950000000000003</v>
      </c>
      <c r="D49" s="146">
        <v>23950</v>
      </c>
      <c r="E49" s="147">
        <v>11800</v>
      </c>
      <c r="F49" s="148">
        <f t="shared" si="1"/>
        <v>35875</v>
      </c>
      <c r="G49" s="150">
        <f t="shared" si="3"/>
        <v>22791</v>
      </c>
      <c r="H49" s="150">
        <f t="shared" si="4"/>
        <v>3635</v>
      </c>
      <c r="I49" s="147">
        <v>133</v>
      </c>
    </row>
    <row r="50" spans="1:9">
      <c r="A50" s="97">
        <v>46</v>
      </c>
      <c r="B50" s="60">
        <f t="shared" si="6"/>
        <v>12.63</v>
      </c>
      <c r="C50" s="59">
        <f t="shared" si="2"/>
        <v>39.020000000000003</v>
      </c>
      <c r="D50" s="146">
        <v>23950</v>
      </c>
      <c r="E50" s="147">
        <v>11800</v>
      </c>
      <c r="F50" s="148">
        <f t="shared" si="1"/>
        <v>35818</v>
      </c>
      <c r="G50" s="150">
        <f t="shared" si="3"/>
        <v>22755</v>
      </c>
      <c r="H50" s="150">
        <f t="shared" si="4"/>
        <v>3629</v>
      </c>
      <c r="I50" s="147">
        <v>133</v>
      </c>
    </row>
    <row r="51" spans="1:9">
      <c r="A51" s="97">
        <v>47</v>
      </c>
      <c r="B51" s="60">
        <f t="shared" si="6"/>
        <v>12.65</v>
      </c>
      <c r="C51" s="59">
        <f t="shared" si="2"/>
        <v>39.08</v>
      </c>
      <c r="D51" s="146">
        <v>23950</v>
      </c>
      <c r="E51" s="147">
        <v>11800</v>
      </c>
      <c r="F51" s="148">
        <f t="shared" si="1"/>
        <v>35762</v>
      </c>
      <c r="G51" s="150">
        <f t="shared" si="3"/>
        <v>22719</v>
      </c>
      <c r="H51" s="150">
        <f t="shared" si="4"/>
        <v>3623</v>
      </c>
      <c r="I51" s="147">
        <v>133</v>
      </c>
    </row>
    <row r="52" spans="1:9">
      <c r="A52" s="97">
        <v>48</v>
      </c>
      <c r="B52" s="60">
        <f t="shared" si="6"/>
        <v>12.67</v>
      </c>
      <c r="C52" s="59">
        <f t="shared" si="2"/>
        <v>39.14</v>
      </c>
      <c r="D52" s="146">
        <v>23950</v>
      </c>
      <c r="E52" s="147">
        <v>11800</v>
      </c>
      <c r="F52" s="148">
        <f t="shared" si="1"/>
        <v>35705</v>
      </c>
      <c r="G52" s="150">
        <f t="shared" si="3"/>
        <v>22684</v>
      </c>
      <c r="H52" s="150">
        <f t="shared" si="4"/>
        <v>3618</v>
      </c>
      <c r="I52" s="147">
        <v>133</v>
      </c>
    </row>
    <row r="53" spans="1:9">
      <c r="A53" s="97">
        <v>49</v>
      </c>
      <c r="B53" s="60">
        <f t="shared" si="6"/>
        <v>12.69</v>
      </c>
      <c r="C53" s="59">
        <f t="shared" si="2"/>
        <v>39.200000000000003</v>
      </c>
      <c r="D53" s="146">
        <v>23950</v>
      </c>
      <c r="E53" s="147">
        <v>11800</v>
      </c>
      <c r="F53" s="148">
        <f t="shared" si="1"/>
        <v>35650</v>
      </c>
      <c r="G53" s="150">
        <f t="shared" si="3"/>
        <v>22648</v>
      </c>
      <c r="H53" s="150">
        <f t="shared" si="4"/>
        <v>3612</v>
      </c>
      <c r="I53" s="147">
        <v>133</v>
      </c>
    </row>
    <row r="54" spans="1:9">
      <c r="A54" s="97">
        <v>50</v>
      </c>
      <c r="B54" s="60">
        <f t="shared" si="6"/>
        <v>12.72</v>
      </c>
      <c r="C54" s="59">
        <f t="shared" si="2"/>
        <v>39.270000000000003</v>
      </c>
      <c r="D54" s="146">
        <v>23950</v>
      </c>
      <c r="E54" s="147">
        <v>11800</v>
      </c>
      <c r="F54" s="148">
        <f t="shared" si="1"/>
        <v>35569</v>
      </c>
      <c r="G54" s="150">
        <f t="shared" si="3"/>
        <v>22594</v>
      </c>
      <c r="H54" s="150">
        <f t="shared" si="4"/>
        <v>3606</v>
      </c>
      <c r="I54" s="147">
        <v>133</v>
      </c>
    </row>
    <row r="55" spans="1:9">
      <c r="A55" s="97">
        <v>51</v>
      </c>
      <c r="B55" s="60">
        <f t="shared" si="6"/>
        <v>12.73</v>
      </c>
      <c r="C55" s="59">
        <f t="shared" si="2"/>
        <v>39.32</v>
      </c>
      <c r="D55" s="146">
        <v>23950</v>
      </c>
      <c r="E55" s="147">
        <v>11800</v>
      </c>
      <c r="F55" s="148">
        <f t="shared" si="1"/>
        <v>35538</v>
      </c>
      <c r="G55" s="150">
        <f t="shared" si="3"/>
        <v>22577</v>
      </c>
      <c r="H55" s="150">
        <f t="shared" si="4"/>
        <v>3601</v>
      </c>
      <c r="I55" s="147">
        <v>133</v>
      </c>
    </row>
    <row r="56" spans="1:9">
      <c r="A56" s="97">
        <v>52</v>
      </c>
      <c r="B56" s="60">
        <f t="shared" si="6"/>
        <v>12.75</v>
      </c>
      <c r="C56" s="59">
        <f t="shared" si="2"/>
        <v>39.380000000000003</v>
      </c>
      <c r="D56" s="146">
        <v>23950</v>
      </c>
      <c r="E56" s="147">
        <v>11800</v>
      </c>
      <c r="F56" s="148">
        <f t="shared" si="1"/>
        <v>35483</v>
      </c>
      <c r="G56" s="150">
        <f t="shared" si="3"/>
        <v>22541</v>
      </c>
      <c r="H56" s="150">
        <f t="shared" si="4"/>
        <v>3596</v>
      </c>
      <c r="I56" s="147">
        <v>133</v>
      </c>
    </row>
    <row r="57" spans="1:9">
      <c r="A57" s="97">
        <v>53</v>
      </c>
      <c r="B57" s="60">
        <f t="shared" si="6"/>
        <v>12.77</v>
      </c>
      <c r="C57" s="59">
        <f t="shared" si="2"/>
        <v>39.44</v>
      </c>
      <c r="D57" s="146">
        <v>23950</v>
      </c>
      <c r="E57" s="147">
        <v>11800</v>
      </c>
      <c r="F57" s="148">
        <f t="shared" si="1"/>
        <v>35428</v>
      </c>
      <c r="G57" s="150">
        <f t="shared" si="3"/>
        <v>22506</v>
      </c>
      <c r="H57" s="150">
        <f t="shared" si="4"/>
        <v>3590</v>
      </c>
      <c r="I57" s="147">
        <v>133</v>
      </c>
    </row>
    <row r="58" spans="1:9">
      <c r="A58" s="97">
        <v>54</v>
      </c>
      <c r="B58" s="60">
        <f t="shared" si="6"/>
        <v>12.79</v>
      </c>
      <c r="C58" s="59">
        <f t="shared" si="2"/>
        <v>39.5</v>
      </c>
      <c r="D58" s="146">
        <v>23950</v>
      </c>
      <c r="E58" s="147">
        <v>11800</v>
      </c>
      <c r="F58" s="148">
        <f t="shared" si="1"/>
        <v>35373</v>
      </c>
      <c r="G58" s="150">
        <f t="shared" si="3"/>
        <v>22471</v>
      </c>
      <c r="H58" s="150">
        <f t="shared" si="4"/>
        <v>3585</v>
      </c>
      <c r="I58" s="147">
        <v>133</v>
      </c>
    </row>
    <row r="59" spans="1:9">
      <c r="A59" s="97">
        <v>55</v>
      </c>
      <c r="B59" s="60">
        <f t="shared" si="6"/>
        <v>12.81</v>
      </c>
      <c r="C59" s="59">
        <f t="shared" si="2"/>
        <v>39.549999999999997</v>
      </c>
      <c r="D59" s="146">
        <v>23950</v>
      </c>
      <c r="E59" s="147">
        <v>11800</v>
      </c>
      <c r="F59" s="148">
        <f t="shared" si="1"/>
        <v>35319</v>
      </c>
      <c r="G59" s="150">
        <f t="shared" si="3"/>
        <v>22436</v>
      </c>
      <c r="H59" s="150">
        <f t="shared" si="4"/>
        <v>3580</v>
      </c>
      <c r="I59" s="147">
        <v>133</v>
      </c>
    </row>
    <row r="60" spans="1:9">
      <c r="A60" s="97">
        <v>56</v>
      </c>
      <c r="B60" s="60">
        <f t="shared" si="6"/>
        <v>12.83</v>
      </c>
      <c r="C60" s="59">
        <f t="shared" si="2"/>
        <v>39.61</v>
      </c>
      <c r="D60" s="146">
        <v>23950</v>
      </c>
      <c r="E60" s="147">
        <v>11800</v>
      </c>
      <c r="F60" s="148">
        <f t="shared" si="1"/>
        <v>35265</v>
      </c>
      <c r="G60" s="150">
        <f t="shared" si="3"/>
        <v>22401</v>
      </c>
      <c r="H60" s="150">
        <f t="shared" si="4"/>
        <v>3575</v>
      </c>
      <c r="I60" s="147">
        <v>133</v>
      </c>
    </row>
    <row r="61" spans="1:9">
      <c r="A61" s="97">
        <v>57</v>
      </c>
      <c r="B61" s="60">
        <f t="shared" ref="B61:B92" si="7">ROUND(0.0015*A61+12.74285,2)</f>
        <v>12.83</v>
      </c>
      <c r="C61" s="59">
        <f t="shared" si="2"/>
        <v>39.659999999999997</v>
      </c>
      <c r="D61" s="146">
        <v>23950</v>
      </c>
      <c r="E61" s="147">
        <v>11800</v>
      </c>
      <c r="F61" s="148">
        <f t="shared" si="1"/>
        <v>35259</v>
      </c>
      <c r="G61" s="150">
        <f t="shared" si="3"/>
        <v>22401</v>
      </c>
      <c r="H61" s="150">
        <f t="shared" si="4"/>
        <v>3570</v>
      </c>
      <c r="I61" s="147">
        <v>133</v>
      </c>
    </row>
    <row r="62" spans="1:9">
      <c r="A62" s="97">
        <v>58</v>
      </c>
      <c r="B62" s="60">
        <f t="shared" si="7"/>
        <v>12.83</v>
      </c>
      <c r="C62" s="59">
        <f t="shared" si="2"/>
        <v>39.72</v>
      </c>
      <c r="D62" s="146">
        <v>23950</v>
      </c>
      <c r="E62" s="147">
        <v>11800</v>
      </c>
      <c r="F62" s="148">
        <f t="shared" si="1"/>
        <v>35251</v>
      </c>
      <c r="G62" s="150">
        <f t="shared" si="3"/>
        <v>22401</v>
      </c>
      <c r="H62" s="150">
        <f t="shared" si="4"/>
        <v>3565</v>
      </c>
      <c r="I62" s="147">
        <v>133</v>
      </c>
    </row>
    <row r="63" spans="1:9">
      <c r="A63" s="97">
        <v>59</v>
      </c>
      <c r="B63" s="60">
        <f t="shared" si="7"/>
        <v>12.83</v>
      </c>
      <c r="C63" s="59">
        <f t="shared" si="2"/>
        <v>39.770000000000003</v>
      </c>
      <c r="D63" s="146">
        <v>23950</v>
      </c>
      <c r="E63" s="147">
        <v>11800</v>
      </c>
      <c r="F63" s="148">
        <f t="shared" si="1"/>
        <v>35245</v>
      </c>
      <c r="G63" s="150">
        <f t="shared" si="3"/>
        <v>22401</v>
      </c>
      <c r="H63" s="150">
        <f t="shared" si="4"/>
        <v>3560</v>
      </c>
      <c r="I63" s="147">
        <v>133</v>
      </c>
    </row>
    <row r="64" spans="1:9">
      <c r="A64" s="97">
        <v>60</v>
      </c>
      <c r="B64" s="60">
        <f t="shared" si="7"/>
        <v>12.83</v>
      </c>
      <c r="C64" s="59">
        <f t="shared" si="2"/>
        <v>39.82</v>
      </c>
      <c r="D64" s="146">
        <v>23950</v>
      </c>
      <c r="E64" s="147">
        <v>11800</v>
      </c>
      <c r="F64" s="148">
        <f t="shared" si="1"/>
        <v>35239</v>
      </c>
      <c r="G64" s="150">
        <f t="shared" si="3"/>
        <v>22401</v>
      </c>
      <c r="H64" s="150">
        <f t="shared" si="4"/>
        <v>3556</v>
      </c>
      <c r="I64" s="147">
        <v>133</v>
      </c>
    </row>
    <row r="65" spans="1:9">
      <c r="A65" s="97">
        <v>61</v>
      </c>
      <c r="B65" s="60">
        <f t="shared" si="7"/>
        <v>12.83</v>
      </c>
      <c r="C65" s="59">
        <f t="shared" si="2"/>
        <v>39.869999999999997</v>
      </c>
      <c r="D65" s="146">
        <v>23950</v>
      </c>
      <c r="E65" s="147">
        <v>11800</v>
      </c>
      <c r="F65" s="148">
        <f t="shared" si="1"/>
        <v>35233</v>
      </c>
      <c r="G65" s="150">
        <f t="shared" si="3"/>
        <v>22401</v>
      </c>
      <c r="H65" s="150">
        <f t="shared" si="4"/>
        <v>3552</v>
      </c>
      <c r="I65" s="147">
        <v>133</v>
      </c>
    </row>
    <row r="66" spans="1:9">
      <c r="A66" s="97">
        <v>62</v>
      </c>
      <c r="B66" s="60">
        <f t="shared" si="7"/>
        <v>12.84</v>
      </c>
      <c r="C66" s="59">
        <f t="shared" si="2"/>
        <v>39.92</v>
      </c>
      <c r="D66" s="146">
        <v>23950</v>
      </c>
      <c r="E66" s="147">
        <v>11800</v>
      </c>
      <c r="F66" s="148">
        <f t="shared" si="1"/>
        <v>35204</v>
      </c>
      <c r="G66" s="150">
        <f t="shared" si="3"/>
        <v>22383</v>
      </c>
      <c r="H66" s="150">
        <f t="shared" si="4"/>
        <v>3547</v>
      </c>
      <c r="I66" s="147">
        <v>133</v>
      </c>
    </row>
    <row r="67" spans="1:9">
      <c r="A67" s="97">
        <v>63</v>
      </c>
      <c r="B67" s="60">
        <f t="shared" si="7"/>
        <v>12.84</v>
      </c>
      <c r="C67" s="59">
        <f t="shared" si="2"/>
        <v>39.96</v>
      </c>
      <c r="D67" s="146">
        <v>23950</v>
      </c>
      <c r="E67" s="147">
        <v>11800</v>
      </c>
      <c r="F67" s="148">
        <f t="shared" si="1"/>
        <v>35199</v>
      </c>
      <c r="G67" s="150">
        <f t="shared" si="3"/>
        <v>22383</v>
      </c>
      <c r="H67" s="150">
        <f t="shared" si="4"/>
        <v>3544</v>
      </c>
      <c r="I67" s="147">
        <v>133</v>
      </c>
    </row>
    <row r="68" spans="1:9">
      <c r="A68" s="97">
        <v>64</v>
      </c>
      <c r="B68" s="60">
        <f t="shared" si="7"/>
        <v>12.84</v>
      </c>
      <c r="C68" s="59">
        <f t="shared" si="2"/>
        <v>40.01</v>
      </c>
      <c r="D68" s="146">
        <v>23950</v>
      </c>
      <c r="E68" s="147">
        <v>11800</v>
      </c>
      <c r="F68" s="148">
        <f t="shared" si="1"/>
        <v>35193</v>
      </c>
      <c r="G68" s="150">
        <f t="shared" si="3"/>
        <v>22383</v>
      </c>
      <c r="H68" s="150">
        <f t="shared" si="4"/>
        <v>3539</v>
      </c>
      <c r="I68" s="147">
        <v>133</v>
      </c>
    </row>
    <row r="69" spans="1:9">
      <c r="A69" s="97">
        <v>65</v>
      </c>
      <c r="B69" s="60">
        <f t="shared" si="7"/>
        <v>12.84</v>
      </c>
      <c r="C69" s="59">
        <f t="shared" si="2"/>
        <v>40.06</v>
      </c>
      <c r="D69" s="146">
        <v>23950</v>
      </c>
      <c r="E69" s="147">
        <v>11800</v>
      </c>
      <c r="F69" s="148">
        <f t="shared" si="1"/>
        <v>35187</v>
      </c>
      <c r="G69" s="150">
        <f t="shared" si="3"/>
        <v>22383</v>
      </c>
      <c r="H69" s="150">
        <f t="shared" si="4"/>
        <v>3535</v>
      </c>
      <c r="I69" s="147">
        <v>133</v>
      </c>
    </row>
    <row r="70" spans="1:9">
      <c r="A70" s="97">
        <v>66</v>
      </c>
      <c r="B70" s="60">
        <f t="shared" si="7"/>
        <v>12.84</v>
      </c>
      <c r="C70" s="59">
        <f t="shared" si="2"/>
        <v>40.1</v>
      </c>
      <c r="D70" s="146">
        <v>23950</v>
      </c>
      <c r="E70" s="147">
        <v>11800</v>
      </c>
      <c r="F70" s="148">
        <f t="shared" si="1"/>
        <v>35182</v>
      </c>
      <c r="G70" s="150">
        <f t="shared" si="3"/>
        <v>22383</v>
      </c>
      <c r="H70" s="150">
        <f t="shared" si="4"/>
        <v>3531</v>
      </c>
      <c r="I70" s="147">
        <v>133</v>
      </c>
    </row>
    <row r="71" spans="1:9">
      <c r="A71" s="97">
        <v>67</v>
      </c>
      <c r="B71" s="60">
        <f t="shared" si="7"/>
        <v>12.84</v>
      </c>
      <c r="C71" s="59">
        <f t="shared" si="2"/>
        <v>40.15</v>
      </c>
      <c r="D71" s="146">
        <v>23950</v>
      </c>
      <c r="E71" s="147">
        <v>11800</v>
      </c>
      <c r="F71" s="148">
        <f t="shared" si="1"/>
        <v>35176</v>
      </c>
      <c r="G71" s="150">
        <f t="shared" si="3"/>
        <v>22383</v>
      </c>
      <c r="H71" s="150">
        <f t="shared" si="4"/>
        <v>3527</v>
      </c>
      <c r="I71" s="147">
        <v>133</v>
      </c>
    </row>
    <row r="72" spans="1:9">
      <c r="A72" s="97">
        <v>68</v>
      </c>
      <c r="B72" s="60">
        <f t="shared" si="7"/>
        <v>12.84</v>
      </c>
      <c r="C72" s="59">
        <f t="shared" si="2"/>
        <v>40.19</v>
      </c>
      <c r="D72" s="146">
        <v>23950</v>
      </c>
      <c r="E72" s="147">
        <v>11800</v>
      </c>
      <c r="F72" s="148">
        <f t="shared" si="1"/>
        <v>35171</v>
      </c>
      <c r="G72" s="150">
        <f t="shared" si="3"/>
        <v>22383</v>
      </c>
      <c r="H72" s="150">
        <f t="shared" si="4"/>
        <v>3523</v>
      </c>
      <c r="I72" s="147">
        <v>133</v>
      </c>
    </row>
    <row r="73" spans="1:9">
      <c r="A73" s="97">
        <v>69</v>
      </c>
      <c r="B73" s="60">
        <f t="shared" si="7"/>
        <v>12.85</v>
      </c>
      <c r="C73" s="59">
        <f t="shared" si="2"/>
        <v>40.229999999999997</v>
      </c>
      <c r="D73" s="146">
        <v>23950</v>
      </c>
      <c r="E73" s="147">
        <v>11800</v>
      </c>
      <c r="F73" s="148">
        <f t="shared" si="1"/>
        <v>35143</v>
      </c>
      <c r="G73" s="150">
        <f t="shared" si="3"/>
        <v>22366</v>
      </c>
      <c r="H73" s="150">
        <f t="shared" si="4"/>
        <v>3520</v>
      </c>
      <c r="I73" s="147">
        <v>133</v>
      </c>
    </row>
    <row r="74" spans="1:9">
      <c r="A74" s="97">
        <v>70</v>
      </c>
      <c r="B74" s="60">
        <f t="shared" si="7"/>
        <v>12.85</v>
      </c>
      <c r="C74" s="59">
        <f t="shared" si="2"/>
        <v>40.270000000000003</v>
      </c>
      <c r="D74" s="146">
        <v>23950</v>
      </c>
      <c r="E74" s="147">
        <v>11800</v>
      </c>
      <c r="F74" s="148">
        <f t="shared" si="1"/>
        <v>35138</v>
      </c>
      <c r="G74" s="150">
        <f t="shared" si="3"/>
        <v>22366</v>
      </c>
      <c r="H74" s="150">
        <f t="shared" si="4"/>
        <v>3516</v>
      </c>
      <c r="I74" s="147">
        <v>133</v>
      </c>
    </row>
    <row r="75" spans="1:9">
      <c r="A75" s="97">
        <v>71</v>
      </c>
      <c r="B75" s="60">
        <f t="shared" si="7"/>
        <v>12.85</v>
      </c>
      <c r="C75" s="59">
        <f t="shared" si="2"/>
        <v>40.31</v>
      </c>
      <c r="D75" s="146">
        <v>23950</v>
      </c>
      <c r="E75" s="147">
        <v>11800</v>
      </c>
      <c r="F75" s="148">
        <f t="shared" si="1"/>
        <v>35134</v>
      </c>
      <c r="G75" s="150">
        <f t="shared" si="3"/>
        <v>22366</v>
      </c>
      <c r="H75" s="150">
        <f t="shared" si="4"/>
        <v>3513</v>
      </c>
      <c r="I75" s="147">
        <v>133</v>
      </c>
    </row>
    <row r="76" spans="1:9">
      <c r="A76" s="97">
        <v>72</v>
      </c>
      <c r="B76" s="60">
        <f t="shared" si="7"/>
        <v>12.85</v>
      </c>
      <c r="C76" s="59">
        <f t="shared" si="2"/>
        <v>40.35</v>
      </c>
      <c r="D76" s="146">
        <v>23950</v>
      </c>
      <c r="E76" s="147">
        <v>11800</v>
      </c>
      <c r="F76" s="148">
        <f t="shared" si="1"/>
        <v>35129</v>
      </c>
      <c r="G76" s="150">
        <f t="shared" si="3"/>
        <v>22366</v>
      </c>
      <c r="H76" s="150">
        <f t="shared" si="4"/>
        <v>3509</v>
      </c>
      <c r="I76" s="147">
        <v>133</v>
      </c>
    </row>
    <row r="77" spans="1:9">
      <c r="A77" s="97">
        <v>73</v>
      </c>
      <c r="B77" s="60">
        <f t="shared" si="7"/>
        <v>12.85</v>
      </c>
      <c r="C77" s="59">
        <f t="shared" si="2"/>
        <v>40.39</v>
      </c>
      <c r="D77" s="146">
        <v>23950</v>
      </c>
      <c r="E77" s="147">
        <v>11800</v>
      </c>
      <c r="F77" s="148">
        <f t="shared" si="1"/>
        <v>35124</v>
      </c>
      <c r="G77" s="150">
        <f t="shared" si="3"/>
        <v>22366</v>
      </c>
      <c r="H77" s="150">
        <f t="shared" si="4"/>
        <v>3506</v>
      </c>
      <c r="I77" s="147">
        <v>133</v>
      </c>
    </row>
    <row r="78" spans="1:9">
      <c r="A78" s="97">
        <v>74</v>
      </c>
      <c r="B78" s="60">
        <f t="shared" si="7"/>
        <v>12.85</v>
      </c>
      <c r="C78" s="59">
        <f t="shared" si="2"/>
        <v>40.42</v>
      </c>
      <c r="D78" s="146">
        <v>23950</v>
      </c>
      <c r="E78" s="147">
        <v>11800</v>
      </c>
      <c r="F78" s="148">
        <f t="shared" si="1"/>
        <v>35121</v>
      </c>
      <c r="G78" s="150">
        <f t="shared" si="3"/>
        <v>22366</v>
      </c>
      <c r="H78" s="150">
        <f t="shared" si="4"/>
        <v>3503</v>
      </c>
      <c r="I78" s="147">
        <v>133</v>
      </c>
    </row>
    <row r="79" spans="1:9">
      <c r="A79" s="97">
        <v>75</v>
      </c>
      <c r="B79" s="60">
        <f t="shared" si="7"/>
        <v>12.86</v>
      </c>
      <c r="C79" s="59">
        <f t="shared" si="2"/>
        <v>40.46</v>
      </c>
      <c r="D79" s="146">
        <v>23950</v>
      </c>
      <c r="E79" s="147">
        <v>11800</v>
      </c>
      <c r="F79" s="148">
        <f t="shared" si="1"/>
        <v>35093</v>
      </c>
      <c r="G79" s="150">
        <f t="shared" si="3"/>
        <v>22348</v>
      </c>
      <c r="H79" s="150">
        <f t="shared" si="4"/>
        <v>3500</v>
      </c>
      <c r="I79" s="147">
        <v>133</v>
      </c>
    </row>
    <row r="80" spans="1:9">
      <c r="A80" s="97">
        <v>76</v>
      </c>
      <c r="B80" s="60">
        <f t="shared" si="7"/>
        <v>12.86</v>
      </c>
      <c r="C80" s="59">
        <f t="shared" si="2"/>
        <v>40.49</v>
      </c>
      <c r="D80" s="146">
        <v>23950</v>
      </c>
      <c r="E80" s="147">
        <v>11800</v>
      </c>
      <c r="F80" s="148">
        <f t="shared" si="1"/>
        <v>35089</v>
      </c>
      <c r="G80" s="150">
        <f t="shared" si="3"/>
        <v>22348</v>
      </c>
      <c r="H80" s="150">
        <f t="shared" si="4"/>
        <v>3497</v>
      </c>
      <c r="I80" s="147">
        <v>133</v>
      </c>
    </row>
    <row r="81" spans="1:9">
      <c r="A81" s="97">
        <v>77</v>
      </c>
      <c r="B81" s="60">
        <f t="shared" si="7"/>
        <v>12.86</v>
      </c>
      <c r="C81" s="59">
        <f t="shared" si="2"/>
        <v>40.53</v>
      </c>
      <c r="D81" s="146">
        <v>23950</v>
      </c>
      <c r="E81" s="147">
        <v>11800</v>
      </c>
      <c r="F81" s="148">
        <f t="shared" ref="F81:F144" si="8">ROUND(12*1.3525*(1/B81*D81+1/C81*E81)+I81,0)</f>
        <v>35084</v>
      </c>
      <c r="G81" s="150">
        <f t="shared" si="3"/>
        <v>22348</v>
      </c>
      <c r="H81" s="150">
        <f t="shared" si="4"/>
        <v>3494</v>
      </c>
      <c r="I81" s="147">
        <v>133</v>
      </c>
    </row>
    <row r="82" spans="1:9">
      <c r="A82" s="97">
        <v>78</v>
      </c>
      <c r="B82" s="60">
        <f t="shared" si="7"/>
        <v>12.86</v>
      </c>
      <c r="C82" s="59">
        <f t="shared" ref="C82:C110" si="9">ROUND(-0.0005*POWER(A82,2)+0.1103*A82+35,2)</f>
        <v>40.56</v>
      </c>
      <c r="D82" s="146">
        <v>23950</v>
      </c>
      <c r="E82" s="147">
        <v>11800</v>
      </c>
      <c r="F82" s="148">
        <f t="shared" si="8"/>
        <v>35081</v>
      </c>
      <c r="G82" s="150">
        <f t="shared" ref="G82:G145" si="10">ROUND(12*(1/B82*D82),0)</f>
        <v>22348</v>
      </c>
      <c r="H82" s="150">
        <f t="shared" ref="H82:H145" si="11">ROUND(12*(1/C82*E82),0)</f>
        <v>3491</v>
      </c>
      <c r="I82" s="147">
        <v>133</v>
      </c>
    </row>
    <row r="83" spans="1:9">
      <c r="A83" s="97">
        <v>79</v>
      </c>
      <c r="B83" s="60">
        <f t="shared" si="7"/>
        <v>12.86</v>
      </c>
      <c r="C83" s="59">
        <f t="shared" si="9"/>
        <v>40.590000000000003</v>
      </c>
      <c r="D83" s="146">
        <v>23950</v>
      </c>
      <c r="E83" s="147">
        <v>11800</v>
      </c>
      <c r="F83" s="148">
        <f t="shared" si="8"/>
        <v>35077</v>
      </c>
      <c r="G83" s="150">
        <f t="shared" si="10"/>
        <v>22348</v>
      </c>
      <c r="H83" s="150">
        <f t="shared" si="11"/>
        <v>3489</v>
      </c>
      <c r="I83" s="147">
        <v>133</v>
      </c>
    </row>
    <row r="84" spans="1:9">
      <c r="A84" s="97">
        <v>80</v>
      </c>
      <c r="B84" s="60">
        <f t="shared" si="7"/>
        <v>12.86</v>
      </c>
      <c r="C84" s="59">
        <f t="shared" si="9"/>
        <v>40.619999999999997</v>
      </c>
      <c r="D84" s="146">
        <v>23950</v>
      </c>
      <c r="E84" s="147">
        <v>11800</v>
      </c>
      <c r="F84" s="148">
        <f t="shared" si="8"/>
        <v>35074</v>
      </c>
      <c r="G84" s="150">
        <f t="shared" si="10"/>
        <v>22348</v>
      </c>
      <c r="H84" s="150">
        <f t="shared" si="11"/>
        <v>3486</v>
      </c>
      <c r="I84" s="147">
        <v>133</v>
      </c>
    </row>
    <row r="85" spans="1:9">
      <c r="A85" s="97">
        <v>81</v>
      </c>
      <c r="B85" s="60">
        <f t="shared" si="7"/>
        <v>12.86</v>
      </c>
      <c r="C85" s="59">
        <f t="shared" si="9"/>
        <v>40.65</v>
      </c>
      <c r="D85" s="146">
        <v>23950</v>
      </c>
      <c r="E85" s="147">
        <v>11800</v>
      </c>
      <c r="F85" s="148">
        <f t="shared" si="8"/>
        <v>35070</v>
      </c>
      <c r="G85" s="150">
        <f t="shared" si="10"/>
        <v>22348</v>
      </c>
      <c r="H85" s="150">
        <f t="shared" si="11"/>
        <v>3483</v>
      </c>
      <c r="I85" s="147">
        <v>133</v>
      </c>
    </row>
    <row r="86" spans="1:9">
      <c r="A86" s="97">
        <v>82</v>
      </c>
      <c r="B86" s="60">
        <f t="shared" si="7"/>
        <v>12.87</v>
      </c>
      <c r="C86" s="59">
        <f t="shared" si="9"/>
        <v>40.68</v>
      </c>
      <c r="D86" s="146">
        <v>23950</v>
      </c>
      <c r="E86" s="147">
        <v>11800</v>
      </c>
      <c r="F86" s="148">
        <f t="shared" si="8"/>
        <v>35043</v>
      </c>
      <c r="G86" s="150">
        <f t="shared" si="10"/>
        <v>22331</v>
      </c>
      <c r="H86" s="150">
        <f t="shared" si="11"/>
        <v>3481</v>
      </c>
      <c r="I86" s="147">
        <v>133</v>
      </c>
    </row>
    <row r="87" spans="1:9">
      <c r="A87" s="97">
        <v>83</v>
      </c>
      <c r="B87" s="60">
        <f t="shared" si="7"/>
        <v>12.87</v>
      </c>
      <c r="C87" s="59">
        <f t="shared" si="9"/>
        <v>40.71</v>
      </c>
      <c r="D87" s="146">
        <v>23950</v>
      </c>
      <c r="E87" s="147">
        <v>11800</v>
      </c>
      <c r="F87" s="148">
        <f t="shared" si="8"/>
        <v>35040</v>
      </c>
      <c r="G87" s="150">
        <f t="shared" si="10"/>
        <v>22331</v>
      </c>
      <c r="H87" s="150">
        <f t="shared" si="11"/>
        <v>3478</v>
      </c>
      <c r="I87" s="147">
        <v>133</v>
      </c>
    </row>
    <row r="88" spans="1:9">
      <c r="A88" s="97">
        <v>84</v>
      </c>
      <c r="B88" s="60">
        <f t="shared" si="7"/>
        <v>12.87</v>
      </c>
      <c r="C88" s="59">
        <f t="shared" si="9"/>
        <v>40.74</v>
      </c>
      <c r="D88" s="146">
        <v>23950</v>
      </c>
      <c r="E88" s="147">
        <v>11800</v>
      </c>
      <c r="F88" s="148">
        <f t="shared" si="8"/>
        <v>35037</v>
      </c>
      <c r="G88" s="150">
        <f t="shared" si="10"/>
        <v>22331</v>
      </c>
      <c r="H88" s="150">
        <f t="shared" si="11"/>
        <v>3476</v>
      </c>
      <c r="I88" s="147">
        <v>133</v>
      </c>
    </row>
    <row r="89" spans="1:9">
      <c r="A89" s="97">
        <v>85</v>
      </c>
      <c r="B89" s="60">
        <f t="shared" si="7"/>
        <v>12.87</v>
      </c>
      <c r="C89" s="59">
        <f t="shared" si="9"/>
        <v>40.76</v>
      </c>
      <c r="D89" s="146">
        <v>23950</v>
      </c>
      <c r="E89" s="147">
        <v>11800</v>
      </c>
      <c r="F89" s="148">
        <f t="shared" si="8"/>
        <v>35034</v>
      </c>
      <c r="G89" s="150">
        <f t="shared" si="10"/>
        <v>22331</v>
      </c>
      <c r="H89" s="150">
        <f t="shared" si="11"/>
        <v>3474</v>
      </c>
      <c r="I89" s="147">
        <v>133</v>
      </c>
    </row>
    <row r="90" spans="1:9">
      <c r="A90" s="97">
        <v>86</v>
      </c>
      <c r="B90" s="60">
        <f t="shared" si="7"/>
        <v>12.87</v>
      </c>
      <c r="C90" s="59">
        <f t="shared" si="9"/>
        <v>40.79</v>
      </c>
      <c r="D90" s="146">
        <v>23950</v>
      </c>
      <c r="E90" s="147">
        <v>11800</v>
      </c>
      <c r="F90" s="148">
        <f t="shared" si="8"/>
        <v>35031</v>
      </c>
      <c r="G90" s="150">
        <f t="shared" si="10"/>
        <v>22331</v>
      </c>
      <c r="H90" s="150">
        <f t="shared" si="11"/>
        <v>3471</v>
      </c>
      <c r="I90" s="147">
        <v>133</v>
      </c>
    </row>
    <row r="91" spans="1:9">
      <c r="A91" s="97">
        <v>87</v>
      </c>
      <c r="B91" s="60">
        <f t="shared" si="7"/>
        <v>12.87</v>
      </c>
      <c r="C91" s="59">
        <f t="shared" si="9"/>
        <v>40.81</v>
      </c>
      <c r="D91" s="146">
        <v>23950</v>
      </c>
      <c r="E91" s="147">
        <v>11800</v>
      </c>
      <c r="F91" s="148">
        <f t="shared" si="8"/>
        <v>35029</v>
      </c>
      <c r="G91" s="150">
        <f t="shared" si="10"/>
        <v>22331</v>
      </c>
      <c r="H91" s="150">
        <f t="shared" si="11"/>
        <v>3470</v>
      </c>
      <c r="I91" s="147">
        <v>133</v>
      </c>
    </row>
    <row r="92" spans="1:9">
      <c r="A92" s="97">
        <v>88</v>
      </c>
      <c r="B92" s="60">
        <f t="shared" si="7"/>
        <v>12.87</v>
      </c>
      <c r="C92" s="59">
        <f t="shared" si="9"/>
        <v>40.83</v>
      </c>
      <c r="D92" s="146">
        <v>23950</v>
      </c>
      <c r="E92" s="147">
        <v>11800</v>
      </c>
      <c r="F92" s="148">
        <f t="shared" si="8"/>
        <v>35026</v>
      </c>
      <c r="G92" s="150">
        <f t="shared" si="10"/>
        <v>22331</v>
      </c>
      <c r="H92" s="150">
        <f t="shared" si="11"/>
        <v>3468</v>
      </c>
      <c r="I92" s="147">
        <v>133</v>
      </c>
    </row>
    <row r="93" spans="1:9">
      <c r="A93" s="97">
        <v>89</v>
      </c>
      <c r="B93" s="60">
        <f t="shared" ref="B93:B124" si="12">ROUND(0.0015*A93+12.74285,2)</f>
        <v>12.88</v>
      </c>
      <c r="C93" s="59">
        <f t="shared" si="9"/>
        <v>40.86</v>
      </c>
      <c r="D93" s="146">
        <v>23950</v>
      </c>
      <c r="E93" s="147">
        <v>11800</v>
      </c>
      <c r="F93" s="148">
        <f t="shared" si="8"/>
        <v>34999</v>
      </c>
      <c r="G93" s="150">
        <f t="shared" si="10"/>
        <v>22314</v>
      </c>
      <c r="H93" s="150">
        <f t="shared" si="11"/>
        <v>3465</v>
      </c>
      <c r="I93" s="147">
        <v>133</v>
      </c>
    </row>
    <row r="94" spans="1:9">
      <c r="A94" s="97">
        <v>90</v>
      </c>
      <c r="B94" s="60">
        <f t="shared" si="12"/>
        <v>12.88</v>
      </c>
      <c r="C94" s="59">
        <f t="shared" si="9"/>
        <v>40.880000000000003</v>
      </c>
      <c r="D94" s="146">
        <v>23950</v>
      </c>
      <c r="E94" s="147">
        <v>11800</v>
      </c>
      <c r="F94" s="148">
        <f t="shared" si="8"/>
        <v>34997</v>
      </c>
      <c r="G94" s="150">
        <f t="shared" si="10"/>
        <v>22314</v>
      </c>
      <c r="H94" s="150">
        <f t="shared" si="11"/>
        <v>3464</v>
      </c>
      <c r="I94" s="147">
        <v>133</v>
      </c>
    </row>
    <row r="95" spans="1:9">
      <c r="A95" s="97">
        <v>91</v>
      </c>
      <c r="B95" s="60">
        <f t="shared" si="12"/>
        <v>12.88</v>
      </c>
      <c r="C95" s="59">
        <f t="shared" si="9"/>
        <v>40.9</v>
      </c>
      <c r="D95" s="146">
        <v>23950</v>
      </c>
      <c r="E95" s="147">
        <v>11800</v>
      </c>
      <c r="F95" s="148">
        <f t="shared" si="8"/>
        <v>34995</v>
      </c>
      <c r="G95" s="150">
        <f t="shared" si="10"/>
        <v>22314</v>
      </c>
      <c r="H95" s="150">
        <f t="shared" si="11"/>
        <v>3462</v>
      </c>
      <c r="I95" s="147">
        <v>133</v>
      </c>
    </row>
    <row r="96" spans="1:9">
      <c r="A96" s="97">
        <v>92</v>
      </c>
      <c r="B96" s="60">
        <f t="shared" si="12"/>
        <v>12.88</v>
      </c>
      <c r="C96" s="59">
        <f t="shared" si="9"/>
        <v>40.92</v>
      </c>
      <c r="D96" s="146">
        <v>23950</v>
      </c>
      <c r="E96" s="147">
        <v>11800</v>
      </c>
      <c r="F96" s="148">
        <f t="shared" si="8"/>
        <v>34992</v>
      </c>
      <c r="G96" s="150">
        <f t="shared" si="10"/>
        <v>22314</v>
      </c>
      <c r="H96" s="150">
        <f t="shared" si="11"/>
        <v>3460</v>
      </c>
      <c r="I96" s="147">
        <v>133</v>
      </c>
    </row>
    <row r="97" spans="1:9">
      <c r="A97" s="97">
        <v>93</v>
      </c>
      <c r="B97" s="60">
        <f t="shared" si="12"/>
        <v>12.88</v>
      </c>
      <c r="C97" s="59">
        <f t="shared" si="9"/>
        <v>40.93</v>
      </c>
      <c r="D97" s="146">
        <v>23950</v>
      </c>
      <c r="E97" s="147">
        <v>11800</v>
      </c>
      <c r="F97" s="148">
        <f t="shared" si="8"/>
        <v>34991</v>
      </c>
      <c r="G97" s="150">
        <f t="shared" si="10"/>
        <v>22314</v>
      </c>
      <c r="H97" s="150">
        <f t="shared" si="11"/>
        <v>3460</v>
      </c>
      <c r="I97" s="147">
        <v>133</v>
      </c>
    </row>
    <row r="98" spans="1:9">
      <c r="A98" s="97">
        <v>94</v>
      </c>
      <c r="B98" s="60">
        <f t="shared" si="12"/>
        <v>12.88</v>
      </c>
      <c r="C98" s="59">
        <f t="shared" si="9"/>
        <v>40.950000000000003</v>
      </c>
      <c r="D98" s="146">
        <v>23950</v>
      </c>
      <c r="E98" s="147">
        <v>11800</v>
      </c>
      <c r="F98" s="148">
        <f t="shared" si="8"/>
        <v>34989</v>
      </c>
      <c r="G98" s="150">
        <f t="shared" si="10"/>
        <v>22314</v>
      </c>
      <c r="H98" s="150">
        <f t="shared" si="11"/>
        <v>3458</v>
      </c>
      <c r="I98" s="147">
        <v>133</v>
      </c>
    </row>
    <row r="99" spans="1:9">
      <c r="A99" s="97">
        <v>95</v>
      </c>
      <c r="B99" s="60">
        <f t="shared" si="12"/>
        <v>12.89</v>
      </c>
      <c r="C99" s="59">
        <f t="shared" si="9"/>
        <v>40.97</v>
      </c>
      <c r="D99" s="146">
        <v>23950</v>
      </c>
      <c r="E99" s="147">
        <v>11800</v>
      </c>
      <c r="F99" s="148">
        <f t="shared" si="8"/>
        <v>34963</v>
      </c>
      <c r="G99" s="150">
        <f t="shared" si="10"/>
        <v>22296</v>
      </c>
      <c r="H99" s="150">
        <f t="shared" si="11"/>
        <v>3456</v>
      </c>
      <c r="I99" s="147">
        <v>133</v>
      </c>
    </row>
    <row r="100" spans="1:9">
      <c r="A100" s="97">
        <v>96</v>
      </c>
      <c r="B100" s="60">
        <f t="shared" si="12"/>
        <v>12.89</v>
      </c>
      <c r="C100" s="59">
        <f t="shared" si="9"/>
        <v>40.98</v>
      </c>
      <c r="D100" s="146">
        <v>23950</v>
      </c>
      <c r="E100" s="147">
        <v>11800</v>
      </c>
      <c r="F100" s="148">
        <f t="shared" si="8"/>
        <v>34962</v>
      </c>
      <c r="G100" s="150">
        <f t="shared" si="10"/>
        <v>22296</v>
      </c>
      <c r="H100" s="150">
        <f t="shared" si="11"/>
        <v>3455</v>
      </c>
      <c r="I100" s="147">
        <v>133</v>
      </c>
    </row>
    <row r="101" spans="1:9">
      <c r="A101" s="97">
        <v>97</v>
      </c>
      <c r="B101" s="60">
        <f t="shared" si="12"/>
        <v>12.89</v>
      </c>
      <c r="C101" s="59">
        <f t="shared" si="9"/>
        <v>40.99</v>
      </c>
      <c r="D101" s="146">
        <v>23950</v>
      </c>
      <c r="E101" s="147">
        <v>11800</v>
      </c>
      <c r="F101" s="148">
        <f t="shared" si="8"/>
        <v>34961</v>
      </c>
      <c r="G101" s="150">
        <f t="shared" si="10"/>
        <v>22296</v>
      </c>
      <c r="H101" s="150">
        <f t="shared" si="11"/>
        <v>3455</v>
      </c>
      <c r="I101" s="147">
        <v>133</v>
      </c>
    </row>
    <row r="102" spans="1:9">
      <c r="A102" s="97">
        <v>98</v>
      </c>
      <c r="B102" s="60">
        <f t="shared" si="12"/>
        <v>12.89</v>
      </c>
      <c r="C102" s="59">
        <f t="shared" si="9"/>
        <v>41.01</v>
      </c>
      <c r="D102" s="146">
        <v>23950</v>
      </c>
      <c r="E102" s="147">
        <v>11800</v>
      </c>
      <c r="F102" s="148">
        <f t="shared" si="8"/>
        <v>34959</v>
      </c>
      <c r="G102" s="150">
        <f t="shared" si="10"/>
        <v>22296</v>
      </c>
      <c r="H102" s="150">
        <f t="shared" si="11"/>
        <v>3453</v>
      </c>
      <c r="I102" s="147">
        <v>133</v>
      </c>
    </row>
    <row r="103" spans="1:9">
      <c r="A103" s="97">
        <v>99</v>
      </c>
      <c r="B103" s="60">
        <f t="shared" si="12"/>
        <v>12.89</v>
      </c>
      <c r="C103" s="59">
        <f t="shared" si="9"/>
        <v>41.02</v>
      </c>
      <c r="D103" s="146">
        <v>23950</v>
      </c>
      <c r="E103" s="147">
        <v>11800</v>
      </c>
      <c r="F103" s="148">
        <f t="shared" si="8"/>
        <v>34958</v>
      </c>
      <c r="G103" s="150">
        <f t="shared" si="10"/>
        <v>22296</v>
      </c>
      <c r="H103" s="150">
        <f t="shared" si="11"/>
        <v>3452</v>
      </c>
      <c r="I103" s="147">
        <v>133</v>
      </c>
    </row>
    <row r="104" spans="1:9">
      <c r="A104" s="97">
        <v>100</v>
      </c>
      <c r="B104" s="60">
        <f t="shared" si="12"/>
        <v>12.89</v>
      </c>
      <c r="C104" s="59">
        <f t="shared" si="9"/>
        <v>41.03</v>
      </c>
      <c r="D104" s="146">
        <v>23950</v>
      </c>
      <c r="E104" s="147">
        <v>11800</v>
      </c>
      <c r="F104" s="148">
        <f t="shared" si="8"/>
        <v>34956</v>
      </c>
      <c r="G104" s="150">
        <f t="shared" si="10"/>
        <v>22296</v>
      </c>
      <c r="H104" s="150">
        <f t="shared" si="11"/>
        <v>3451</v>
      </c>
      <c r="I104" s="147">
        <v>133</v>
      </c>
    </row>
    <row r="105" spans="1:9">
      <c r="A105" s="97">
        <v>101</v>
      </c>
      <c r="B105" s="60">
        <f t="shared" si="12"/>
        <v>12.89</v>
      </c>
      <c r="C105" s="59">
        <f t="shared" si="9"/>
        <v>41.04</v>
      </c>
      <c r="D105" s="146">
        <v>23950</v>
      </c>
      <c r="E105" s="147">
        <v>11800</v>
      </c>
      <c r="F105" s="148">
        <f t="shared" si="8"/>
        <v>34955</v>
      </c>
      <c r="G105" s="150">
        <f t="shared" si="10"/>
        <v>22296</v>
      </c>
      <c r="H105" s="150">
        <f t="shared" si="11"/>
        <v>3450</v>
      </c>
      <c r="I105" s="147">
        <v>133</v>
      </c>
    </row>
    <row r="106" spans="1:9">
      <c r="A106" s="97">
        <v>102</v>
      </c>
      <c r="B106" s="60">
        <f t="shared" si="12"/>
        <v>12.9</v>
      </c>
      <c r="C106" s="59">
        <f t="shared" si="9"/>
        <v>41.05</v>
      </c>
      <c r="D106" s="146">
        <v>23950</v>
      </c>
      <c r="E106" s="147">
        <v>11800</v>
      </c>
      <c r="F106" s="148">
        <f t="shared" si="8"/>
        <v>34931</v>
      </c>
      <c r="G106" s="150">
        <f t="shared" si="10"/>
        <v>22279</v>
      </c>
      <c r="H106" s="150">
        <f t="shared" si="11"/>
        <v>3449</v>
      </c>
      <c r="I106" s="147">
        <v>133</v>
      </c>
    </row>
    <row r="107" spans="1:9">
      <c r="A107" s="97">
        <v>103</v>
      </c>
      <c r="B107" s="60">
        <f t="shared" si="12"/>
        <v>12.9</v>
      </c>
      <c r="C107" s="59">
        <f t="shared" si="9"/>
        <v>41.06</v>
      </c>
      <c r="D107" s="146">
        <v>23950</v>
      </c>
      <c r="E107" s="147">
        <v>11800</v>
      </c>
      <c r="F107" s="148">
        <f t="shared" si="8"/>
        <v>34930</v>
      </c>
      <c r="G107" s="150">
        <f t="shared" si="10"/>
        <v>22279</v>
      </c>
      <c r="H107" s="150">
        <f t="shared" si="11"/>
        <v>3449</v>
      </c>
      <c r="I107" s="147">
        <v>133</v>
      </c>
    </row>
    <row r="108" spans="1:9">
      <c r="A108" s="97">
        <v>104</v>
      </c>
      <c r="B108" s="60">
        <f t="shared" si="12"/>
        <v>12.9</v>
      </c>
      <c r="C108" s="59">
        <f t="shared" si="9"/>
        <v>41.06</v>
      </c>
      <c r="D108" s="146">
        <v>23950</v>
      </c>
      <c r="E108" s="147">
        <v>11800</v>
      </c>
      <c r="F108" s="148">
        <f t="shared" si="8"/>
        <v>34930</v>
      </c>
      <c r="G108" s="150">
        <f t="shared" si="10"/>
        <v>22279</v>
      </c>
      <c r="H108" s="150">
        <f t="shared" si="11"/>
        <v>3449</v>
      </c>
      <c r="I108" s="147">
        <v>133</v>
      </c>
    </row>
    <row r="109" spans="1:9">
      <c r="A109" s="97">
        <v>105</v>
      </c>
      <c r="B109" s="60">
        <f t="shared" si="12"/>
        <v>12.9</v>
      </c>
      <c r="C109" s="59">
        <f t="shared" si="9"/>
        <v>41.07</v>
      </c>
      <c r="D109" s="146">
        <v>23950</v>
      </c>
      <c r="E109" s="147">
        <v>11800</v>
      </c>
      <c r="F109" s="148">
        <f t="shared" si="8"/>
        <v>34929</v>
      </c>
      <c r="G109" s="150">
        <f t="shared" si="10"/>
        <v>22279</v>
      </c>
      <c r="H109" s="150">
        <f t="shared" si="11"/>
        <v>3448</v>
      </c>
      <c r="I109" s="147">
        <v>133</v>
      </c>
    </row>
    <row r="110" spans="1:9">
      <c r="A110" s="97">
        <v>106</v>
      </c>
      <c r="B110" s="60">
        <f t="shared" si="12"/>
        <v>12.9</v>
      </c>
      <c r="C110" s="59">
        <f t="shared" si="9"/>
        <v>41.07</v>
      </c>
      <c r="D110" s="146">
        <v>23950</v>
      </c>
      <c r="E110" s="147">
        <v>11800</v>
      </c>
      <c r="F110" s="148">
        <f t="shared" si="8"/>
        <v>34929</v>
      </c>
      <c r="G110" s="150">
        <f t="shared" si="10"/>
        <v>22279</v>
      </c>
      <c r="H110" s="150">
        <f t="shared" si="11"/>
        <v>3448</v>
      </c>
      <c r="I110" s="147">
        <v>133</v>
      </c>
    </row>
    <row r="111" spans="1:9">
      <c r="A111" s="97">
        <v>107</v>
      </c>
      <c r="B111" s="60">
        <f t="shared" si="12"/>
        <v>12.9</v>
      </c>
      <c r="C111" s="59">
        <v>41.1</v>
      </c>
      <c r="D111" s="146">
        <v>23950</v>
      </c>
      <c r="E111" s="147">
        <v>11800</v>
      </c>
      <c r="F111" s="148">
        <f t="shared" si="8"/>
        <v>34925</v>
      </c>
      <c r="G111" s="150">
        <f t="shared" si="10"/>
        <v>22279</v>
      </c>
      <c r="H111" s="150">
        <f t="shared" si="11"/>
        <v>3445</v>
      </c>
      <c r="I111" s="147">
        <v>133</v>
      </c>
    </row>
    <row r="112" spans="1:9">
      <c r="A112" s="97">
        <v>108</v>
      </c>
      <c r="B112" s="60">
        <f t="shared" si="12"/>
        <v>12.9</v>
      </c>
      <c r="C112" s="59">
        <v>41.1</v>
      </c>
      <c r="D112" s="146">
        <v>23950</v>
      </c>
      <c r="E112" s="147">
        <v>11800</v>
      </c>
      <c r="F112" s="148">
        <f t="shared" si="8"/>
        <v>34925</v>
      </c>
      <c r="G112" s="150">
        <f t="shared" si="10"/>
        <v>22279</v>
      </c>
      <c r="H112" s="150">
        <f t="shared" si="11"/>
        <v>3445</v>
      </c>
      <c r="I112" s="147">
        <v>133</v>
      </c>
    </row>
    <row r="113" spans="1:9">
      <c r="A113" s="97">
        <v>109</v>
      </c>
      <c r="B113" s="60">
        <f t="shared" si="12"/>
        <v>12.91</v>
      </c>
      <c r="C113" s="59">
        <v>41.1</v>
      </c>
      <c r="D113" s="146">
        <v>23950</v>
      </c>
      <c r="E113" s="147">
        <v>11800</v>
      </c>
      <c r="F113" s="148">
        <f t="shared" si="8"/>
        <v>34902</v>
      </c>
      <c r="G113" s="150">
        <f t="shared" si="10"/>
        <v>22262</v>
      </c>
      <c r="H113" s="150">
        <f t="shared" si="11"/>
        <v>3445</v>
      </c>
      <c r="I113" s="147">
        <v>133</v>
      </c>
    </row>
    <row r="114" spans="1:9">
      <c r="A114" s="97">
        <v>110</v>
      </c>
      <c r="B114" s="60">
        <f t="shared" si="12"/>
        <v>12.91</v>
      </c>
      <c r="C114" s="59">
        <v>41.1</v>
      </c>
      <c r="D114" s="146">
        <v>23950</v>
      </c>
      <c r="E114" s="147">
        <v>11800</v>
      </c>
      <c r="F114" s="148">
        <f t="shared" si="8"/>
        <v>34902</v>
      </c>
      <c r="G114" s="150">
        <f t="shared" si="10"/>
        <v>22262</v>
      </c>
      <c r="H114" s="150">
        <f t="shared" si="11"/>
        <v>3445</v>
      </c>
      <c r="I114" s="147">
        <v>133</v>
      </c>
    </row>
    <row r="115" spans="1:9">
      <c r="A115" s="97">
        <v>111</v>
      </c>
      <c r="B115" s="60">
        <f t="shared" si="12"/>
        <v>12.91</v>
      </c>
      <c r="C115" s="59">
        <v>41.1</v>
      </c>
      <c r="D115" s="146">
        <v>23950</v>
      </c>
      <c r="E115" s="147">
        <v>11800</v>
      </c>
      <c r="F115" s="148">
        <f t="shared" si="8"/>
        <v>34902</v>
      </c>
      <c r="G115" s="150">
        <f t="shared" si="10"/>
        <v>22262</v>
      </c>
      <c r="H115" s="150">
        <f t="shared" si="11"/>
        <v>3445</v>
      </c>
      <c r="I115" s="147">
        <v>133</v>
      </c>
    </row>
    <row r="116" spans="1:9">
      <c r="A116" s="97">
        <v>112</v>
      </c>
      <c r="B116" s="60">
        <f t="shared" si="12"/>
        <v>12.91</v>
      </c>
      <c r="C116" s="59">
        <v>41.1</v>
      </c>
      <c r="D116" s="146">
        <v>23950</v>
      </c>
      <c r="E116" s="147">
        <v>11800</v>
      </c>
      <c r="F116" s="148">
        <f t="shared" si="8"/>
        <v>34902</v>
      </c>
      <c r="G116" s="150">
        <f t="shared" si="10"/>
        <v>22262</v>
      </c>
      <c r="H116" s="150">
        <f t="shared" si="11"/>
        <v>3445</v>
      </c>
      <c r="I116" s="147">
        <v>133</v>
      </c>
    </row>
    <row r="117" spans="1:9">
      <c r="A117" s="97">
        <v>113</v>
      </c>
      <c r="B117" s="60">
        <f t="shared" si="12"/>
        <v>12.91</v>
      </c>
      <c r="C117" s="59">
        <v>41.1</v>
      </c>
      <c r="D117" s="146">
        <v>23950</v>
      </c>
      <c r="E117" s="147">
        <v>11800</v>
      </c>
      <c r="F117" s="148">
        <f t="shared" si="8"/>
        <v>34902</v>
      </c>
      <c r="G117" s="150">
        <f t="shared" si="10"/>
        <v>22262</v>
      </c>
      <c r="H117" s="150">
        <f t="shared" si="11"/>
        <v>3445</v>
      </c>
      <c r="I117" s="147">
        <v>133</v>
      </c>
    </row>
    <row r="118" spans="1:9">
      <c r="A118" s="97">
        <v>114</v>
      </c>
      <c r="B118" s="60">
        <f t="shared" si="12"/>
        <v>12.91</v>
      </c>
      <c r="C118" s="59">
        <v>41.1</v>
      </c>
      <c r="D118" s="146">
        <v>23950</v>
      </c>
      <c r="E118" s="147">
        <v>11800</v>
      </c>
      <c r="F118" s="148">
        <f t="shared" si="8"/>
        <v>34902</v>
      </c>
      <c r="G118" s="150">
        <f t="shared" si="10"/>
        <v>22262</v>
      </c>
      <c r="H118" s="150">
        <f t="shared" si="11"/>
        <v>3445</v>
      </c>
      <c r="I118" s="147">
        <v>133</v>
      </c>
    </row>
    <row r="119" spans="1:9">
      <c r="A119" s="97">
        <v>115</v>
      </c>
      <c r="B119" s="60">
        <f t="shared" si="12"/>
        <v>12.92</v>
      </c>
      <c r="C119" s="59">
        <v>41.1</v>
      </c>
      <c r="D119" s="146">
        <v>23950</v>
      </c>
      <c r="E119" s="147">
        <v>11800</v>
      </c>
      <c r="F119" s="148">
        <f t="shared" si="8"/>
        <v>34879</v>
      </c>
      <c r="G119" s="150">
        <f t="shared" si="10"/>
        <v>22245</v>
      </c>
      <c r="H119" s="150">
        <f t="shared" si="11"/>
        <v>3445</v>
      </c>
      <c r="I119" s="147">
        <v>133</v>
      </c>
    </row>
    <row r="120" spans="1:9">
      <c r="A120" s="97">
        <v>116</v>
      </c>
      <c r="B120" s="60">
        <f t="shared" si="12"/>
        <v>12.92</v>
      </c>
      <c r="C120" s="59">
        <v>41.1</v>
      </c>
      <c r="D120" s="146">
        <v>23950</v>
      </c>
      <c r="E120" s="147">
        <v>11800</v>
      </c>
      <c r="F120" s="148">
        <f t="shared" si="8"/>
        <v>34879</v>
      </c>
      <c r="G120" s="150">
        <f t="shared" si="10"/>
        <v>22245</v>
      </c>
      <c r="H120" s="150">
        <f t="shared" si="11"/>
        <v>3445</v>
      </c>
      <c r="I120" s="147">
        <v>133</v>
      </c>
    </row>
    <row r="121" spans="1:9">
      <c r="A121" s="97">
        <v>117</v>
      </c>
      <c r="B121" s="60">
        <f t="shared" si="12"/>
        <v>12.92</v>
      </c>
      <c r="C121" s="59">
        <v>41.1</v>
      </c>
      <c r="D121" s="146">
        <v>23950</v>
      </c>
      <c r="E121" s="147">
        <v>11800</v>
      </c>
      <c r="F121" s="148">
        <f t="shared" si="8"/>
        <v>34879</v>
      </c>
      <c r="G121" s="150">
        <f t="shared" si="10"/>
        <v>22245</v>
      </c>
      <c r="H121" s="150">
        <f t="shared" si="11"/>
        <v>3445</v>
      </c>
      <c r="I121" s="147">
        <v>133</v>
      </c>
    </row>
    <row r="122" spans="1:9">
      <c r="A122" s="97">
        <v>118</v>
      </c>
      <c r="B122" s="60">
        <f t="shared" si="12"/>
        <v>12.92</v>
      </c>
      <c r="C122" s="59">
        <v>41.1</v>
      </c>
      <c r="D122" s="146">
        <v>23950</v>
      </c>
      <c r="E122" s="147">
        <v>11800</v>
      </c>
      <c r="F122" s="148">
        <f t="shared" si="8"/>
        <v>34879</v>
      </c>
      <c r="G122" s="150">
        <f t="shared" si="10"/>
        <v>22245</v>
      </c>
      <c r="H122" s="150">
        <f t="shared" si="11"/>
        <v>3445</v>
      </c>
      <c r="I122" s="147">
        <v>133</v>
      </c>
    </row>
    <row r="123" spans="1:9">
      <c r="A123" s="97">
        <v>119</v>
      </c>
      <c r="B123" s="60">
        <f t="shared" si="12"/>
        <v>12.92</v>
      </c>
      <c r="C123" s="59">
        <v>41.1</v>
      </c>
      <c r="D123" s="146">
        <v>23950</v>
      </c>
      <c r="E123" s="147">
        <v>11800</v>
      </c>
      <c r="F123" s="148">
        <f t="shared" si="8"/>
        <v>34879</v>
      </c>
      <c r="G123" s="150">
        <f t="shared" si="10"/>
        <v>22245</v>
      </c>
      <c r="H123" s="150">
        <f t="shared" si="11"/>
        <v>3445</v>
      </c>
      <c r="I123" s="147">
        <v>133</v>
      </c>
    </row>
    <row r="124" spans="1:9">
      <c r="A124" s="97">
        <v>120</v>
      </c>
      <c r="B124" s="60">
        <f t="shared" si="12"/>
        <v>12.92</v>
      </c>
      <c r="C124" s="59">
        <v>41.1</v>
      </c>
      <c r="D124" s="146">
        <v>23950</v>
      </c>
      <c r="E124" s="147">
        <v>11800</v>
      </c>
      <c r="F124" s="148">
        <f t="shared" si="8"/>
        <v>34879</v>
      </c>
      <c r="G124" s="150">
        <f t="shared" si="10"/>
        <v>22245</v>
      </c>
      <c r="H124" s="150">
        <f t="shared" si="11"/>
        <v>3445</v>
      </c>
      <c r="I124" s="147">
        <v>133</v>
      </c>
    </row>
    <row r="125" spans="1:9">
      <c r="A125" s="97">
        <v>121</v>
      </c>
      <c r="B125" s="60">
        <f t="shared" ref="B125:B156" si="13">ROUND(0.0015*A125+12.74285,2)</f>
        <v>12.92</v>
      </c>
      <c r="C125" s="59">
        <v>41.1</v>
      </c>
      <c r="D125" s="146">
        <v>23950</v>
      </c>
      <c r="E125" s="147">
        <v>11800</v>
      </c>
      <c r="F125" s="148">
        <f t="shared" si="8"/>
        <v>34879</v>
      </c>
      <c r="G125" s="150">
        <f t="shared" si="10"/>
        <v>22245</v>
      </c>
      <c r="H125" s="150">
        <f t="shared" si="11"/>
        <v>3445</v>
      </c>
      <c r="I125" s="147">
        <v>133</v>
      </c>
    </row>
    <row r="126" spans="1:9">
      <c r="A126" s="97">
        <v>122</v>
      </c>
      <c r="B126" s="60">
        <f t="shared" si="13"/>
        <v>12.93</v>
      </c>
      <c r="C126" s="59">
        <v>41.1</v>
      </c>
      <c r="D126" s="146">
        <v>23950</v>
      </c>
      <c r="E126" s="147">
        <v>11800</v>
      </c>
      <c r="F126" s="148">
        <f t="shared" si="8"/>
        <v>34855</v>
      </c>
      <c r="G126" s="150">
        <f t="shared" si="10"/>
        <v>22227</v>
      </c>
      <c r="H126" s="150">
        <f t="shared" si="11"/>
        <v>3445</v>
      </c>
      <c r="I126" s="147">
        <v>133</v>
      </c>
    </row>
    <row r="127" spans="1:9">
      <c r="A127" s="97">
        <v>123</v>
      </c>
      <c r="B127" s="60">
        <f t="shared" si="13"/>
        <v>12.93</v>
      </c>
      <c r="C127" s="59">
        <v>41.1</v>
      </c>
      <c r="D127" s="146">
        <v>23950</v>
      </c>
      <c r="E127" s="147">
        <v>11800</v>
      </c>
      <c r="F127" s="148">
        <f t="shared" si="8"/>
        <v>34855</v>
      </c>
      <c r="G127" s="150">
        <f t="shared" si="10"/>
        <v>22227</v>
      </c>
      <c r="H127" s="150">
        <f t="shared" si="11"/>
        <v>3445</v>
      </c>
      <c r="I127" s="147">
        <v>133</v>
      </c>
    </row>
    <row r="128" spans="1:9">
      <c r="A128" s="97">
        <v>124</v>
      </c>
      <c r="B128" s="60">
        <f t="shared" si="13"/>
        <v>12.93</v>
      </c>
      <c r="C128" s="59">
        <v>41.1</v>
      </c>
      <c r="D128" s="146">
        <v>23950</v>
      </c>
      <c r="E128" s="147">
        <v>11800</v>
      </c>
      <c r="F128" s="148">
        <f t="shared" si="8"/>
        <v>34855</v>
      </c>
      <c r="G128" s="150">
        <f t="shared" si="10"/>
        <v>22227</v>
      </c>
      <c r="H128" s="150">
        <f t="shared" si="11"/>
        <v>3445</v>
      </c>
      <c r="I128" s="147">
        <v>133</v>
      </c>
    </row>
    <row r="129" spans="1:9">
      <c r="A129" s="97">
        <v>125</v>
      </c>
      <c r="B129" s="60">
        <f t="shared" si="13"/>
        <v>12.93</v>
      </c>
      <c r="C129" s="59">
        <v>41.1</v>
      </c>
      <c r="D129" s="146">
        <v>23950</v>
      </c>
      <c r="E129" s="147">
        <v>11800</v>
      </c>
      <c r="F129" s="148">
        <f t="shared" si="8"/>
        <v>34855</v>
      </c>
      <c r="G129" s="150">
        <f t="shared" si="10"/>
        <v>22227</v>
      </c>
      <c r="H129" s="150">
        <f t="shared" si="11"/>
        <v>3445</v>
      </c>
      <c r="I129" s="147">
        <v>133</v>
      </c>
    </row>
    <row r="130" spans="1:9">
      <c r="A130" s="97">
        <v>126</v>
      </c>
      <c r="B130" s="60">
        <f t="shared" si="13"/>
        <v>12.93</v>
      </c>
      <c r="C130" s="59">
        <v>41.1</v>
      </c>
      <c r="D130" s="146">
        <v>23950</v>
      </c>
      <c r="E130" s="147">
        <v>11800</v>
      </c>
      <c r="F130" s="148">
        <f t="shared" si="8"/>
        <v>34855</v>
      </c>
      <c r="G130" s="150">
        <f t="shared" si="10"/>
        <v>22227</v>
      </c>
      <c r="H130" s="150">
        <f t="shared" si="11"/>
        <v>3445</v>
      </c>
      <c r="I130" s="147">
        <v>133</v>
      </c>
    </row>
    <row r="131" spans="1:9">
      <c r="A131" s="97">
        <v>127</v>
      </c>
      <c r="B131" s="60">
        <f t="shared" si="13"/>
        <v>12.93</v>
      </c>
      <c r="C131" s="59">
        <v>41.1</v>
      </c>
      <c r="D131" s="146">
        <v>23950</v>
      </c>
      <c r="E131" s="147">
        <v>11800</v>
      </c>
      <c r="F131" s="148">
        <f t="shared" si="8"/>
        <v>34855</v>
      </c>
      <c r="G131" s="150">
        <f t="shared" si="10"/>
        <v>22227</v>
      </c>
      <c r="H131" s="150">
        <f t="shared" si="11"/>
        <v>3445</v>
      </c>
      <c r="I131" s="147">
        <v>133</v>
      </c>
    </row>
    <row r="132" spans="1:9">
      <c r="A132" s="97">
        <v>128</v>
      </c>
      <c r="B132" s="60">
        <f t="shared" si="13"/>
        <v>12.93</v>
      </c>
      <c r="C132" s="59">
        <v>41.1</v>
      </c>
      <c r="D132" s="146">
        <v>23950</v>
      </c>
      <c r="E132" s="147">
        <v>11800</v>
      </c>
      <c r="F132" s="148">
        <f t="shared" si="8"/>
        <v>34855</v>
      </c>
      <c r="G132" s="150">
        <f t="shared" si="10"/>
        <v>22227</v>
      </c>
      <c r="H132" s="150">
        <f t="shared" si="11"/>
        <v>3445</v>
      </c>
      <c r="I132" s="147">
        <v>133</v>
      </c>
    </row>
    <row r="133" spans="1:9">
      <c r="A133" s="97">
        <v>129</v>
      </c>
      <c r="B133" s="60">
        <f t="shared" si="13"/>
        <v>12.94</v>
      </c>
      <c r="C133" s="59">
        <v>41.1</v>
      </c>
      <c r="D133" s="146">
        <v>23950</v>
      </c>
      <c r="E133" s="147">
        <v>11800</v>
      </c>
      <c r="F133" s="148">
        <f t="shared" si="8"/>
        <v>34832</v>
      </c>
      <c r="G133" s="150">
        <f t="shared" si="10"/>
        <v>22210</v>
      </c>
      <c r="H133" s="150">
        <f t="shared" si="11"/>
        <v>3445</v>
      </c>
      <c r="I133" s="147">
        <v>133</v>
      </c>
    </row>
    <row r="134" spans="1:9">
      <c r="A134" s="97">
        <v>130</v>
      </c>
      <c r="B134" s="60">
        <f t="shared" si="13"/>
        <v>12.94</v>
      </c>
      <c r="C134" s="59">
        <v>41.1</v>
      </c>
      <c r="D134" s="146">
        <v>23950</v>
      </c>
      <c r="E134" s="147">
        <v>11800</v>
      </c>
      <c r="F134" s="148">
        <f t="shared" si="8"/>
        <v>34832</v>
      </c>
      <c r="G134" s="150">
        <f t="shared" si="10"/>
        <v>22210</v>
      </c>
      <c r="H134" s="150">
        <f t="shared" si="11"/>
        <v>3445</v>
      </c>
      <c r="I134" s="147">
        <v>133</v>
      </c>
    </row>
    <row r="135" spans="1:9">
      <c r="A135" s="97">
        <v>131</v>
      </c>
      <c r="B135" s="60">
        <f t="shared" si="13"/>
        <v>12.94</v>
      </c>
      <c r="C135" s="59">
        <v>41.1</v>
      </c>
      <c r="D135" s="146">
        <v>23950</v>
      </c>
      <c r="E135" s="147">
        <v>11800</v>
      </c>
      <c r="F135" s="148">
        <f t="shared" si="8"/>
        <v>34832</v>
      </c>
      <c r="G135" s="150">
        <f t="shared" si="10"/>
        <v>22210</v>
      </c>
      <c r="H135" s="150">
        <f t="shared" si="11"/>
        <v>3445</v>
      </c>
      <c r="I135" s="147">
        <v>133</v>
      </c>
    </row>
    <row r="136" spans="1:9">
      <c r="A136" s="97">
        <v>132</v>
      </c>
      <c r="B136" s="60">
        <f t="shared" si="13"/>
        <v>12.94</v>
      </c>
      <c r="C136" s="59">
        <v>41.1</v>
      </c>
      <c r="D136" s="146">
        <v>23950</v>
      </c>
      <c r="E136" s="147">
        <v>11800</v>
      </c>
      <c r="F136" s="148">
        <f t="shared" si="8"/>
        <v>34832</v>
      </c>
      <c r="G136" s="150">
        <f t="shared" si="10"/>
        <v>22210</v>
      </c>
      <c r="H136" s="150">
        <f t="shared" si="11"/>
        <v>3445</v>
      </c>
      <c r="I136" s="147">
        <v>133</v>
      </c>
    </row>
    <row r="137" spans="1:9">
      <c r="A137" s="97">
        <v>133</v>
      </c>
      <c r="B137" s="60">
        <f t="shared" si="13"/>
        <v>12.94</v>
      </c>
      <c r="C137" s="59">
        <v>41.1</v>
      </c>
      <c r="D137" s="146">
        <v>23950</v>
      </c>
      <c r="E137" s="147">
        <v>11800</v>
      </c>
      <c r="F137" s="148">
        <f t="shared" si="8"/>
        <v>34832</v>
      </c>
      <c r="G137" s="150">
        <f t="shared" si="10"/>
        <v>22210</v>
      </c>
      <c r="H137" s="150">
        <f t="shared" si="11"/>
        <v>3445</v>
      </c>
      <c r="I137" s="147">
        <v>133</v>
      </c>
    </row>
    <row r="138" spans="1:9">
      <c r="A138" s="97">
        <v>134</v>
      </c>
      <c r="B138" s="60">
        <f t="shared" si="13"/>
        <v>12.94</v>
      </c>
      <c r="C138" s="59">
        <v>41.1</v>
      </c>
      <c r="D138" s="146">
        <v>23950</v>
      </c>
      <c r="E138" s="147">
        <v>11800</v>
      </c>
      <c r="F138" s="148">
        <f t="shared" si="8"/>
        <v>34832</v>
      </c>
      <c r="G138" s="150">
        <f t="shared" si="10"/>
        <v>22210</v>
      </c>
      <c r="H138" s="150">
        <f t="shared" si="11"/>
        <v>3445</v>
      </c>
      <c r="I138" s="147">
        <v>133</v>
      </c>
    </row>
    <row r="139" spans="1:9">
      <c r="A139" s="97">
        <v>135</v>
      </c>
      <c r="B139" s="60">
        <f t="shared" si="13"/>
        <v>12.95</v>
      </c>
      <c r="C139" s="59">
        <v>41.1</v>
      </c>
      <c r="D139" s="146">
        <v>23950</v>
      </c>
      <c r="E139" s="147">
        <v>11800</v>
      </c>
      <c r="F139" s="148">
        <f t="shared" si="8"/>
        <v>34809</v>
      </c>
      <c r="G139" s="150">
        <f t="shared" si="10"/>
        <v>22193</v>
      </c>
      <c r="H139" s="150">
        <f t="shared" si="11"/>
        <v>3445</v>
      </c>
      <c r="I139" s="147">
        <v>133</v>
      </c>
    </row>
    <row r="140" spans="1:9">
      <c r="A140" s="97">
        <v>136</v>
      </c>
      <c r="B140" s="60">
        <f t="shared" si="13"/>
        <v>12.95</v>
      </c>
      <c r="C140" s="59">
        <v>41.1</v>
      </c>
      <c r="D140" s="146">
        <v>23950</v>
      </c>
      <c r="E140" s="147">
        <v>11800</v>
      </c>
      <c r="F140" s="148">
        <f t="shared" si="8"/>
        <v>34809</v>
      </c>
      <c r="G140" s="150">
        <f t="shared" si="10"/>
        <v>22193</v>
      </c>
      <c r="H140" s="150">
        <f t="shared" si="11"/>
        <v>3445</v>
      </c>
      <c r="I140" s="147">
        <v>133</v>
      </c>
    </row>
    <row r="141" spans="1:9">
      <c r="A141" s="97">
        <v>137</v>
      </c>
      <c r="B141" s="60">
        <f t="shared" si="13"/>
        <v>12.95</v>
      </c>
      <c r="C141" s="59">
        <v>41.1</v>
      </c>
      <c r="D141" s="146">
        <v>23950</v>
      </c>
      <c r="E141" s="147">
        <v>11800</v>
      </c>
      <c r="F141" s="148">
        <f t="shared" si="8"/>
        <v>34809</v>
      </c>
      <c r="G141" s="150">
        <f t="shared" si="10"/>
        <v>22193</v>
      </c>
      <c r="H141" s="150">
        <f t="shared" si="11"/>
        <v>3445</v>
      </c>
      <c r="I141" s="147">
        <v>133</v>
      </c>
    </row>
    <row r="142" spans="1:9">
      <c r="A142" s="97">
        <v>138</v>
      </c>
      <c r="B142" s="60">
        <f t="shared" si="13"/>
        <v>12.95</v>
      </c>
      <c r="C142" s="59">
        <v>41.1</v>
      </c>
      <c r="D142" s="146">
        <v>23950</v>
      </c>
      <c r="E142" s="147">
        <v>11800</v>
      </c>
      <c r="F142" s="148">
        <f t="shared" si="8"/>
        <v>34809</v>
      </c>
      <c r="G142" s="150">
        <f t="shared" si="10"/>
        <v>22193</v>
      </c>
      <c r="H142" s="150">
        <f t="shared" si="11"/>
        <v>3445</v>
      </c>
      <c r="I142" s="147">
        <v>133</v>
      </c>
    </row>
    <row r="143" spans="1:9">
      <c r="A143" s="97">
        <v>139</v>
      </c>
      <c r="B143" s="60">
        <f t="shared" si="13"/>
        <v>12.95</v>
      </c>
      <c r="C143" s="59">
        <v>41.1</v>
      </c>
      <c r="D143" s="146">
        <v>23950</v>
      </c>
      <c r="E143" s="147">
        <v>11800</v>
      </c>
      <c r="F143" s="148">
        <f t="shared" si="8"/>
        <v>34809</v>
      </c>
      <c r="G143" s="150">
        <f t="shared" si="10"/>
        <v>22193</v>
      </c>
      <c r="H143" s="150">
        <f t="shared" si="11"/>
        <v>3445</v>
      </c>
      <c r="I143" s="147">
        <v>133</v>
      </c>
    </row>
    <row r="144" spans="1:9">
      <c r="A144" s="97">
        <v>140</v>
      </c>
      <c r="B144" s="60">
        <f t="shared" si="13"/>
        <v>12.95</v>
      </c>
      <c r="C144" s="59">
        <v>41.1</v>
      </c>
      <c r="D144" s="146">
        <v>23950</v>
      </c>
      <c r="E144" s="147">
        <v>11800</v>
      </c>
      <c r="F144" s="148">
        <f t="shared" si="8"/>
        <v>34809</v>
      </c>
      <c r="G144" s="150">
        <f t="shared" si="10"/>
        <v>22193</v>
      </c>
      <c r="H144" s="150">
        <f t="shared" si="11"/>
        <v>3445</v>
      </c>
      <c r="I144" s="147">
        <v>133</v>
      </c>
    </row>
    <row r="145" spans="1:9">
      <c r="A145" s="97">
        <v>141</v>
      </c>
      <c r="B145" s="60">
        <f t="shared" si="13"/>
        <v>12.95</v>
      </c>
      <c r="C145" s="59">
        <v>41.1</v>
      </c>
      <c r="D145" s="146">
        <v>23950</v>
      </c>
      <c r="E145" s="147">
        <v>11800</v>
      </c>
      <c r="F145" s="148">
        <f t="shared" ref="F145:F187" si="14">ROUND(12*1.3525*(1/B145*D145+1/C145*E145)+I145,0)</f>
        <v>34809</v>
      </c>
      <c r="G145" s="150">
        <f t="shared" si="10"/>
        <v>22193</v>
      </c>
      <c r="H145" s="150">
        <f t="shared" si="11"/>
        <v>3445</v>
      </c>
      <c r="I145" s="147">
        <v>133</v>
      </c>
    </row>
    <row r="146" spans="1:9">
      <c r="A146" s="97">
        <v>142</v>
      </c>
      <c r="B146" s="60">
        <f t="shared" si="13"/>
        <v>12.96</v>
      </c>
      <c r="C146" s="59">
        <v>41.1</v>
      </c>
      <c r="D146" s="146">
        <v>23950</v>
      </c>
      <c r="E146" s="147">
        <v>11800</v>
      </c>
      <c r="F146" s="148">
        <f t="shared" si="14"/>
        <v>34786</v>
      </c>
      <c r="G146" s="150">
        <f t="shared" ref="G146:G187" si="15">ROUND(12*(1/B146*D146),0)</f>
        <v>22176</v>
      </c>
      <c r="H146" s="150">
        <f t="shared" ref="H146:H187" si="16">ROUND(12*(1/C146*E146),0)</f>
        <v>3445</v>
      </c>
      <c r="I146" s="147">
        <v>133</v>
      </c>
    </row>
    <row r="147" spans="1:9">
      <c r="A147" s="97">
        <v>143</v>
      </c>
      <c r="B147" s="60">
        <f t="shared" si="13"/>
        <v>12.96</v>
      </c>
      <c r="C147" s="59">
        <v>41.1</v>
      </c>
      <c r="D147" s="146">
        <v>23950</v>
      </c>
      <c r="E147" s="147">
        <v>11800</v>
      </c>
      <c r="F147" s="148">
        <f t="shared" si="14"/>
        <v>34786</v>
      </c>
      <c r="G147" s="150">
        <f t="shared" si="15"/>
        <v>22176</v>
      </c>
      <c r="H147" s="150">
        <f t="shared" si="16"/>
        <v>3445</v>
      </c>
      <c r="I147" s="147">
        <v>133</v>
      </c>
    </row>
    <row r="148" spans="1:9">
      <c r="A148" s="97">
        <v>144</v>
      </c>
      <c r="B148" s="60">
        <f t="shared" si="13"/>
        <v>12.96</v>
      </c>
      <c r="C148" s="59">
        <v>41.1</v>
      </c>
      <c r="D148" s="146">
        <v>23950</v>
      </c>
      <c r="E148" s="147">
        <v>11800</v>
      </c>
      <c r="F148" s="148">
        <f t="shared" si="14"/>
        <v>34786</v>
      </c>
      <c r="G148" s="150">
        <f t="shared" si="15"/>
        <v>22176</v>
      </c>
      <c r="H148" s="150">
        <f t="shared" si="16"/>
        <v>3445</v>
      </c>
      <c r="I148" s="147">
        <v>133</v>
      </c>
    </row>
    <row r="149" spans="1:9">
      <c r="A149" s="97">
        <v>145</v>
      </c>
      <c r="B149" s="60">
        <f t="shared" si="13"/>
        <v>12.96</v>
      </c>
      <c r="C149" s="59">
        <v>41.1</v>
      </c>
      <c r="D149" s="146">
        <v>23950</v>
      </c>
      <c r="E149" s="147">
        <v>11800</v>
      </c>
      <c r="F149" s="148">
        <f t="shared" si="14"/>
        <v>34786</v>
      </c>
      <c r="G149" s="150">
        <f t="shared" si="15"/>
        <v>22176</v>
      </c>
      <c r="H149" s="150">
        <f t="shared" si="16"/>
        <v>3445</v>
      </c>
      <c r="I149" s="147">
        <v>133</v>
      </c>
    </row>
    <row r="150" spans="1:9">
      <c r="A150" s="97">
        <v>146</v>
      </c>
      <c r="B150" s="60">
        <f t="shared" si="13"/>
        <v>12.96</v>
      </c>
      <c r="C150" s="59">
        <v>41.1</v>
      </c>
      <c r="D150" s="146">
        <v>23950</v>
      </c>
      <c r="E150" s="147">
        <v>11800</v>
      </c>
      <c r="F150" s="148">
        <f t="shared" si="14"/>
        <v>34786</v>
      </c>
      <c r="G150" s="150">
        <f t="shared" si="15"/>
        <v>22176</v>
      </c>
      <c r="H150" s="150">
        <f t="shared" si="16"/>
        <v>3445</v>
      </c>
      <c r="I150" s="147">
        <v>133</v>
      </c>
    </row>
    <row r="151" spans="1:9">
      <c r="A151" s="97">
        <v>147</v>
      </c>
      <c r="B151" s="60">
        <f t="shared" si="13"/>
        <v>12.96</v>
      </c>
      <c r="C151" s="59">
        <v>41.1</v>
      </c>
      <c r="D151" s="146">
        <v>23950</v>
      </c>
      <c r="E151" s="147">
        <v>11800</v>
      </c>
      <c r="F151" s="148">
        <f t="shared" si="14"/>
        <v>34786</v>
      </c>
      <c r="G151" s="150">
        <f t="shared" si="15"/>
        <v>22176</v>
      </c>
      <c r="H151" s="150">
        <f t="shared" si="16"/>
        <v>3445</v>
      </c>
      <c r="I151" s="147">
        <v>133</v>
      </c>
    </row>
    <row r="152" spans="1:9">
      <c r="A152" s="97">
        <v>148</v>
      </c>
      <c r="B152" s="60">
        <f t="shared" si="13"/>
        <v>12.96</v>
      </c>
      <c r="C152" s="59">
        <v>41.1</v>
      </c>
      <c r="D152" s="146">
        <v>23950</v>
      </c>
      <c r="E152" s="147">
        <v>11800</v>
      </c>
      <c r="F152" s="148">
        <f t="shared" si="14"/>
        <v>34786</v>
      </c>
      <c r="G152" s="150">
        <f t="shared" si="15"/>
        <v>22176</v>
      </c>
      <c r="H152" s="150">
        <f t="shared" si="16"/>
        <v>3445</v>
      </c>
      <c r="I152" s="147">
        <v>133</v>
      </c>
    </row>
    <row r="153" spans="1:9">
      <c r="A153" s="97">
        <v>149</v>
      </c>
      <c r="B153" s="60">
        <f t="shared" si="13"/>
        <v>12.97</v>
      </c>
      <c r="C153" s="59">
        <v>41.1</v>
      </c>
      <c r="D153" s="146">
        <v>23950</v>
      </c>
      <c r="E153" s="147">
        <v>11800</v>
      </c>
      <c r="F153" s="148">
        <f t="shared" si="14"/>
        <v>34763</v>
      </c>
      <c r="G153" s="150">
        <f t="shared" si="15"/>
        <v>22159</v>
      </c>
      <c r="H153" s="150">
        <f t="shared" si="16"/>
        <v>3445</v>
      </c>
      <c r="I153" s="147">
        <v>133</v>
      </c>
    </row>
    <row r="154" spans="1:9">
      <c r="A154" s="97">
        <v>150</v>
      </c>
      <c r="B154" s="60">
        <f t="shared" si="13"/>
        <v>12.97</v>
      </c>
      <c r="C154" s="59">
        <v>41.1</v>
      </c>
      <c r="D154" s="146">
        <v>23950</v>
      </c>
      <c r="E154" s="147">
        <v>11800</v>
      </c>
      <c r="F154" s="148">
        <f t="shared" si="14"/>
        <v>34763</v>
      </c>
      <c r="G154" s="150">
        <f t="shared" si="15"/>
        <v>22159</v>
      </c>
      <c r="H154" s="150">
        <f t="shared" si="16"/>
        <v>3445</v>
      </c>
      <c r="I154" s="147">
        <v>133</v>
      </c>
    </row>
    <row r="155" spans="1:9">
      <c r="A155" s="97">
        <v>151</v>
      </c>
      <c r="B155" s="60">
        <f t="shared" si="13"/>
        <v>12.97</v>
      </c>
      <c r="C155" s="59">
        <v>41.1</v>
      </c>
      <c r="D155" s="146">
        <v>23950</v>
      </c>
      <c r="E155" s="147">
        <v>11800</v>
      </c>
      <c r="F155" s="148">
        <f t="shared" si="14"/>
        <v>34763</v>
      </c>
      <c r="G155" s="150">
        <f t="shared" si="15"/>
        <v>22159</v>
      </c>
      <c r="H155" s="150">
        <f t="shared" si="16"/>
        <v>3445</v>
      </c>
      <c r="I155" s="147">
        <v>133</v>
      </c>
    </row>
    <row r="156" spans="1:9">
      <c r="A156" s="97">
        <v>152</v>
      </c>
      <c r="B156" s="60">
        <f t="shared" si="13"/>
        <v>12.97</v>
      </c>
      <c r="C156" s="59">
        <v>41.1</v>
      </c>
      <c r="D156" s="146">
        <v>23950</v>
      </c>
      <c r="E156" s="147">
        <v>11800</v>
      </c>
      <c r="F156" s="148">
        <f t="shared" si="14"/>
        <v>34763</v>
      </c>
      <c r="G156" s="150">
        <f t="shared" si="15"/>
        <v>22159</v>
      </c>
      <c r="H156" s="150">
        <f t="shared" si="16"/>
        <v>3445</v>
      </c>
      <c r="I156" s="147">
        <v>133</v>
      </c>
    </row>
    <row r="157" spans="1:9">
      <c r="A157" s="97">
        <v>153</v>
      </c>
      <c r="B157" s="60">
        <f t="shared" ref="B157:B187" si="17">ROUND(0.0015*A157+12.74285,2)</f>
        <v>12.97</v>
      </c>
      <c r="C157" s="59">
        <v>41.1</v>
      </c>
      <c r="D157" s="146">
        <v>23950</v>
      </c>
      <c r="E157" s="147">
        <v>11800</v>
      </c>
      <c r="F157" s="148">
        <f t="shared" si="14"/>
        <v>34763</v>
      </c>
      <c r="G157" s="150">
        <f t="shared" si="15"/>
        <v>22159</v>
      </c>
      <c r="H157" s="150">
        <f t="shared" si="16"/>
        <v>3445</v>
      </c>
      <c r="I157" s="147">
        <v>133</v>
      </c>
    </row>
    <row r="158" spans="1:9">
      <c r="A158" s="97">
        <v>154</v>
      </c>
      <c r="B158" s="60">
        <f t="shared" si="17"/>
        <v>12.97</v>
      </c>
      <c r="C158" s="59">
        <v>41.1</v>
      </c>
      <c r="D158" s="146">
        <v>23950</v>
      </c>
      <c r="E158" s="147">
        <v>11800</v>
      </c>
      <c r="F158" s="148">
        <f t="shared" si="14"/>
        <v>34763</v>
      </c>
      <c r="G158" s="150">
        <f t="shared" si="15"/>
        <v>22159</v>
      </c>
      <c r="H158" s="150">
        <f t="shared" si="16"/>
        <v>3445</v>
      </c>
      <c r="I158" s="147">
        <v>133</v>
      </c>
    </row>
    <row r="159" spans="1:9">
      <c r="A159" s="97">
        <v>155</v>
      </c>
      <c r="B159" s="60">
        <f t="shared" si="17"/>
        <v>12.98</v>
      </c>
      <c r="C159" s="59">
        <v>41.1</v>
      </c>
      <c r="D159" s="146">
        <v>23950</v>
      </c>
      <c r="E159" s="147">
        <v>11800</v>
      </c>
      <c r="F159" s="148">
        <f t="shared" si="14"/>
        <v>34739</v>
      </c>
      <c r="G159" s="150">
        <f t="shared" si="15"/>
        <v>22142</v>
      </c>
      <c r="H159" s="150">
        <f t="shared" si="16"/>
        <v>3445</v>
      </c>
      <c r="I159" s="147">
        <v>133</v>
      </c>
    </row>
    <row r="160" spans="1:9">
      <c r="A160" s="97">
        <v>156</v>
      </c>
      <c r="B160" s="60">
        <f t="shared" si="17"/>
        <v>12.98</v>
      </c>
      <c r="C160" s="59">
        <v>41.1</v>
      </c>
      <c r="D160" s="146">
        <v>23950</v>
      </c>
      <c r="E160" s="147">
        <v>11800</v>
      </c>
      <c r="F160" s="148">
        <f t="shared" si="14"/>
        <v>34739</v>
      </c>
      <c r="G160" s="150">
        <f t="shared" si="15"/>
        <v>22142</v>
      </c>
      <c r="H160" s="150">
        <f t="shared" si="16"/>
        <v>3445</v>
      </c>
      <c r="I160" s="147">
        <v>133</v>
      </c>
    </row>
    <row r="161" spans="1:9">
      <c r="A161" s="97">
        <v>157</v>
      </c>
      <c r="B161" s="60">
        <f t="shared" si="17"/>
        <v>12.98</v>
      </c>
      <c r="C161" s="59">
        <v>41.1</v>
      </c>
      <c r="D161" s="146">
        <v>23950</v>
      </c>
      <c r="E161" s="147">
        <v>11800</v>
      </c>
      <c r="F161" s="148">
        <f t="shared" si="14"/>
        <v>34739</v>
      </c>
      <c r="G161" s="150">
        <f t="shared" si="15"/>
        <v>22142</v>
      </c>
      <c r="H161" s="150">
        <f t="shared" si="16"/>
        <v>3445</v>
      </c>
      <c r="I161" s="147">
        <v>133</v>
      </c>
    </row>
    <row r="162" spans="1:9">
      <c r="A162" s="97">
        <v>158</v>
      </c>
      <c r="B162" s="60">
        <f t="shared" si="17"/>
        <v>12.98</v>
      </c>
      <c r="C162" s="59">
        <v>41.1</v>
      </c>
      <c r="D162" s="146">
        <v>23950</v>
      </c>
      <c r="E162" s="147">
        <v>11800</v>
      </c>
      <c r="F162" s="148">
        <f t="shared" si="14"/>
        <v>34739</v>
      </c>
      <c r="G162" s="150">
        <f t="shared" si="15"/>
        <v>22142</v>
      </c>
      <c r="H162" s="150">
        <f t="shared" si="16"/>
        <v>3445</v>
      </c>
      <c r="I162" s="147">
        <v>133</v>
      </c>
    </row>
    <row r="163" spans="1:9">
      <c r="A163" s="97">
        <v>159</v>
      </c>
      <c r="B163" s="60">
        <f t="shared" si="17"/>
        <v>12.98</v>
      </c>
      <c r="C163" s="59">
        <v>41.1</v>
      </c>
      <c r="D163" s="146">
        <v>23950</v>
      </c>
      <c r="E163" s="147">
        <v>11800</v>
      </c>
      <c r="F163" s="148">
        <f t="shared" si="14"/>
        <v>34739</v>
      </c>
      <c r="G163" s="150">
        <f t="shared" si="15"/>
        <v>22142</v>
      </c>
      <c r="H163" s="150">
        <f t="shared" si="16"/>
        <v>3445</v>
      </c>
      <c r="I163" s="147">
        <v>133</v>
      </c>
    </row>
    <row r="164" spans="1:9">
      <c r="A164" s="97">
        <v>160</v>
      </c>
      <c r="B164" s="60">
        <f t="shared" si="17"/>
        <v>12.98</v>
      </c>
      <c r="C164" s="59">
        <v>41.1</v>
      </c>
      <c r="D164" s="146">
        <v>23950</v>
      </c>
      <c r="E164" s="147">
        <v>11800</v>
      </c>
      <c r="F164" s="148">
        <f t="shared" si="14"/>
        <v>34739</v>
      </c>
      <c r="G164" s="150">
        <f t="shared" si="15"/>
        <v>22142</v>
      </c>
      <c r="H164" s="150">
        <f t="shared" si="16"/>
        <v>3445</v>
      </c>
      <c r="I164" s="147">
        <v>133</v>
      </c>
    </row>
    <row r="165" spans="1:9">
      <c r="A165" s="97">
        <v>161</v>
      </c>
      <c r="B165" s="60">
        <f t="shared" si="17"/>
        <v>12.98</v>
      </c>
      <c r="C165" s="59">
        <v>41.1</v>
      </c>
      <c r="D165" s="146">
        <v>23950</v>
      </c>
      <c r="E165" s="147">
        <v>11800</v>
      </c>
      <c r="F165" s="148">
        <f t="shared" si="14"/>
        <v>34739</v>
      </c>
      <c r="G165" s="150">
        <f t="shared" si="15"/>
        <v>22142</v>
      </c>
      <c r="H165" s="150">
        <f t="shared" si="16"/>
        <v>3445</v>
      </c>
      <c r="I165" s="147">
        <v>133</v>
      </c>
    </row>
    <row r="166" spans="1:9">
      <c r="A166" s="97">
        <v>162</v>
      </c>
      <c r="B166" s="60">
        <f t="shared" si="17"/>
        <v>12.99</v>
      </c>
      <c r="C166" s="59">
        <v>41.1</v>
      </c>
      <c r="D166" s="146">
        <v>23950</v>
      </c>
      <c r="E166" s="147">
        <v>11800</v>
      </c>
      <c r="F166" s="148">
        <f t="shared" si="14"/>
        <v>34716</v>
      </c>
      <c r="G166" s="150">
        <f t="shared" si="15"/>
        <v>22125</v>
      </c>
      <c r="H166" s="150">
        <f t="shared" si="16"/>
        <v>3445</v>
      </c>
      <c r="I166" s="147">
        <v>133</v>
      </c>
    </row>
    <row r="167" spans="1:9">
      <c r="A167" s="97">
        <v>163</v>
      </c>
      <c r="B167" s="60">
        <f t="shared" si="17"/>
        <v>12.99</v>
      </c>
      <c r="C167" s="59">
        <v>41.1</v>
      </c>
      <c r="D167" s="146">
        <v>23950</v>
      </c>
      <c r="E167" s="147">
        <v>11800</v>
      </c>
      <c r="F167" s="148">
        <f t="shared" si="14"/>
        <v>34716</v>
      </c>
      <c r="G167" s="150">
        <f t="shared" si="15"/>
        <v>22125</v>
      </c>
      <c r="H167" s="150">
        <f t="shared" si="16"/>
        <v>3445</v>
      </c>
      <c r="I167" s="147">
        <v>133</v>
      </c>
    </row>
    <row r="168" spans="1:9">
      <c r="A168" s="97">
        <v>164</v>
      </c>
      <c r="B168" s="60">
        <f t="shared" si="17"/>
        <v>12.99</v>
      </c>
      <c r="C168" s="59">
        <v>41.1</v>
      </c>
      <c r="D168" s="146">
        <v>23950</v>
      </c>
      <c r="E168" s="147">
        <v>11800</v>
      </c>
      <c r="F168" s="148">
        <f t="shared" si="14"/>
        <v>34716</v>
      </c>
      <c r="G168" s="150">
        <f t="shared" si="15"/>
        <v>22125</v>
      </c>
      <c r="H168" s="150">
        <f t="shared" si="16"/>
        <v>3445</v>
      </c>
      <c r="I168" s="147">
        <v>133</v>
      </c>
    </row>
    <row r="169" spans="1:9">
      <c r="A169" s="97">
        <v>165</v>
      </c>
      <c r="B169" s="60">
        <f t="shared" si="17"/>
        <v>12.99</v>
      </c>
      <c r="C169" s="59">
        <v>41.1</v>
      </c>
      <c r="D169" s="146">
        <v>23950</v>
      </c>
      <c r="E169" s="147">
        <v>11800</v>
      </c>
      <c r="F169" s="148">
        <f t="shared" si="14"/>
        <v>34716</v>
      </c>
      <c r="G169" s="150">
        <f t="shared" si="15"/>
        <v>22125</v>
      </c>
      <c r="H169" s="150">
        <f t="shared" si="16"/>
        <v>3445</v>
      </c>
      <c r="I169" s="147">
        <v>133</v>
      </c>
    </row>
    <row r="170" spans="1:9">
      <c r="A170" s="97">
        <v>166</v>
      </c>
      <c r="B170" s="60">
        <f t="shared" si="17"/>
        <v>12.99</v>
      </c>
      <c r="C170" s="59">
        <v>41.1</v>
      </c>
      <c r="D170" s="146">
        <v>23950</v>
      </c>
      <c r="E170" s="147">
        <v>11800</v>
      </c>
      <c r="F170" s="148">
        <f t="shared" si="14"/>
        <v>34716</v>
      </c>
      <c r="G170" s="150">
        <f t="shared" si="15"/>
        <v>22125</v>
      </c>
      <c r="H170" s="150">
        <f t="shared" si="16"/>
        <v>3445</v>
      </c>
      <c r="I170" s="147">
        <v>133</v>
      </c>
    </row>
    <row r="171" spans="1:9">
      <c r="A171" s="97">
        <v>167</v>
      </c>
      <c r="B171" s="60">
        <f t="shared" si="17"/>
        <v>12.99</v>
      </c>
      <c r="C171" s="59">
        <v>41.1</v>
      </c>
      <c r="D171" s="146">
        <v>23950</v>
      </c>
      <c r="E171" s="147">
        <v>11800</v>
      </c>
      <c r="F171" s="148">
        <f t="shared" si="14"/>
        <v>34716</v>
      </c>
      <c r="G171" s="150">
        <f t="shared" si="15"/>
        <v>22125</v>
      </c>
      <c r="H171" s="150">
        <f t="shared" si="16"/>
        <v>3445</v>
      </c>
      <c r="I171" s="147">
        <v>133</v>
      </c>
    </row>
    <row r="172" spans="1:9">
      <c r="A172" s="97">
        <v>168</v>
      </c>
      <c r="B172" s="60">
        <f t="shared" si="17"/>
        <v>12.99</v>
      </c>
      <c r="C172" s="59">
        <v>41.1</v>
      </c>
      <c r="D172" s="146">
        <v>23950</v>
      </c>
      <c r="E172" s="147">
        <v>11800</v>
      </c>
      <c r="F172" s="148">
        <f t="shared" si="14"/>
        <v>34716</v>
      </c>
      <c r="G172" s="150">
        <f t="shared" si="15"/>
        <v>22125</v>
      </c>
      <c r="H172" s="150">
        <f t="shared" si="16"/>
        <v>3445</v>
      </c>
      <c r="I172" s="147">
        <v>133</v>
      </c>
    </row>
    <row r="173" spans="1:9">
      <c r="A173" s="97">
        <v>169</v>
      </c>
      <c r="B173" s="60">
        <f t="shared" si="17"/>
        <v>13</v>
      </c>
      <c r="C173" s="59">
        <v>41.1</v>
      </c>
      <c r="D173" s="146">
        <v>23950</v>
      </c>
      <c r="E173" s="147">
        <v>11800</v>
      </c>
      <c r="F173" s="148">
        <f t="shared" si="14"/>
        <v>34693</v>
      </c>
      <c r="G173" s="150">
        <f t="shared" si="15"/>
        <v>22108</v>
      </c>
      <c r="H173" s="150">
        <f t="shared" si="16"/>
        <v>3445</v>
      </c>
      <c r="I173" s="147">
        <v>133</v>
      </c>
    </row>
    <row r="174" spans="1:9">
      <c r="A174" s="97">
        <v>170</v>
      </c>
      <c r="B174" s="60">
        <f t="shared" si="17"/>
        <v>13</v>
      </c>
      <c r="C174" s="59">
        <v>41.1</v>
      </c>
      <c r="D174" s="146">
        <v>23950</v>
      </c>
      <c r="E174" s="147">
        <v>11800</v>
      </c>
      <c r="F174" s="148">
        <f t="shared" si="14"/>
        <v>34693</v>
      </c>
      <c r="G174" s="150">
        <f t="shared" si="15"/>
        <v>22108</v>
      </c>
      <c r="H174" s="150">
        <f t="shared" si="16"/>
        <v>3445</v>
      </c>
      <c r="I174" s="147">
        <v>133</v>
      </c>
    </row>
    <row r="175" spans="1:9">
      <c r="A175" s="97">
        <v>171</v>
      </c>
      <c r="B175" s="60">
        <f t="shared" si="17"/>
        <v>13</v>
      </c>
      <c r="C175" s="59">
        <v>41.1</v>
      </c>
      <c r="D175" s="146">
        <v>23950</v>
      </c>
      <c r="E175" s="147">
        <v>11800</v>
      </c>
      <c r="F175" s="148">
        <f t="shared" si="14"/>
        <v>34693</v>
      </c>
      <c r="G175" s="150">
        <f t="shared" si="15"/>
        <v>22108</v>
      </c>
      <c r="H175" s="150">
        <f t="shared" si="16"/>
        <v>3445</v>
      </c>
      <c r="I175" s="147">
        <v>133</v>
      </c>
    </row>
    <row r="176" spans="1:9">
      <c r="A176" s="97">
        <v>172</v>
      </c>
      <c r="B176" s="60">
        <f t="shared" si="17"/>
        <v>13</v>
      </c>
      <c r="C176" s="59">
        <v>41.1</v>
      </c>
      <c r="D176" s="146">
        <v>23950</v>
      </c>
      <c r="E176" s="147">
        <v>11800</v>
      </c>
      <c r="F176" s="148">
        <f t="shared" si="14"/>
        <v>34693</v>
      </c>
      <c r="G176" s="150">
        <f t="shared" si="15"/>
        <v>22108</v>
      </c>
      <c r="H176" s="150">
        <f t="shared" si="16"/>
        <v>3445</v>
      </c>
      <c r="I176" s="147">
        <v>133</v>
      </c>
    </row>
    <row r="177" spans="1:9">
      <c r="A177" s="97">
        <v>173</v>
      </c>
      <c r="B177" s="60">
        <f t="shared" si="17"/>
        <v>13</v>
      </c>
      <c r="C177" s="59">
        <v>41.1</v>
      </c>
      <c r="D177" s="146">
        <v>23950</v>
      </c>
      <c r="E177" s="147">
        <v>11800</v>
      </c>
      <c r="F177" s="148">
        <f t="shared" si="14"/>
        <v>34693</v>
      </c>
      <c r="G177" s="150">
        <f t="shared" si="15"/>
        <v>22108</v>
      </c>
      <c r="H177" s="150">
        <f t="shared" si="16"/>
        <v>3445</v>
      </c>
      <c r="I177" s="147">
        <v>133</v>
      </c>
    </row>
    <row r="178" spans="1:9">
      <c r="A178" s="97">
        <v>174</v>
      </c>
      <c r="B178" s="60">
        <f t="shared" si="17"/>
        <v>13</v>
      </c>
      <c r="C178" s="59">
        <v>41.1</v>
      </c>
      <c r="D178" s="146">
        <v>23950</v>
      </c>
      <c r="E178" s="147">
        <v>11800</v>
      </c>
      <c r="F178" s="148">
        <f t="shared" si="14"/>
        <v>34693</v>
      </c>
      <c r="G178" s="150">
        <f t="shared" si="15"/>
        <v>22108</v>
      </c>
      <c r="H178" s="150">
        <f t="shared" si="16"/>
        <v>3445</v>
      </c>
      <c r="I178" s="147">
        <v>133</v>
      </c>
    </row>
    <row r="179" spans="1:9">
      <c r="A179" s="97">
        <v>175</v>
      </c>
      <c r="B179" s="60">
        <f t="shared" si="17"/>
        <v>13.01</v>
      </c>
      <c r="C179" s="59">
        <v>41.1</v>
      </c>
      <c r="D179" s="146">
        <v>23950</v>
      </c>
      <c r="E179" s="147">
        <v>11800</v>
      </c>
      <c r="F179" s="148">
        <f t="shared" si="14"/>
        <v>34670</v>
      </c>
      <c r="G179" s="150">
        <f t="shared" si="15"/>
        <v>22091</v>
      </c>
      <c r="H179" s="150">
        <f t="shared" si="16"/>
        <v>3445</v>
      </c>
      <c r="I179" s="147">
        <v>133</v>
      </c>
    </row>
    <row r="180" spans="1:9">
      <c r="A180" s="97">
        <v>176</v>
      </c>
      <c r="B180" s="60">
        <f t="shared" si="17"/>
        <v>13.01</v>
      </c>
      <c r="C180" s="59">
        <v>41.1</v>
      </c>
      <c r="D180" s="146">
        <v>23950</v>
      </c>
      <c r="E180" s="147">
        <v>11800</v>
      </c>
      <c r="F180" s="148">
        <f t="shared" si="14"/>
        <v>34670</v>
      </c>
      <c r="G180" s="150">
        <f t="shared" si="15"/>
        <v>22091</v>
      </c>
      <c r="H180" s="150">
        <f t="shared" si="16"/>
        <v>3445</v>
      </c>
      <c r="I180" s="147">
        <v>133</v>
      </c>
    </row>
    <row r="181" spans="1:9">
      <c r="A181" s="97">
        <v>177</v>
      </c>
      <c r="B181" s="60">
        <f t="shared" si="17"/>
        <v>13.01</v>
      </c>
      <c r="C181" s="59">
        <v>41.1</v>
      </c>
      <c r="D181" s="146">
        <v>23950</v>
      </c>
      <c r="E181" s="147">
        <v>11800</v>
      </c>
      <c r="F181" s="148">
        <f t="shared" si="14"/>
        <v>34670</v>
      </c>
      <c r="G181" s="150">
        <f t="shared" si="15"/>
        <v>22091</v>
      </c>
      <c r="H181" s="150">
        <f t="shared" si="16"/>
        <v>3445</v>
      </c>
      <c r="I181" s="147">
        <v>133</v>
      </c>
    </row>
    <row r="182" spans="1:9">
      <c r="A182" s="97">
        <v>178</v>
      </c>
      <c r="B182" s="60">
        <f t="shared" si="17"/>
        <v>13.01</v>
      </c>
      <c r="C182" s="59">
        <v>41.1</v>
      </c>
      <c r="D182" s="146">
        <v>23950</v>
      </c>
      <c r="E182" s="147">
        <v>11800</v>
      </c>
      <c r="F182" s="148">
        <f t="shared" si="14"/>
        <v>34670</v>
      </c>
      <c r="G182" s="150">
        <f t="shared" si="15"/>
        <v>22091</v>
      </c>
      <c r="H182" s="150">
        <f t="shared" si="16"/>
        <v>3445</v>
      </c>
      <c r="I182" s="147">
        <v>133</v>
      </c>
    </row>
    <row r="183" spans="1:9">
      <c r="A183" s="97">
        <v>179</v>
      </c>
      <c r="B183" s="60">
        <f t="shared" si="17"/>
        <v>13.01</v>
      </c>
      <c r="C183" s="59">
        <v>41.1</v>
      </c>
      <c r="D183" s="146">
        <v>23950</v>
      </c>
      <c r="E183" s="147">
        <v>11800</v>
      </c>
      <c r="F183" s="148">
        <f t="shared" si="14"/>
        <v>34670</v>
      </c>
      <c r="G183" s="150">
        <f t="shared" si="15"/>
        <v>22091</v>
      </c>
      <c r="H183" s="150">
        <f t="shared" si="16"/>
        <v>3445</v>
      </c>
      <c r="I183" s="147">
        <v>133</v>
      </c>
    </row>
    <row r="184" spans="1:9">
      <c r="A184" s="97">
        <v>180</v>
      </c>
      <c r="B184" s="60">
        <f t="shared" si="17"/>
        <v>13.01</v>
      </c>
      <c r="C184" s="59">
        <v>41.1</v>
      </c>
      <c r="D184" s="146">
        <v>23950</v>
      </c>
      <c r="E184" s="147">
        <v>11800</v>
      </c>
      <c r="F184" s="148">
        <f t="shared" si="14"/>
        <v>34670</v>
      </c>
      <c r="G184" s="150">
        <f t="shared" si="15"/>
        <v>22091</v>
      </c>
      <c r="H184" s="150">
        <f t="shared" si="16"/>
        <v>3445</v>
      </c>
      <c r="I184" s="147">
        <v>133</v>
      </c>
    </row>
    <row r="185" spans="1:9">
      <c r="A185" s="97">
        <v>181</v>
      </c>
      <c r="B185" s="60">
        <f t="shared" si="17"/>
        <v>13.01</v>
      </c>
      <c r="C185" s="59">
        <v>41.1</v>
      </c>
      <c r="D185" s="146">
        <v>23950</v>
      </c>
      <c r="E185" s="147">
        <v>11800</v>
      </c>
      <c r="F185" s="148">
        <f t="shared" si="14"/>
        <v>34670</v>
      </c>
      <c r="G185" s="150">
        <f t="shared" si="15"/>
        <v>22091</v>
      </c>
      <c r="H185" s="150">
        <f t="shared" si="16"/>
        <v>3445</v>
      </c>
      <c r="I185" s="147">
        <v>133</v>
      </c>
    </row>
    <row r="186" spans="1:9">
      <c r="A186" s="97">
        <v>182</v>
      </c>
      <c r="B186" s="60">
        <f t="shared" si="17"/>
        <v>13.02</v>
      </c>
      <c r="C186" s="59">
        <v>41.1</v>
      </c>
      <c r="D186" s="146">
        <v>23950</v>
      </c>
      <c r="E186" s="147">
        <v>11800</v>
      </c>
      <c r="F186" s="148">
        <f t="shared" si="14"/>
        <v>34647</v>
      </c>
      <c r="G186" s="150">
        <f t="shared" si="15"/>
        <v>22074</v>
      </c>
      <c r="H186" s="150">
        <f t="shared" si="16"/>
        <v>3445</v>
      </c>
      <c r="I186" s="147">
        <v>133</v>
      </c>
    </row>
    <row r="187" spans="1:9" ht="13.5" thickBot="1">
      <c r="A187" s="98">
        <v>183</v>
      </c>
      <c r="B187" s="67">
        <f t="shared" si="17"/>
        <v>13.02</v>
      </c>
      <c r="C187" s="68">
        <v>41.1</v>
      </c>
      <c r="D187" s="512">
        <v>23950</v>
      </c>
      <c r="E187" s="381">
        <v>11800</v>
      </c>
      <c r="F187" s="341">
        <f t="shared" si="14"/>
        <v>34647</v>
      </c>
      <c r="G187" s="350">
        <f t="shared" si="15"/>
        <v>22074</v>
      </c>
      <c r="H187" s="350">
        <f t="shared" si="16"/>
        <v>3445</v>
      </c>
      <c r="I187" s="381">
        <v>133</v>
      </c>
    </row>
  </sheetData>
  <mergeCells count="1">
    <mergeCell ref="A13:B13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8" fitToHeight="12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J187"/>
  <sheetViews>
    <sheetView workbookViewId="0">
      <pane ySplit="15" topLeftCell="A16" activePane="bottomLeft" state="frozenSplit"/>
      <selection pane="bottomLeft" activeCell="F6" sqref="F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4.7109375" customWidth="1"/>
    <col min="5" max="5" width="14.140625" customWidth="1"/>
    <col min="6" max="6" width="11.5703125" customWidth="1"/>
    <col min="7" max="8" width="11.42578125" customWidth="1"/>
    <col min="9" max="9" width="9.28515625" bestFit="1" customWidth="1"/>
    <col min="10" max="10" width="16.140625" customWidth="1"/>
  </cols>
  <sheetData>
    <row r="1" spans="1:10">
      <c r="I1" t="s">
        <v>15</v>
      </c>
    </row>
    <row r="2" spans="1:10" ht="4.5" customHeight="1"/>
    <row r="3" spans="1:10" ht="20.25">
      <c r="A3" s="32" t="s">
        <v>831</v>
      </c>
      <c r="C3" s="28"/>
      <c r="D3" s="29"/>
      <c r="E3" s="29"/>
      <c r="F3" s="29"/>
      <c r="G3" s="29"/>
      <c r="H3" s="29"/>
      <c r="I3" s="30"/>
      <c r="J3" s="30"/>
    </row>
    <row r="4" spans="1:10" ht="15">
      <c r="A4" s="61" t="s">
        <v>214</v>
      </c>
      <c r="B4" s="34"/>
      <c r="C4" s="34"/>
      <c r="D4" s="34"/>
      <c r="E4" s="34"/>
      <c r="F4" s="34"/>
      <c r="G4" s="34"/>
      <c r="H4" s="34"/>
      <c r="J4" s="30"/>
    </row>
    <row r="5" spans="1:10" ht="6.7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D6" s="38"/>
      <c r="E6" s="38"/>
      <c r="F6" s="38" t="s">
        <v>160</v>
      </c>
      <c r="G6" s="38"/>
      <c r="H6" s="38"/>
      <c r="J6" s="30"/>
    </row>
    <row r="7" spans="1:10" ht="15.75">
      <c r="A7" s="39" t="s">
        <v>25</v>
      </c>
      <c r="B7" s="36"/>
      <c r="C7" s="62">
        <v>18</v>
      </c>
      <c r="D7" s="62"/>
      <c r="E7" s="62"/>
      <c r="F7" s="62">
        <v>64.7</v>
      </c>
      <c r="G7" s="65"/>
      <c r="H7" s="65"/>
      <c r="J7" s="30"/>
    </row>
    <row r="8" spans="1:10" ht="15.75">
      <c r="A8" s="39" t="s">
        <v>26</v>
      </c>
      <c r="B8" s="36"/>
      <c r="C8" s="62" t="s">
        <v>242</v>
      </c>
      <c r="D8" s="65"/>
      <c r="E8" s="65"/>
      <c r="F8" s="65" t="s">
        <v>257</v>
      </c>
      <c r="G8" s="65"/>
      <c r="H8" s="65"/>
      <c r="J8" s="30"/>
    </row>
    <row r="9" spans="1:10" ht="15.75">
      <c r="A9" s="39" t="s">
        <v>27</v>
      </c>
      <c r="B9" s="36"/>
      <c r="C9" s="62" t="s">
        <v>243</v>
      </c>
      <c r="D9" s="65"/>
      <c r="E9" s="65"/>
      <c r="F9" s="65" t="s">
        <v>257</v>
      </c>
      <c r="G9" s="65"/>
      <c r="H9" s="65"/>
      <c r="J9" s="30"/>
    </row>
    <row r="10" spans="1:10" ht="15.75">
      <c r="A10" s="39" t="s">
        <v>28</v>
      </c>
      <c r="B10" s="36"/>
      <c r="C10" s="62" t="s">
        <v>72</v>
      </c>
      <c r="D10" s="65"/>
      <c r="E10" s="65"/>
      <c r="F10" s="65" t="s">
        <v>257</v>
      </c>
      <c r="G10" s="65"/>
      <c r="H10" s="65"/>
      <c r="J10" s="30"/>
    </row>
    <row r="11" spans="1:10" ht="15.75">
      <c r="A11" s="39" t="s">
        <v>29</v>
      </c>
      <c r="B11" s="36"/>
      <c r="C11" s="62" t="s">
        <v>73</v>
      </c>
      <c r="D11" s="65"/>
      <c r="E11" s="65"/>
      <c r="F11" s="65" t="s">
        <v>257</v>
      </c>
      <c r="G11" s="65"/>
      <c r="H11" s="65"/>
      <c r="J11" s="30"/>
    </row>
    <row r="12" spans="1:10" ht="15.75">
      <c r="A12" s="39" t="s">
        <v>30</v>
      </c>
      <c r="B12" s="36"/>
      <c r="C12" s="62" t="s">
        <v>73</v>
      </c>
      <c r="D12" s="62"/>
      <c r="E12" s="62"/>
      <c r="F12" s="62">
        <v>74.16</v>
      </c>
      <c r="G12" s="65"/>
      <c r="H12" s="65"/>
      <c r="J12" s="30"/>
    </row>
    <row r="13" spans="1:10" ht="6" customHeight="1" thickBot="1">
      <c r="A13" s="527"/>
      <c r="B13" s="527"/>
      <c r="C13" s="46"/>
      <c r="D13" s="48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108" t="s">
        <v>199</v>
      </c>
      <c r="E14" s="51"/>
      <c r="F14" s="51" t="s">
        <v>200</v>
      </c>
      <c r="G14" s="52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6" t="s">
        <v>203</v>
      </c>
      <c r="F15" s="56" t="s">
        <v>200</v>
      </c>
      <c r="G15" s="301" t="s">
        <v>266</v>
      </c>
      <c r="H15" s="301" t="s">
        <v>267</v>
      </c>
      <c r="I15" s="57" t="s">
        <v>205</v>
      </c>
    </row>
    <row r="16" spans="1:10">
      <c r="A16" s="135" t="s">
        <v>32</v>
      </c>
      <c r="B16" s="133">
        <v>18</v>
      </c>
      <c r="C16" s="131">
        <v>64.7</v>
      </c>
      <c r="D16" s="342">
        <v>23950</v>
      </c>
      <c r="E16" s="343">
        <v>11800</v>
      </c>
      <c r="F16" s="149">
        <f>ROUND(12*1.3525*(1/B16*D16+1/C16*E16)+I16,0)</f>
        <v>24622</v>
      </c>
      <c r="G16" s="150">
        <f>ROUND(12*(1/B16*D16),0)</f>
        <v>15967</v>
      </c>
      <c r="H16" s="300">
        <f>ROUND(12*(1/C16*E16),0)</f>
        <v>2189</v>
      </c>
      <c r="I16" s="383">
        <v>67</v>
      </c>
    </row>
    <row r="17" spans="1:9">
      <c r="A17" s="136">
        <v>13</v>
      </c>
      <c r="B17" s="134">
        <f t="shared" ref="B17:B22" si="0">ROUND(2*(2.4962*POWER(A17,0.5)),2)</f>
        <v>18</v>
      </c>
      <c r="C17" s="132">
        <f t="shared" ref="C17:C29" si="1">ROUND(2*(-0.0005*POWER(A17,2)+0.1103*A17+31),2)</f>
        <v>64.7</v>
      </c>
      <c r="D17" s="148">
        <v>23950</v>
      </c>
      <c r="E17" s="344">
        <v>11800</v>
      </c>
      <c r="F17" s="149">
        <f t="shared" ref="F17:F80" si="2">ROUND(12*1.3525*(1/B17*D17+1/C17*E17)+I17,0)</f>
        <v>24622</v>
      </c>
      <c r="G17" s="150">
        <f t="shared" ref="G17:G80" si="3">ROUND(12*(1/B17*D17),0)</f>
        <v>15967</v>
      </c>
      <c r="H17" s="300">
        <f t="shared" ref="H17:H80" si="4">ROUND(12*(1/C17*E17),0)</f>
        <v>2189</v>
      </c>
      <c r="I17" s="513">
        <v>67</v>
      </c>
    </row>
    <row r="18" spans="1:9">
      <c r="A18" s="97">
        <v>14</v>
      </c>
      <c r="B18" s="60">
        <f t="shared" si="0"/>
        <v>18.68</v>
      </c>
      <c r="C18" s="59">
        <f t="shared" si="1"/>
        <v>64.89</v>
      </c>
      <c r="D18" s="148">
        <v>23950</v>
      </c>
      <c r="E18" s="344">
        <v>11800</v>
      </c>
      <c r="F18" s="149">
        <f t="shared" si="2"/>
        <v>23827</v>
      </c>
      <c r="G18" s="150">
        <f t="shared" si="3"/>
        <v>15385</v>
      </c>
      <c r="H18" s="300">
        <f t="shared" si="4"/>
        <v>2182</v>
      </c>
      <c r="I18" s="513">
        <v>67</v>
      </c>
    </row>
    <row r="19" spans="1:9">
      <c r="A19" s="97">
        <v>15</v>
      </c>
      <c r="B19" s="60">
        <f t="shared" si="0"/>
        <v>19.34</v>
      </c>
      <c r="C19" s="59">
        <f t="shared" si="1"/>
        <v>65.08</v>
      </c>
      <c r="D19" s="148">
        <v>23950</v>
      </c>
      <c r="E19" s="344">
        <v>11800</v>
      </c>
      <c r="F19" s="149">
        <f t="shared" si="2"/>
        <v>23108</v>
      </c>
      <c r="G19" s="150">
        <f t="shared" si="3"/>
        <v>14860</v>
      </c>
      <c r="H19" s="300">
        <f t="shared" si="4"/>
        <v>2176</v>
      </c>
      <c r="I19" s="513">
        <v>67</v>
      </c>
    </row>
    <row r="20" spans="1:9">
      <c r="A20" s="97">
        <v>16</v>
      </c>
      <c r="B20" s="60">
        <f t="shared" si="0"/>
        <v>19.97</v>
      </c>
      <c r="C20" s="59">
        <f t="shared" si="1"/>
        <v>65.27</v>
      </c>
      <c r="D20" s="148">
        <v>23950</v>
      </c>
      <c r="E20" s="344">
        <v>11800</v>
      </c>
      <c r="F20" s="149">
        <f t="shared" si="2"/>
        <v>22466</v>
      </c>
      <c r="G20" s="150">
        <f t="shared" si="3"/>
        <v>14392</v>
      </c>
      <c r="H20" s="300">
        <f t="shared" si="4"/>
        <v>2169</v>
      </c>
      <c r="I20" s="513">
        <v>67</v>
      </c>
    </row>
    <row r="21" spans="1:9">
      <c r="A21" s="97">
        <v>17</v>
      </c>
      <c r="B21" s="60">
        <f t="shared" si="0"/>
        <v>20.58</v>
      </c>
      <c r="C21" s="59">
        <f t="shared" si="1"/>
        <v>65.459999999999994</v>
      </c>
      <c r="D21" s="148">
        <v>23950</v>
      </c>
      <c r="E21" s="344">
        <v>11800</v>
      </c>
      <c r="F21" s="149">
        <f t="shared" si="2"/>
        <v>21880</v>
      </c>
      <c r="G21" s="150">
        <f t="shared" si="3"/>
        <v>13965</v>
      </c>
      <c r="H21" s="300">
        <f t="shared" si="4"/>
        <v>2163</v>
      </c>
      <c r="I21" s="513">
        <v>67</v>
      </c>
    </row>
    <row r="22" spans="1:9">
      <c r="A22" s="97">
        <v>18</v>
      </c>
      <c r="B22" s="60">
        <f t="shared" si="0"/>
        <v>21.18</v>
      </c>
      <c r="C22" s="59">
        <f t="shared" si="1"/>
        <v>65.650000000000006</v>
      </c>
      <c r="D22" s="148">
        <v>23950</v>
      </c>
      <c r="E22" s="344">
        <v>11800</v>
      </c>
      <c r="F22" s="149">
        <f t="shared" si="2"/>
        <v>21337</v>
      </c>
      <c r="G22" s="150">
        <f t="shared" si="3"/>
        <v>13569</v>
      </c>
      <c r="H22" s="300">
        <f t="shared" si="4"/>
        <v>2157</v>
      </c>
      <c r="I22" s="513">
        <v>67</v>
      </c>
    </row>
    <row r="23" spans="1:9">
      <c r="A23" s="97">
        <v>19</v>
      </c>
      <c r="B23" s="60">
        <f t="shared" ref="B23:B28" si="5">ROUND(2*(3.89*POWER(A23,0.355)),2)</f>
        <v>22.13</v>
      </c>
      <c r="C23" s="59">
        <f t="shared" si="1"/>
        <v>65.83</v>
      </c>
      <c r="D23" s="148">
        <v>23950</v>
      </c>
      <c r="E23" s="344">
        <v>11800</v>
      </c>
      <c r="F23" s="149">
        <f t="shared" si="2"/>
        <v>20541</v>
      </c>
      <c r="G23" s="150">
        <f t="shared" si="3"/>
        <v>12987</v>
      </c>
      <c r="H23" s="300">
        <f t="shared" si="4"/>
        <v>2151</v>
      </c>
      <c r="I23" s="513">
        <v>67</v>
      </c>
    </row>
    <row r="24" spans="1:9">
      <c r="A24" s="97">
        <v>20</v>
      </c>
      <c r="B24" s="60">
        <f t="shared" si="5"/>
        <v>22.53</v>
      </c>
      <c r="C24" s="59">
        <f t="shared" si="1"/>
        <v>66.010000000000005</v>
      </c>
      <c r="D24" s="148">
        <v>23950</v>
      </c>
      <c r="E24" s="344">
        <v>11800</v>
      </c>
      <c r="F24" s="149">
        <f t="shared" si="2"/>
        <v>20221</v>
      </c>
      <c r="G24" s="150">
        <f t="shared" si="3"/>
        <v>12756</v>
      </c>
      <c r="H24" s="300">
        <f t="shared" si="4"/>
        <v>2145</v>
      </c>
      <c r="I24" s="513">
        <v>67</v>
      </c>
    </row>
    <row r="25" spans="1:9">
      <c r="A25" s="97">
        <v>21</v>
      </c>
      <c r="B25" s="60">
        <f t="shared" si="5"/>
        <v>22.93</v>
      </c>
      <c r="C25" s="59">
        <f t="shared" si="1"/>
        <v>66.19</v>
      </c>
      <c r="D25" s="148">
        <v>23950</v>
      </c>
      <c r="E25" s="344">
        <v>11800</v>
      </c>
      <c r="F25" s="149">
        <f t="shared" si="2"/>
        <v>19912</v>
      </c>
      <c r="G25" s="150">
        <f t="shared" si="3"/>
        <v>12534</v>
      </c>
      <c r="H25" s="300">
        <f t="shared" si="4"/>
        <v>2139</v>
      </c>
      <c r="I25" s="513">
        <v>67</v>
      </c>
    </row>
    <row r="26" spans="1:9">
      <c r="A26" s="97">
        <v>22</v>
      </c>
      <c r="B26" s="60">
        <f t="shared" si="5"/>
        <v>23.31</v>
      </c>
      <c r="C26" s="59">
        <f t="shared" si="1"/>
        <v>66.37</v>
      </c>
      <c r="D26" s="148">
        <v>23950</v>
      </c>
      <c r="E26" s="344">
        <v>11800</v>
      </c>
      <c r="F26" s="149">
        <f t="shared" si="2"/>
        <v>19628</v>
      </c>
      <c r="G26" s="150">
        <f t="shared" si="3"/>
        <v>12329</v>
      </c>
      <c r="H26" s="300">
        <f t="shared" si="4"/>
        <v>2133</v>
      </c>
      <c r="I26" s="513">
        <v>67</v>
      </c>
    </row>
    <row r="27" spans="1:9">
      <c r="A27" s="97">
        <v>23</v>
      </c>
      <c r="B27" s="60">
        <f t="shared" si="5"/>
        <v>23.68</v>
      </c>
      <c r="C27" s="59">
        <f t="shared" si="1"/>
        <v>66.540000000000006</v>
      </c>
      <c r="D27" s="148">
        <v>23950</v>
      </c>
      <c r="E27" s="344">
        <v>11800</v>
      </c>
      <c r="F27" s="149">
        <f t="shared" si="2"/>
        <v>19360</v>
      </c>
      <c r="G27" s="150">
        <f t="shared" si="3"/>
        <v>12137</v>
      </c>
      <c r="H27" s="300">
        <f t="shared" si="4"/>
        <v>2128</v>
      </c>
      <c r="I27" s="513">
        <v>67</v>
      </c>
    </row>
    <row r="28" spans="1:9">
      <c r="A28" s="97">
        <v>24</v>
      </c>
      <c r="B28" s="60">
        <f t="shared" si="5"/>
        <v>24.04</v>
      </c>
      <c r="C28" s="59">
        <f t="shared" si="1"/>
        <v>66.72</v>
      </c>
      <c r="D28" s="148">
        <v>23950</v>
      </c>
      <c r="E28" s="344">
        <v>11800</v>
      </c>
      <c r="F28" s="149">
        <f t="shared" si="2"/>
        <v>19107</v>
      </c>
      <c r="G28" s="150">
        <f t="shared" si="3"/>
        <v>11955</v>
      </c>
      <c r="H28" s="300">
        <f t="shared" si="4"/>
        <v>2122</v>
      </c>
      <c r="I28" s="513">
        <v>67</v>
      </c>
    </row>
    <row r="29" spans="1:9">
      <c r="A29" s="97">
        <v>25</v>
      </c>
      <c r="B29" s="60">
        <f>ROUND(2*(LN(A29)+8.803),2)</f>
        <v>24.04</v>
      </c>
      <c r="C29" s="59">
        <f t="shared" si="1"/>
        <v>66.89</v>
      </c>
      <c r="D29" s="148">
        <v>23950</v>
      </c>
      <c r="E29" s="344">
        <v>11800</v>
      </c>
      <c r="F29" s="149">
        <f t="shared" si="2"/>
        <v>19099</v>
      </c>
      <c r="G29" s="150">
        <f t="shared" si="3"/>
        <v>11955</v>
      </c>
      <c r="H29" s="300">
        <f t="shared" si="4"/>
        <v>2117</v>
      </c>
      <c r="I29" s="513">
        <v>67</v>
      </c>
    </row>
    <row r="30" spans="1:9">
      <c r="A30" s="97">
        <v>26</v>
      </c>
      <c r="B30" s="60">
        <f t="shared" ref="B30:B60" si="6">ROUND(2*(LN(A30)+8.803),2)</f>
        <v>24.12</v>
      </c>
      <c r="C30" s="59">
        <f t="shared" ref="C30:C60" si="7">ROUND(2*(-0.0005*POWER(A30,2)+0.1103*A30+31),2)</f>
        <v>67.06</v>
      </c>
      <c r="D30" s="148">
        <v>23950</v>
      </c>
      <c r="E30" s="344">
        <v>11800</v>
      </c>
      <c r="F30" s="149">
        <f t="shared" si="2"/>
        <v>19038</v>
      </c>
      <c r="G30" s="150">
        <f t="shared" si="3"/>
        <v>11915</v>
      </c>
      <c r="H30" s="300">
        <f t="shared" si="4"/>
        <v>2112</v>
      </c>
      <c r="I30" s="513">
        <v>67</v>
      </c>
    </row>
    <row r="31" spans="1:9">
      <c r="A31" s="97">
        <v>27</v>
      </c>
      <c r="B31" s="60">
        <f t="shared" si="6"/>
        <v>24.2</v>
      </c>
      <c r="C31" s="59">
        <f t="shared" si="7"/>
        <v>67.23</v>
      </c>
      <c r="D31" s="148">
        <v>23950</v>
      </c>
      <c r="E31" s="344">
        <v>11800</v>
      </c>
      <c r="F31" s="149">
        <f t="shared" si="2"/>
        <v>18978</v>
      </c>
      <c r="G31" s="150">
        <f t="shared" si="3"/>
        <v>11876</v>
      </c>
      <c r="H31" s="300">
        <f t="shared" si="4"/>
        <v>2106</v>
      </c>
      <c r="I31" s="513">
        <v>67</v>
      </c>
    </row>
    <row r="32" spans="1:9">
      <c r="A32" s="97">
        <v>28</v>
      </c>
      <c r="B32" s="60">
        <f t="shared" si="6"/>
        <v>24.27</v>
      </c>
      <c r="C32" s="59">
        <f t="shared" si="7"/>
        <v>67.39</v>
      </c>
      <c r="D32" s="148">
        <v>23950</v>
      </c>
      <c r="E32" s="344">
        <v>11800</v>
      </c>
      <c r="F32" s="149">
        <f t="shared" si="2"/>
        <v>18925</v>
      </c>
      <c r="G32" s="150">
        <f t="shared" si="3"/>
        <v>11842</v>
      </c>
      <c r="H32" s="300">
        <f t="shared" si="4"/>
        <v>2101</v>
      </c>
      <c r="I32" s="513">
        <v>67</v>
      </c>
    </row>
    <row r="33" spans="1:9">
      <c r="A33" s="97">
        <v>29</v>
      </c>
      <c r="B33" s="60">
        <f t="shared" si="6"/>
        <v>24.34</v>
      </c>
      <c r="C33" s="59">
        <f t="shared" si="7"/>
        <v>67.56</v>
      </c>
      <c r="D33" s="148">
        <v>23950</v>
      </c>
      <c r="E33" s="344">
        <v>11800</v>
      </c>
      <c r="F33" s="149">
        <f t="shared" si="2"/>
        <v>18872</v>
      </c>
      <c r="G33" s="150">
        <f t="shared" si="3"/>
        <v>11808</v>
      </c>
      <c r="H33" s="300">
        <f t="shared" si="4"/>
        <v>2096</v>
      </c>
      <c r="I33" s="513">
        <v>67</v>
      </c>
    </row>
    <row r="34" spans="1:9">
      <c r="A34" s="97">
        <v>30</v>
      </c>
      <c r="B34" s="60">
        <f t="shared" si="6"/>
        <v>24.41</v>
      </c>
      <c r="C34" s="59">
        <f t="shared" si="7"/>
        <v>67.72</v>
      </c>
      <c r="D34" s="148">
        <v>23950</v>
      </c>
      <c r="E34" s="344">
        <v>11800</v>
      </c>
      <c r="F34" s="149">
        <f t="shared" si="2"/>
        <v>18819</v>
      </c>
      <c r="G34" s="150">
        <f t="shared" si="3"/>
        <v>11774</v>
      </c>
      <c r="H34" s="300">
        <f t="shared" si="4"/>
        <v>2091</v>
      </c>
      <c r="I34" s="513">
        <v>67</v>
      </c>
    </row>
    <row r="35" spans="1:9">
      <c r="A35" s="97">
        <v>31</v>
      </c>
      <c r="B35" s="60">
        <f t="shared" si="6"/>
        <v>24.47</v>
      </c>
      <c r="C35" s="59">
        <f t="shared" si="7"/>
        <v>67.88</v>
      </c>
      <c r="D35" s="148">
        <v>23950</v>
      </c>
      <c r="E35" s="344">
        <v>11800</v>
      </c>
      <c r="F35" s="149">
        <f t="shared" si="2"/>
        <v>18773</v>
      </c>
      <c r="G35" s="150">
        <f t="shared" si="3"/>
        <v>11745</v>
      </c>
      <c r="H35" s="300">
        <f t="shared" si="4"/>
        <v>2086</v>
      </c>
      <c r="I35" s="513">
        <v>67</v>
      </c>
    </row>
    <row r="36" spans="1:9">
      <c r="A36" s="97">
        <v>32</v>
      </c>
      <c r="B36" s="60">
        <f t="shared" si="6"/>
        <v>24.54</v>
      </c>
      <c r="C36" s="59">
        <f t="shared" si="7"/>
        <v>68.040000000000006</v>
      </c>
      <c r="D36" s="148">
        <v>23950</v>
      </c>
      <c r="E36" s="344">
        <v>11800</v>
      </c>
      <c r="F36" s="149">
        <f t="shared" si="2"/>
        <v>18722</v>
      </c>
      <c r="G36" s="150">
        <f t="shared" si="3"/>
        <v>11711</v>
      </c>
      <c r="H36" s="300">
        <f t="shared" si="4"/>
        <v>2081</v>
      </c>
      <c r="I36" s="513">
        <v>67</v>
      </c>
    </row>
    <row r="37" spans="1:9">
      <c r="A37" s="97">
        <v>33</v>
      </c>
      <c r="B37" s="60">
        <f t="shared" si="6"/>
        <v>24.6</v>
      </c>
      <c r="C37" s="59">
        <f t="shared" si="7"/>
        <v>68.19</v>
      </c>
      <c r="D37" s="148">
        <v>23950</v>
      </c>
      <c r="E37" s="344">
        <v>11800</v>
      </c>
      <c r="F37" s="149">
        <f t="shared" si="2"/>
        <v>18677</v>
      </c>
      <c r="G37" s="150">
        <f t="shared" si="3"/>
        <v>11683</v>
      </c>
      <c r="H37" s="300">
        <f t="shared" si="4"/>
        <v>2077</v>
      </c>
      <c r="I37" s="513">
        <v>67</v>
      </c>
    </row>
    <row r="38" spans="1:9">
      <c r="A38" s="97">
        <v>34</v>
      </c>
      <c r="B38" s="60">
        <f t="shared" si="6"/>
        <v>24.66</v>
      </c>
      <c r="C38" s="59">
        <f t="shared" si="7"/>
        <v>68.34</v>
      </c>
      <c r="D38" s="148">
        <v>23950</v>
      </c>
      <c r="E38" s="344">
        <v>11800</v>
      </c>
      <c r="F38" s="149">
        <f t="shared" si="2"/>
        <v>18632</v>
      </c>
      <c r="G38" s="150">
        <f t="shared" si="3"/>
        <v>11655</v>
      </c>
      <c r="H38" s="300">
        <f t="shared" si="4"/>
        <v>2072</v>
      </c>
      <c r="I38" s="513">
        <v>67</v>
      </c>
    </row>
    <row r="39" spans="1:9">
      <c r="A39" s="97">
        <v>35</v>
      </c>
      <c r="B39" s="60">
        <f t="shared" si="6"/>
        <v>24.72</v>
      </c>
      <c r="C39" s="59">
        <f t="shared" si="7"/>
        <v>68.5</v>
      </c>
      <c r="D39" s="148">
        <v>23950</v>
      </c>
      <c r="E39" s="344">
        <v>11800</v>
      </c>
      <c r="F39" s="149">
        <f t="shared" si="2"/>
        <v>18587</v>
      </c>
      <c r="G39" s="150">
        <f t="shared" si="3"/>
        <v>11626</v>
      </c>
      <c r="H39" s="300">
        <f t="shared" si="4"/>
        <v>2067</v>
      </c>
      <c r="I39" s="513">
        <v>67</v>
      </c>
    </row>
    <row r="40" spans="1:9">
      <c r="A40" s="97">
        <v>36</v>
      </c>
      <c r="B40" s="60">
        <f t="shared" si="6"/>
        <v>24.77</v>
      </c>
      <c r="C40" s="59">
        <f t="shared" si="7"/>
        <v>68.650000000000006</v>
      </c>
      <c r="D40" s="148">
        <v>23950</v>
      </c>
      <c r="E40" s="344">
        <v>11800</v>
      </c>
      <c r="F40" s="149">
        <f t="shared" si="2"/>
        <v>18549</v>
      </c>
      <c r="G40" s="150">
        <f t="shared" si="3"/>
        <v>11603</v>
      </c>
      <c r="H40" s="300">
        <f t="shared" si="4"/>
        <v>2063</v>
      </c>
      <c r="I40" s="513">
        <v>67</v>
      </c>
    </row>
    <row r="41" spans="1:9">
      <c r="A41" s="97">
        <v>37</v>
      </c>
      <c r="B41" s="60">
        <f t="shared" si="6"/>
        <v>24.83</v>
      </c>
      <c r="C41" s="59">
        <f t="shared" si="7"/>
        <v>68.790000000000006</v>
      </c>
      <c r="D41" s="148">
        <v>23950</v>
      </c>
      <c r="E41" s="344">
        <v>11800</v>
      </c>
      <c r="F41" s="149">
        <f t="shared" si="2"/>
        <v>18506</v>
      </c>
      <c r="G41" s="150">
        <f t="shared" si="3"/>
        <v>11575</v>
      </c>
      <c r="H41" s="300">
        <f t="shared" si="4"/>
        <v>2058</v>
      </c>
      <c r="I41" s="513">
        <v>67</v>
      </c>
    </row>
    <row r="42" spans="1:9">
      <c r="A42" s="97">
        <v>38</v>
      </c>
      <c r="B42" s="60">
        <f t="shared" si="6"/>
        <v>24.88</v>
      </c>
      <c r="C42" s="59">
        <f t="shared" si="7"/>
        <v>68.94</v>
      </c>
      <c r="D42" s="148">
        <v>23950</v>
      </c>
      <c r="E42" s="344">
        <v>11800</v>
      </c>
      <c r="F42" s="149">
        <f t="shared" si="2"/>
        <v>18468</v>
      </c>
      <c r="G42" s="150">
        <f t="shared" si="3"/>
        <v>11551</v>
      </c>
      <c r="H42" s="300">
        <f t="shared" si="4"/>
        <v>2054</v>
      </c>
      <c r="I42" s="513">
        <v>67</v>
      </c>
    </row>
    <row r="43" spans="1:9">
      <c r="A43" s="97">
        <v>39</v>
      </c>
      <c r="B43" s="60">
        <f t="shared" si="6"/>
        <v>24.93</v>
      </c>
      <c r="C43" s="59">
        <f t="shared" si="7"/>
        <v>69.08</v>
      </c>
      <c r="D43" s="148">
        <v>23950</v>
      </c>
      <c r="E43" s="344">
        <v>11800</v>
      </c>
      <c r="F43" s="149">
        <f t="shared" si="2"/>
        <v>18431</v>
      </c>
      <c r="G43" s="150">
        <f t="shared" si="3"/>
        <v>11528</v>
      </c>
      <c r="H43" s="300">
        <f t="shared" si="4"/>
        <v>2050</v>
      </c>
      <c r="I43" s="513">
        <v>67</v>
      </c>
    </row>
    <row r="44" spans="1:9">
      <c r="A44" s="97">
        <v>40</v>
      </c>
      <c r="B44" s="60">
        <f t="shared" si="6"/>
        <v>24.98</v>
      </c>
      <c r="C44" s="59">
        <f t="shared" si="7"/>
        <v>69.22</v>
      </c>
      <c r="D44" s="148">
        <v>23950</v>
      </c>
      <c r="E44" s="344">
        <v>11800</v>
      </c>
      <c r="F44" s="149">
        <f t="shared" si="2"/>
        <v>18395</v>
      </c>
      <c r="G44" s="150">
        <f t="shared" si="3"/>
        <v>11505</v>
      </c>
      <c r="H44" s="300">
        <f t="shared" si="4"/>
        <v>2046</v>
      </c>
      <c r="I44" s="513">
        <v>67</v>
      </c>
    </row>
    <row r="45" spans="1:9">
      <c r="A45" s="97">
        <v>41</v>
      </c>
      <c r="B45" s="60">
        <f t="shared" si="6"/>
        <v>25.03</v>
      </c>
      <c r="C45" s="59">
        <f t="shared" si="7"/>
        <v>69.36</v>
      </c>
      <c r="D45" s="148">
        <v>23950</v>
      </c>
      <c r="E45" s="344">
        <v>11800</v>
      </c>
      <c r="F45" s="149">
        <f t="shared" si="2"/>
        <v>18358</v>
      </c>
      <c r="G45" s="150">
        <f t="shared" si="3"/>
        <v>11482</v>
      </c>
      <c r="H45" s="300">
        <f t="shared" si="4"/>
        <v>2042</v>
      </c>
      <c r="I45" s="513">
        <v>67</v>
      </c>
    </row>
    <row r="46" spans="1:9">
      <c r="A46" s="97">
        <v>42</v>
      </c>
      <c r="B46" s="60">
        <f t="shared" si="6"/>
        <v>25.08</v>
      </c>
      <c r="C46" s="59">
        <f t="shared" si="7"/>
        <v>69.5</v>
      </c>
      <c r="D46" s="148">
        <v>23950</v>
      </c>
      <c r="E46" s="344">
        <v>11800</v>
      </c>
      <c r="F46" s="149">
        <f t="shared" si="2"/>
        <v>18321</v>
      </c>
      <c r="G46" s="150">
        <f t="shared" si="3"/>
        <v>11459</v>
      </c>
      <c r="H46" s="300">
        <f t="shared" si="4"/>
        <v>2037</v>
      </c>
      <c r="I46" s="513">
        <v>67</v>
      </c>
    </row>
    <row r="47" spans="1:9">
      <c r="A47" s="97">
        <v>43</v>
      </c>
      <c r="B47" s="60">
        <f t="shared" si="6"/>
        <v>25.13</v>
      </c>
      <c r="C47" s="59">
        <f t="shared" si="7"/>
        <v>69.64</v>
      </c>
      <c r="D47" s="148">
        <v>23950</v>
      </c>
      <c r="E47" s="344">
        <v>11800</v>
      </c>
      <c r="F47" s="149">
        <f t="shared" si="2"/>
        <v>18285</v>
      </c>
      <c r="G47" s="150">
        <f t="shared" si="3"/>
        <v>11437</v>
      </c>
      <c r="H47" s="300">
        <f t="shared" si="4"/>
        <v>2033</v>
      </c>
      <c r="I47" s="513">
        <v>67</v>
      </c>
    </row>
    <row r="48" spans="1:9">
      <c r="A48" s="97">
        <v>44</v>
      </c>
      <c r="B48" s="60">
        <f t="shared" si="6"/>
        <v>25.17</v>
      </c>
      <c r="C48" s="59">
        <f t="shared" si="7"/>
        <v>69.77</v>
      </c>
      <c r="D48" s="148">
        <v>23950</v>
      </c>
      <c r="E48" s="344">
        <v>11800</v>
      </c>
      <c r="F48" s="149">
        <f t="shared" si="2"/>
        <v>18255</v>
      </c>
      <c r="G48" s="150">
        <f t="shared" si="3"/>
        <v>11418</v>
      </c>
      <c r="H48" s="300">
        <f t="shared" si="4"/>
        <v>2030</v>
      </c>
      <c r="I48" s="513">
        <v>67</v>
      </c>
    </row>
    <row r="49" spans="1:9">
      <c r="A49" s="97">
        <v>45</v>
      </c>
      <c r="B49" s="60">
        <f t="shared" si="6"/>
        <v>25.22</v>
      </c>
      <c r="C49" s="59">
        <f t="shared" si="7"/>
        <v>69.900000000000006</v>
      </c>
      <c r="D49" s="148">
        <v>23950</v>
      </c>
      <c r="E49" s="344">
        <v>11800</v>
      </c>
      <c r="F49" s="149">
        <f t="shared" si="2"/>
        <v>18220</v>
      </c>
      <c r="G49" s="150">
        <f t="shared" si="3"/>
        <v>11396</v>
      </c>
      <c r="H49" s="300">
        <f t="shared" si="4"/>
        <v>2026</v>
      </c>
      <c r="I49" s="513">
        <v>67</v>
      </c>
    </row>
    <row r="50" spans="1:9">
      <c r="A50" s="97">
        <v>46</v>
      </c>
      <c r="B50" s="60">
        <f t="shared" si="6"/>
        <v>25.26</v>
      </c>
      <c r="C50" s="59">
        <f t="shared" si="7"/>
        <v>70.03</v>
      </c>
      <c r="D50" s="148">
        <v>23950</v>
      </c>
      <c r="E50" s="344">
        <v>11800</v>
      </c>
      <c r="F50" s="149">
        <f t="shared" si="2"/>
        <v>18190</v>
      </c>
      <c r="G50" s="150">
        <f t="shared" si="3"/>
        <v>11378</v>
      </c>
      <c r="H50" s="300">
        <f t="shared" si="4"/>
        <v>2022</v>
      </c>
      <c r="I50" s="513">
        <v>67</v>
      </c>
    </row>
    <row r="51" spans="1:9">
      <c r="A51" s="97">
        <v>47</v>
      </c>
      <c r="B51" s="60">
        <f t="shared" si="6"/>
        <v>25.31</v>
      </c>
      <c r="C51" s="59">
        <f t="shared" si="7"/>
        <v>70.16</v>
      </c>
      <c r="D51" s="148">
        <v>23950</v>
      </c>
      <c r="E51" s="344">
        <v>11800</v>
      </c>
      <c r="F51" s="149">
        <f t="shared" si="2"/>
        <v>18155</v>
      </c>
      <c r="G51" s="150">
        <f t="shared" si="3"/>
        <v>11355</v>
      </c>
      <c r="H51" s="300">
        <f t="shared" si="4"/>
        <v>2018</v>
      </c>
      <c r="I51" s="513">
        <v>67</v>
      </c>
    </row>
    <row r="52" spans="1:9">
      <c r="A52" s="97">
        <v>48</v>
      </c>
      <c r="B52" s="60">
        <f t="shared" si="6"/>
        <v>25.35</v>
      </c>
      <c r="C52" s="59">
        <f t="shared" si="7"/>
        <v>70.28</v>
      </c>
      <c r="D52" s="148">
        <v>23950</v>
      </c>
      <c r="E52" s="344">
        <v>11800</v>
      </c>
      <c r="F52" s="149">
        <f t="shared" si="2"/>
        <v>18126</v>
      </c>
      <c r="G52" s="150">
        <f t="shared" si="3"/>
        <v>11337</v>
      </c>
      <c r="H52" s="300">
        <f t="shared" si="4"/>
        <v>2015</v>
      </c>
      <c r="I52" s="513">
        <v>67</v>
      </c>
    </row>
    <row r="53" spans="1:9">
      <c r="A53" s="97">
        <v>49</v>
      </c>
      <c r="B53" s="60">
        <f t="shared" si="6"/>
        <v>25.39</v>
      </c>
      <c r="C53" s="59">
        <f t="shared" si="7"/>
        <v>70.41</v>
      </c>
      <c r="D53" s="148">
        <v>23950</v>
      </c>
      <c r="E53" s="344">
        <v>11800</v>
      </c>
      <c r="F53" s="149">
        <f t="shared" si="2"/>
        <v>18096</v>
      </c>
      <c r="G53" s="150">
        <f t="shared" si="3"/>
        <v>11319</v>
      </c>
      <c r="H53" s="300">
        <f t="shared" si="4"/>
        <v>2011</v>
      </c>
      <c r="I53" s="513">
        <v>67</v>
      </c>
    </row>
    <row r="54" spans="1:9">
      <c r="A54" s="97">
        <v>50</v>
      </c>
      <c r="B54" s="60">
        <f t="shared" si="6"/>
        <v>25.43</v>
      </c>
      <c r="C54" s="59">
        <f t="shared" si="7"/>
        <v>70.53</v>
      </c>
      <c r="D54" s="148">
        <v>23950</v>
      </c>
      <c r="E54" s="344">
        <v>11800</v>
      </c>
      <c r="F54" s="149">
        <f t="shared" si="2"/>
        <v>18068</v>
      </c>
      <c r="G54" s="150">
        <f t="shared" si="3"/>
        <v>11302</v>
      </c>
      <c r="H54" s="300">
        <f t="shared" si="4"/>
        <v>2008</v>
      </c>
      <c r="I54" s="513">
        <v>67</v>
      </c>
    </row>
    <row r="55" spans="1:9">
      <c r="A55" s="97">
        <v>51</v>
      </c>
      <c r="B55" s="60">
        <f t="shared" si="6"/>
        <v>25.47</v>
      </c>
      <c r="C55" s="59">
        <f t="shared" si="7"/>
        <v>70.650000000000006</v>
      </c>
      <c r="D55" s="148">
        <v>23950</v>
      </c>
      <c r="E55" s="344">
        <v>11800</v>
      </c>
      <c r="F55" s="149">
        <f t="shared" si="2"/>
        <v>18039</v>
      </c>
      <c r="G55" s="150">
        <f t="shared" si="3"/>
        <v>11284</v>
      </c>
      <c r="H55" s="300">
        <f t="shared" si="4"/>
        <v>2004</v>
      </c>
      <c r="I55" s="513">
        <v>67</v>
      </c>
    </row>
    <row r="56" spans="1:9">
      <c r="A56" s="97">
        <v>52</v>
      </c>
      <c r="B56" s="60">
        <f t="shared" si="6"/>
        <v>25.51</v>
      </c>
      <c r="C56" s="59">
        <f t="shared" si="7"/>
        <v>70.77</v>
      </c>
      <c r="D56" s="148">
        <v>23950</v>
      </c>
      <c r="E56" s="344">
        <v>11800</v>
      </c>
      <c r="F56" s="149">
        <f t="shared" si="2"/>
        <v>18011</v>
      </c>
      <c r="G56" s="150">
        <f t="shared" si="3"/>
        <v>11266</v>
      </c>
      <c r="H56" s="300">
        <f t="shared" si="4"/>
        <v>2001</v>
      </c>
      <c r="I56" s="513">
        <v>67</v>
      </c>
    </row>
    <row r="57" spans="1:9">
      <c r="A57" s="97">
        <v>53</v>
      </c>
      <c r="B57" s="60">
        <f t="shared" si="6"/>
        <v>25.55</v>
      </c>
      <c r="C57" s="59">
        <f t="shared" si="7"/>
        <v>70.88</v>
      </c>
      <c r="D57" s="148">
        <v>23950</v>
      </c>
      <c r="E57" s="344">
        <v>11800</v>
      </c>
      <c r="F57" s="149">
        <f t="shared" si="2"/>
        <v>17983</v>
      </c>
      <c r="G57" s="150">
        <f t="shared" si="3"/>
        <v>11249</v>
      </c>
      <c r="H57" s="300">
        <f t="shared" si="4"/>
        <v>1998</v>
      </c>
      <c r="I57" s="513">
        <v>67</v>
      </c>
    </row>
    <row r="58" spans="1:9">
      <c r="A58" s="97">
        <v>54</v>
      </c>
      <c r="B58" s="60">
        <f t="shared" si="6"/>
        <v>25.58</v>
      </c>
      <c r="C58" s="59">
        <f t="shared" si="7"/>
        <v>71</v>
      </c>
      <c r="D58" s="148">
        <v>23950</v>
      </c>
      <c r="E58" s="344">
        <v>11800</v>
      </c>
      <c r="F58" s="149">
        <f t="shared" si="2"/>
        <v>17960</v>
      </c>
      <c r="G58" s="150">
        <f t="shared" si="3"/>
        <v>11235</v>
      </c>
      <c r="H58" s="300">
        <f t="shared" si="4"/>
        <v>1994</v>
      </c>
      <c r="I58" s="513">
        <v>67</v>
      </c>
    </row>
    <row r="59" spans="1:9">
      <c r="A59" s="97">
        <v>55</v>
      </c>
      <c r="B59" s="60">
        <f t="shared" si="6"/>
        <v>25.62</v>
      </c>
      <c r="C59" s="59">
        <f t="shared" si="7"/>
        <v>71.11</v>
      </c>
      <c r="D59" s="148">
        <v>23950</v>
      </c>
      <c r="E59" s="344">
        <v>11800</v>
      </c>
      <c r="F59" s="149">
        <f t="shared" si="2"/>
        <v>17932</v>
      </c>
      <c r="G59" s="150">
        <f t="shared" si="3"/>
        <v>11218</v>
      </c>
      <c r="H59" s="300">
        <f t="shared" si="4"/>
        <v>1991</v>
      </c>
      <c r="I59" s="513">
        <v>67</v>
      </c>
    </row>
    <row r="60" spans="1:9">
      <c r="A60" s="97">
        <v>56</v>
      </c>
      <c r="B60" s="60">
        <f t="shared" si="6"/>
        <v>25.66</v>
      </c>
      <c r="C60" s="59">
        <f t="shared" si="7"/>
        <v>71.22</v>
      </c>
      <c r="D60" s="148">
        <v>23950</v>
      </c>
      <c r="E60" s="344">
        <v>11800</v>
      </c>
      <c r="F60" s="149">
        <f t="shared" si="2"/>
        <v>17904</v>
      </c>
      <c r="G60" s="150">
        <f t="shared" si="3"/>
        <v>11200</v>
      </c>
      <c r="H60" s="300">
        <f t="shared" si="4"/>
        <v>1988</v>
      </c>
      <c r="I60" s="513">
        <v>67</v>
      </c>
    </row>
    <row r="61" spans="1:9">
      <c r="A61" s="97">
        <v>57</v>
      </c>
      <c r="B61" s="60">
        <f>ROUND(2*(0.0015*A61+12.74285),2)</f>
        <v>25.66</v>
      </c>
      <c r="C61" s="59">
        <f>ROUND(2*(-0.0005*POWER(A61,2)+0.1103*A61+31),2)</f>
        <v>71.33</v>
      </c>
      <c r="D61" s="148">
        <v>23950</v>
      </c>
      <c r="E61" s="344">
        <v>11800</v>
      </c>
      <c r="F61" s="149">
        <f t="shared" si="2"/>
        <v>17900</v>
      </c>
      <c r="G61" s="150">
        <f t="shared" si="3"/>
        <v>11200</v>
      </c>
      <c r="H61" s="300">
        <f t="shared" si="4"/>
        <v>1985</v>
      </c>
      <c r="I61" s="513">
        <v>67</v>
      </c>
    </row>
    <row r="62" spans="1:9">
      <c r="A62" s="97">
        <v>58</v>
      </c>
      <c r="B62" s="60">
        <f t="shared" ref="B62:B110" si="8">ROUND(2*(0.0015*A62+12.74285),2)</f>
        <v>25.66</v>
      </c>
      <c r="C62" s="59">
        <f t="shared" ref="C62:C110" si="9">ROUND(2*(-0.0005*POWER(A62,2)+0.1103*A62+31),2)</f>
        <v>71.430000000000007</v>
      </c>
      <c r="D62" s="148">
        <v>23950</v>
      </c>
      <c r="E62" s="344">
        <v>11800</v>
      </c>
      <c r="F62" s="149">
        <f t="shared" si="2"/>
        <v>17897</v>
      </c>
      <c r="G62" s="150">
        <f t="shared" si="3"/>
        <v>11200</v>
      </c>
      <c r="H62" s="300">
        <f t="shared" si="4"/>
        <v>1982</v>
      </c>
      <c r="I62" s="513">
        <v>67</v>
      </c>
    </row>
    <row r="63" spans="1:9">
      <c r="A63" s="97">
        <v>59</v>
      </c>
      <c r="B63" s="60">
        <f t="shared" si="8"/>
        <v>25.66</v>
      </c>
      <c r="C63" s="59">
        <f t="shared" si="9"/>
        <v>71.53</v>
      </c>
      <c r="D63" s="148">
        <v>23950</v>
      </c>
      <c r="E63" s="344">
        <v>11800</v>
      </c>
      <c r="F63" s="149">
        <f t="shared" si="2"/>
        <v>17893</v>
      </c>
      <c r="G63" s="150">
        <f t="shared" si="3"/>
        <v>11200</v>
      </c>
      <c r="H63" s="300">
        <f t="shared" si="4"/>
        <v>1980</v>
      </c>
      <c r="I63" s="513">
        <v>67</v>
      </c>
    </row>
    <row r="64" spans="1:9">
      <c r="A64" s="97">
        <v>60</v>
      </c>
      <c r="B64" s="60">
        <f t="shared" si="8"/>
        <v>25.67</v>
      </c>
      <c r="C64" s="59">
        <f t="shared" si="9"/>
        <v>71.64</v>
      </c>
      <c r="D64" s="148">
        <v>23950</v>
      </c>
      <c r="E64" s="344">
        <v>11800</v>
      </c>
      <c r="F64" s="149">
        <f t="shared" si="2"/>
        <v>17883</v>
      </c>
      <c r="G64" s="150">
        <f t="shared" si="3"/>
        <v>11196</v>
      </c>
      <c r="H64" s="300">
        <f t="shared" si="4"/>
        <v>1977</v>
      </c>
      <c r="I64" s="513">
        <v>67</v>
      </c>
    </row>
    <row r="65" spans="1:9">
      <c r="A65" s="97">
        <v>61</v>
      </c>
      <c r="B65" s="60">
        <f t="shared" si="8"/>
        <v>25.67</v>
      </c>
      <c r="C65" s="59">
        <f t="shared" si="9"/>
        <v>71.739999999999995</v>
      </c>
      <c r="D65" s="148">
        <v>23950</v>
      </c>
      <c r="E65" s="344">
        <v>11800</v>
      </c>
      <c r="F65" s="149">
        <f t="shared" si="2"/>
        <v>17879</v>
      </c>
      <c r="G65" s="150">
        <f t="shared" si="3"/>
        <v>11196</v>
      </c>
      <c r="H65" s="300">
        <f t="shared" si="4"/>
        <v>1974</v>
      </c>
      <c r="I65" s="513">
        <v>67</v>
      </c>
    </row>
    <row r="66" spans="1:9">
      <c r="A66" s="97">
        <v>62</v>
      </c>
      <c r="B66" s="60">
        <f t="shared" si="8"/>
        <v>25.67</v>
      </c>
      <c r="C66" s="59">
        <f t="shared" si="9"/>
        <v>71.83</v>
      </c>
      <c r="D66" s="148">
        <v>23950</v>
      </c>
      <c r="E66" s="344">
        <v>11800</v>
      </c>
      <c r="F66" s="149">
        <f t="shared" si="2"/>
        <v>17876</v>
      </c>
      <c r="G66" s="150">
        <f t="shared" si="3"/>
        <v>11196</v>
      </c>
      <c r="H66" s="300">
        <f t="shared" si="4"/>
        <v>1971</v>
      </c>
      <c r="I66" s="513">
        <v>67</v>
      </c>
    </row>
    <row r="67" spans="1:9">
      <c r="A67" s="97">
        <v>63</v>
      </c>
      <c r="B67" s="60">
        <f t="shared" si="8"/>
        <v>25.67</v>
      </c>
      <c r="C67" s="59">
        <f t="shared" si="9"/>
        <v>71.930000000000007</v>
      </c>
      <c r="D67" s="148">
        <v>23950</v>
      </c>
      <c r="E67" s="344">
        <v>11800</v>
      </c>
      <c r="F67" s="149">
        <f t="shared" si="2"/>
        <v>17872</v>
      </c>
      <c r="G67" s="150">
        <f t="shared" si="3"/>
        <v>11196</v>
      </c>
      <c r="H67" s="300">
        <f t="shared" si="4"/>
        <v>1969</v>
      </c>
      <c r="I67" s="513">
        <v>67</v>
      </c>
    </row>
    <row r="68" spans="1:9">
      <c r="A68" s="97">
        <v>64</v>
      </c>
      <c r="B68" s="60">
        <f t="shared" si="8"/>
        <v>25.68</v>
      </c>
      <c r="C68" s="59">
        <f t="shared" si="9"/>
        <v>72.02</v>
      </c>
      <c r="D68" s="148">
        <v>23950</v>
      </c>
      <c r="E68" s="344">
        <v>11800</v>
      </c>
      <c r="F68" s="149">
        <f t="shared" si="2"/>
        <v>17863</v>
      </c>
      <c r="G68" s="150">
        <f t="shared" si="3"/>
        <v>11192</v>
      </c>
      <c r="H68" s="300">
        <f t="shared" si="4"/>
        <v>1966</v>
      </c>
      <c r="I68" s="513">
        <v>67</v>
      </c>
    </row>
    <row r="69" spans="1:9">
      <c r="A69" s="97">
        <v>65</v>
      </c>
      <c r="B69" s="60">
        <f t="shared" si="8"/>
        <v>25.68</v>
      </c>
      <c r="C69" s="59">
        <f t="shared" si="9"/>
        <v>72.11</v>
      </c>
      <c r="D69" s="148">
        <v>23950</v>
      </c>
      <c r="E69" s="344">
        <v>11800</v>
      </c>
      <c r="F69" s="149">
        <f t="shared" si="2"/>
        <v>17859</v>
      </c>
      <c r="G69" s="150">
        <f t="shared" si="3"/>
        <v>11192</v>
      </c>
      <c r="H69" s="300">
        <f t="shared" si="4"/>
        <v>1964</v>
      </c>
      <c r="I69" s="513">
        <v>67</v>
      </c>
    </row>
    <row r="70" spans="1:9">
      <c r="A70" s="97">
        <v>66</v>
      </c>
      <c r="B70" s="60">
        <f t="shared" si="8"/>
        <v>25.68</v>
      </c>
      <c r="C70" s="59">
        <f t="shared" si="9"/>
        <v>72.2</v>
      </c>
      <c r="D70" s="148">
        <v>23950</v>
      </c>
      <c r="E70" s="344">
        <v>11800</v>
      </c>
      <c r="F70" s="149">
        <f t="shared" si="2"/>
        <v>17856</v>
      </c>
      <c r="G70" s="150">
        <f t="shared" si="3"/>
        <v>11192</v>
      </c>
      <c r="H70" s="300">
        <f t="shared" si="4"/>
        <v>1961</v>
      </c>
      <c r="I70" s="513">
        <v>67</v>
      </c>
    </row>
    <row r="71" spans="1:9">
      <c r="A71" s="97">
        <v>67</v>
      </c>
      <c r="B71" s="60">
        <f t="shared" si="8"/>
        <v>25.69</v>
      </c>
      <c r="C71" s="59">
        <f t="shared" si="9"/>
        <v>72.290000000000006</v>
      </c>
      <c r="D71" s="148">
        <v>23950</v>
      </c>
      <c r="E71" s="344">
        <v>11800</v>
      </c>
      <c r="F71" s="149">
        <f t="shared" si="2"/>
        <v>17847</v>
      </c>
      <c r="G71" s="150">
        <f t="shared" si="3"/>
        <v>11187</v>
      </c>
      <c r="H71" s="300">
        <f t="shared" si="4"/>
        <v>1959</v>
      </c>
      <c r="I71" s="513">
        <v>67</v>
      </c>
    </row>
    <row r="72" spans="1:9">
      <c r="A72" s="97">
        <v>68</v>
      </c>
      <c r="B72" s="60">
        <f t="shared" si="8"/>
        <v>25.69</v>
      </c>
      <c r="C72" s="59">
        <f t="shared" si="9"/>
        <v>72.38</v>
      </c>
      <c r="D72" s="148">
        <v>23950</v>
      </c>
      <c r="E72" s="344">
        <v>11800</v>
      </c>
      <c r="F72" s="149">
        <f t="shared" si="2"/>
        <v>17844</v>
      </c>
      <c r="G72" s="150">
        <f t="shared" si="3"/>
        <v>11187</v>
      </c>
      <c r="H72" s="300">
        <f t="shared" si="4"/>
        <v>1956</v>
      </c>
      <c r="I72" s="513">
        <v>67</v>
      </c>
    </row>
    <row r="73" spans="1:9">
      <c r="A73" s="97">
        <v>69</v>
      </c>
      <c r="B73" s="60">
        <f t="shared" si="8"/>
        <v>25.69</v>
      </c>
      <c r="C73" s="59">
        <f t="shared" si="9"/>
        <v>72.459999999999994</v>
      </c>
      <c r="D73" s="148">
        <v>23950</v>
      </c>
      <c r="E73" s="344">
        <v>11800</v>
      </c>
      <c r="F73" s="149">
        <f t="shared" si="2"/>
        <v>17841</v>
      </c>
      <c r="G73" s="150">
        <f t="shared" si="3"/>
        <v>11187</v>
      </c>
      <c r="H73" s="300">
        <f t="shared" si="4"/>
        <v>1954</v>
      </c>
      <c r="I73" s="513">
        <v>67</v>
      </c>
    </row>
    <row r="74" spans="1:9">
      <c r="A74" s="97">
        <v>70</v>
      </c>
      <c r="B74" s="60">
        <f t="shared" si="8"/>
        <v>25.7</v>
      </c>
      <c r="C74" s="59">
        <f t="shared" si="9"/>
        <v>72.540000000000006</v>
      </c>
      <c r="D74" s="148">
        <v>23950</v>
      </c>
      <c r="E74" s="344">
        <v>11800</v>
      </c>
      <c r="F74" s="149">
        <f t="shared" si="2"/>
        <v>17832</v>
      </c>
      <c r="G74" s="150">
        <f t="shared" si="3"/>
        <v>11183</v>
      </c>
      <c r="H74" s="300">
        <f t="shared" si="4"/>
        <v>1952</v>
      </c>
      <c r="I74" s="513">
        <v>67</v>
      </c>
    </row>
    <row r="75" spans="1:9">
      <c r="A75" s="97">
        <v>71</v>
      </c>
      <c r="B75" s="60">
        <f t="shared" si="8"/>
        <v>25.7</v>
      </c>
      <c r="C75" s="59">
        <f t="shared" si="9"/>
        <v>72.62</v>
      </c>
      <c r="D75" s="148">
        <v>23950</v>
      </c>
      <c r="E75" s="344">
        <v>11800</v>
      </c>
      <c r="F75" s="149">
        <f t="shared" si="2"/>
        <v>17829</v>
      </c>
      <c r="G75" s="150">
        <f t="shared" si="3"/>
        <v>11183</v>
      </c>
      <c r="H75" s="300">
        <f t="shared" si="4"/>
        <v>1950</v>
      </c>
      <c r="I75" s="513">
        <v>67</v>
      </c>
    </row>
    <row r="76" spans="1:9">
      <c r="A76" s="97">
        <v>72</v>
      </c>
      <c r="B76" s="60">
        <f t="shared" si="8"/>
        <v>25.7</v>
      </c>
      <c r="C76" s="59">
        <f t="shared" si="9"/>
        <v>72.7</v>
      </c>
      <c r="D76" s="148">
        <v>23950</v>
      </c>
      <c r="E76" s="344">
        <v>11800</v>
      </c>
      <c r="F76" s="149">
        <f t="shared" si="2"/>
        <v>17826</v>
      </c>
      <c r="G76" s="150">
        <f t="shared" si="3"/>
        <v>11183</v>
      </c>
      <c r="H76" s="300">
        <f t="shared" si="4"/>
        <v>1948</v>
      </c>
      <c r="I76" s="513">
        <v>67</v>
      </c>
    </row>
    <row r="77" spans="1:9">
      <c r="A77" s="97">
        <v>73</v>
      </c>
      <c r="B77" s="60">
        <f t="shared" si="8"/>
        <v>25.7</v>
      </c>
      <c r="C77" s="59">
        <f t="shared" si="9"/>
        <v>72.77</v>
      </c>
      <c r="D77" s="148">
        <v>23950</v>
      </c>
      <c r="E77" s="344">
        <v>11800</v>
      </c>
      <c r="F77" s="149">
        <f t="shared" si="2"/>
        <v>17824</v>
      </c>
      <c r="G77" s="150">
        <f t="shared" si="3"/>
        <v>11183</v>
      </c>
      <c r="H77" s="300">
        <f t="shared" si="4"/>
        <v>1946</v>
      </c>
      <c r="I77" s="513">
        <v>67</v>
      </c>
    </row>
    <row r="78" spans="1:9">
      <c r="A78" s="97">
        <v>74</v>
      </c>
      <c r="B78" s="60">
        <f t="shared" si="8"/>
        <v>25.71</v>
      </c>
      <c r="C78" s="59">
        <f t="shared" si="9"/>
        <v>72.849999999999994</v>
      </c>
      <c r="D78" s="148">
        <v>23950</v>
      </c>
      <c r="E78" s="344">
        <v>11800</v>
      </c>
      <c r="F78" s="149">
        <f t="shared" si="2"/>
        <v>17815</v>
      </c>
      <c r="G78" s="150">
        <f t="shared" si="3"/>
        <v>11179</v>
      </c>
      <c r="H78" s="300">
        <f t="shared" si="4"/>
        <v>1944</v>
      </c>
      <c r="I78" s="513">
        <v>67</v>
      </c>
    </row>
    <row r="79" spans="1:9">
      <c r="A79" s="97">
        <v>75</v>
      </c>
      <c r="B79" s="60">
        <f t="shared" si="8"/>
        <v>25.71</v>
      </c>
      <c r="C79" s="59">
        <f t="shared" si="9"/>
        <v>72.92</v>
      </c>
      <c r="D79" s="148">
        <v>23950</v>
      </c>
      <c r="E79" s="344">
        <v>11800</v>
      </c>
      <c r="F79" s="149">
        <f t="shared" si="2"/>
        <v>17812</v>
      </c>
      <c r="G79" s="150">
        <f t="shared" si="3"/>
        <v>11179</v>
      </c>
      <c r="H79" s="300">
        <f t="shared" si="4"/>
        <v>1942</v>
      </c>
      <c r="I79" s="513">
        <v>67</v>
      </c>
    </row>
    <row r="80" spans="1:9">
      <c r="A80" s="97">
        <v>76</v>
      </c>
      <c r="B80" s="60">
        <f t="shared" si="8"/>
        <v>25.71</v>
      </c>
      <c r="C80" s="59">
        <f t="shared" si="9"/>
        <v>72.989999999999995</v>
      </c>
      <c r="D80" s="148">
        <v>23950</v>
      </c>
      <c r="E80" s="344">
        <v>11800</v>
      </c>
      <c r="F80" s="149">
        <f t="shared" si="2"/>
        <v>17810</v>
      </c>
      <c r="G80" s="150">
        <f t="shared" si="3"/>
        <v>11179</v>
      </c>
      <c r="H80" s="300">
        <f t="shared" si="4"/>
        <v>1940</v>
      </c>
      <c r="I80" s="513">
        <v>67</v>
      </c>
    </row>
    <row r="81" spans="1:9">
      <c r="A81" s="97">
        <v>77</v>
      </c>
      <c r="B81" s="60">
        <f t="shared" si="8"/>
        <v>25.72</v>
      </c>
      <c r="C81" s="59">
        <f t="shared" si="9"/>
        <v>73.06</v>
      </c>
      <c r="D81" s="148">
        <v>23950</v>
      </c>
      <c r="E81" s="344">
        <v>11800</v>
      </c>
      <c r="F81" s="149">
        <f t="shared" ref="F81:F144" si="10">ROUND(12*1.3525*(1/B81*D81+1/C81*E81)+I81,0)</f>
        <v>17801</v>
      </c>
      <c r="G81" s="150">
        <f t="shared" ref="G81:G144" si="11">ROUND(12*(1/B81*D81),0)</f>
        <v>11174</v>
      </c>
      <c r="H81" s="300">
        <f t="shared" ref="H81:H144" si="12">ROUND(12*(1/C81*E81),0)</f>
        <v>1938</v>
      </c>
      <c r="I81" s="513">
        <v>67</v>
      </c>
    </row>
    <row r="82" spans="1:9">
      <c r="A82" s="97">
        <v>78</v>
      </c>
      <c r="B82" s="60">
        <f t="shared" si="8"/>
        <v>25.72</v>
      </c>
      <c r="C82" s="59">
        <f t="shared" si="9"/>
        <v>73.12</v>
      </c>
      <c r="D82" s="148">
        <v>23950</v>
      </c>
      <c r="E82" s="344">
        <v>11800</v>
      </c>
      <c r="F82" s="149">
        <f t="shared" si="10"/>
        <v>17799</v>
      </c>
      <c r="G82" s="150">
        <f t="shared" si="11"/>
        <v>11174</v>
      </c>
      <c r="H82" s="300">
        <f t="shared" si="12"/>
        <v>1937</v>
      </c>
      <c r="I82" s="513">
        <v>67</v>
      </c>
    </row>
    <row r="83" spans="1:9">
      <c r="A83" s="97">
        <v>79</v>
      </c>
      <c r="B83" s="60">
        <f t="shared" si="8"/>
        <v>25.72</v>
      </c>
      <c r="C83" s="59">
        <f t="shared" si="9"/>
        <v>73.19</v>
      </c>
      <c r="D83" s="148">
        <v>23950</v>
      </c>
      <c r="E83" s="344">
        <v>11800</v>
      </c>
      <c r="F83" s="149">
        <f t="shared" si="10"/>
        <v>17797</v>
      </c>
      <c r="G83" s="150">
        <f t="shared" si="11"/>
        <v>11174</v>
      </c>
      <c r="H83" s="300">
        <f t="shared" si="12"/>
        <v>1935</v>
      </c>
      <c r="I83" s="513">
        <v>67</v>
      </c>
    </row>
    <row r="84" spans="1:9">
      <c r="A84" s="97">
        <v>80</v>
      </c>
      <c r="B84" s="60">
        <f t="shared" si="8"/>
        <v>25.73</v>
      </c>
      <c r="C84" s="59">
        <f t="shared" si="9"/>
        <v>73.25</v>
      </c>
      <c r="D84" s="148">
        <v>23950</v>
      </c>
      <c r="E84" s="344">
        <v>11800</v>
      </c>
      <c r="F84" s="149">
        <f t="shared" si="10"/>
        <v>17789</v>
      </c>
      <c r="G84" s="150">
        <f t="shared" si="11"/>
        <v>11170</v>
      </c>
      <c r="H84" s="300">
        <f t="shared" si="12"/>
        <v>1933</v>
      </c>
      <c r="I84" s="513">
        <v>67</v>
      </c>
    </row>
    <row r="85" spans="1:9">
      <c r="A85" s="97">
        <v>81</v>
      </c>
      <c r="B85" s="60">
        <f t="shared" si="8"/>
        <v>25.73</v>
      </c>
      <c r="C85" s="59">
        <f t="shared" si="9"/>
        <v>73.31</v>
      </c>
      <c r="D85" s="148">
        <v>23950</v>
      </c>
      <c r="E85" s="344">
        <v>11800</v>
      </c>
      <c r="F85" s="149">
        <f t="shared" si="10"/>
        <v>17787</v>
      </c>
      <c r="G85" s="150">
        <f t="shared" si="11"/>
        <v>11170</v>
      </c>
      <c r="H85" s="300">
        <f t="shared" si="12"/>
        <v>1932</v>
      </c>
      <c r="I85" s="513">
        <v>67</v>
      </c>
    </row>
    <row r="86" spans="1:9">
      <c r="A86" s="97">
        <v>82</v>
      </c>
      <c r="B86" s="60">
        <f t="shared" si="8"/>
        <v>25.73</v>
      </c>
      <c r="C86" s="59">
        <f t="shared" si="9"/>
        <v>73.37</v>
      </c>
      <c r="D86" s="148">
        <v>23950</v>
      </c>
      <c r="E86" s="344">
        <v>11800</v>
      </c>
      <c r="F86" s="149">
        <f t="shared" si="10"/>
        <v>17784</v>
      </c>
      <c r="G86" s="150">
        <f t="shared" si="11"/>
        <v>11170</v>
      </c>
      <c r="H86" s="300">
        <f t="shared" si="12"/>
        <v>1930</v>
      </c>
      <c r="I86" s="513">
        <v>67</v>
      </c>
    </row>
    <row r="87" spans="1:9">
      <c r="A87" s="97">
        <v>83</v>
      </c>
      <c r="B87" s="60">
        <f t="shared" si="8"/>
        <v>25.73</v>
      </c>
      <c r="C87" s="59">
        <f t="shared" si="9"/>
        <v>73.42</v>
      </c>
      <c r="D87" s="148">
        <v>23950</v>
      </c>
      <c r="E87" s="344">
        <v>11800</v>
      </c>
      <c r="F87" s="149">
        <f t="shared" si="10"/>
        <v>17783</v>
      </c>
      <c r="G87" s="150">
        <f t="shared" si="11"/>
        <v>11170</v>
      </c>
      <c r="H87" s="300">
        <f t="shared" si="12"/>
        <v>1929</v>
      </c>
      <c r="I87" s="513">
        <v>67</v>
      </c>
    </row>
    <row r="88" spans="1:9">
      <c r="A88" s="97">
        <v>84</v>
      </c>
      <c r="B88" s="60">
        <f t="shared" si="8"/>
        <v>25.74</v>
      </c>
      <c r="C88" s="59">
        <f t="shared" si="9"/>
        <v>73.47</v>
      </c>
      <c r="D88" s="148">
        <v>23950</v>
      </c>
      <c r="E88" s="344">
        <v>11800</v>
      </c>
      <c r="F88" s="149">
        <f t="shared" si="10"/>
        <v>17775</v>
      </c>
      <c r="G88" s="150">
        <f t="shared" si="11"/>
        <v>11166</v>
      </c>
      <c r="H88" s="300">
        <f t="shared" si="12"/>
        <v>1927</v>
      </c>
      <c r="I88" s="513">
        <v>67</v>
      </c>
    </row>
    <row r="89" spans="1:9">
      <c r="A89" s="97">
        <v>85</v>
      </c>
      <c r="B89" s="60">
        <f t="shared" si="8"/>
        <v>25.74</v>
      </c>
      <c r="C89" s="59">
        <f t="shared" si="9"/>
        <v>73.53</v>
      </c>
      <c r="D89" s="148">
        <v>23950</v>
      </c>
      <c r="E89" s="344">
        <v>11800</v>
      </c>
      <c r="F89" s="149">
        <f t="shared" si="10"/>
        <v>17773</v>
      </c>
      <c r="G89" s="150">
        <f t="shared" si="11"/>
        <v>11166</v>
      </c>
      <c r="H89" s="300">
        <f t="shared" si="12"/>
        <v>1926</v>
      </c>
      <c r="I89" s="513">
        <v>67</v>
      </c>
    </row>
    <row r="90" spans="1:9">
      <c r="A90" s="97">
        <v>86</v>
      </c>
      <c r="B90" s="60">
        <f t="shared" si="8"/>
        <v>25.74</v>
      </c>
      <c r="C90" s="59">
        <f t="shared" si="9"/>
        <v>73.58</v>
      </c>
      <c r="D90" s="148">
        <v>23950</v>
      </c>
      <c r="E90" s="344">
        <v>11800</v>
      </c>
      <c r="F90" s="149">
        <f t="shared" si="10"/>
        <v>17771</v>
      </c>
      <c r="G90" s="150">
        <f t="shared" si="11"/>
        <v>11166</v>
      </c>
      <c r="H90" s="300">
        <f t="shared" si="12"/>
        <v>1924</v>
      </c>
      <c r="I90" s="513">
        <v>67</v>
      </c>
    </row>
    <row r="91" spans="1:9">
      <c r="A91" s="97">
        <v>87</v>
      </c>
      <c r="B91" s="60">
        <f t="shared" si="8"/>
        <v>25.75</v>
      </c>
      <c r="C91" s="59">
        <f t="shared" si="9"/>
        <v>73.62</v>
      </c>
      <c r="D91" s="148">
        <v>23950</v>
      </c>
      <c r="E91" s="344">
        <v>11800</v>
      </c>
      <c r="F91" s="149">
        <f t="shared" si="10"/>
        <v>17764</v>
      </c>
      <c r="G91" s="150">
        <f t="shared" si="11"/>
        <v>11161</v>
      </c>
      <c r="H91" s="300">
        <f t="shared" si="12"/>
        <v>1923</v>
      </c>
      <c r="I91" s="513">
        <v>67</v>
      </c>
    </row>
    <row r="92" spans="1:9">
      <c r="A92" s="97">
        <v>88</v>
      </c>
      <c r="B92" s="60">
        <f t="shared" si="8"/>
        <v>25.75</v>
      </c>
      <c r="C92" s="59">
        <f t="shared" si="9"/>
        <v>73.67</v>
      </c>
      <c r="D92" s="148">
        <v>23950</v>
      </c>
      <c r="E92" s="344">
        <v>11800</v>
      </c>
      <c r="F92" s="149">
        <f t="shared" si="10"/>
        <v>17762</v>
      </c>
      <c r="G92" s="150">
        <f t="shared" si="11"/>
        <v>11161</v>
      </c>
      <c r="H92" s="300">
        <f t="shared" si="12"/>
        <v>1922</v>
      </c>
      <c r="I92" s="513">
        <v>67</v>
      </c>
    </row>
    <row r="93" spans="1:9">
      <c r="A93" s="97">
        <v>89</v>
      </c>
      <c r="B93" s="60">
        <f t="shared" si="8"/>
        <v>25.75</v>
      </c>
      <c r="C93" s="59">
        <f t="shared" si="9"/>
        <v>73.709999999999994</v>
      </c>
      <c r="D93" s="148">
        <v>23950</v>
      </c>
      <c r="E93" s="344">
        <v>11800</v>
      </c>
      <c r="F93" s="149">
        <f t="shared" si="10"/>
        <v>17761</v>
      </c>
      <c r="G93" s="150">
        <f t="shared" si="11"/>
        <v>11161</v>
      </c>
      <c r="H93" s="300">
        <f t="shared" si="12"/>
        <v>1921</v>
      </c>
      <c r="I93" s="513">
        <v>67</v>
      </c>
    </row>
    <row r="94" spans="1:9">
      <c r="A94" s="97">
        <v>90</v>
      </c>
      <c r="B94" s="60">
        <f t="shared" si="8"/>
        <v>25.76</v>
      </c>
      <c r="C94" s="59">
        <f t="shared" si="9"/>
        <v>73.75</v>
      </c>
      <c r="D94" s="148">
        <v>23950</v>
      </c>
      <c r="E94" s="344">
        <v>11800</v>
      </c>
      <c r="F94" s="149">
        <f t="shared" si="10"/>
        <v>17753</v>
      </c>
      <c r="G94" s="150">
        <f t="shared" si="11"/>
        <v>11157</v>
      </c>
      <c r="H94" s="300">
        <f t="shared" si="12"/>
        <v>1920</v>
      </c>
      <c r="I94" s="513">
        <v>67</v>
      </c>
    </row>
    <row r="95" spans="1:9">
      <c r="A95" s="97">
        <v>91</v>
      </c>
      <c r="B95" s="60">
        <f t="shared" si="8"/>
        <v>25.76</v>
      </c>
      <c r="C95" s="59">
        <f t="shared" si="9"/>
        <v>73.790000000000006</v>
      </c>
      <c r="D95" s="148">
        <v>23950</v>
      </c>
      <c r="E95" s="344">
        <v>11800</v>
      </c>
      <c r="F95" s="149">
        <f t="shared" si="10"/>
        <v>17752</v>
      </c>
      <c r="G95" s="150">
        <f t="shared" si="11"/>
        <v>11157</v>
      </c>
      <c r="H95" s="300">
        <f t="shared" si="12"/>
        <v>1919</v>
      </c>
      <c r="I95" s="513">
        <v>67</v>
      </c>
    </row>
    <row r="96" spans="1:9">
      <c r="A96" s="97">
        <v>92</v>
      </c>
      <c r="B96" s="60">
        <f t="shared" si="8"/>
        <v>25.76</v>
      </c>
      <c r="C96" s="59">
        <f t="shared" si="9"/>
        <v>73.83</v>
      </c>
      <c r="D96" s="148">
        <v>23950</v>
      </c>
      <c r="E96" s="344">
        <v>11800</v>
      </c>
      <c r="F96" s="149">
        <f t="shared" si="10"/>
        <v>17751</v>
      </c>
      <c r="G96" s="150">
        <f t="shared" si="11"/>
        <v>11157</v>
      </c>
      <c r="H96" s="300">
        <f t="shared" si="12"/>
        <v>1918</v>
      </c>
      <c r="I96" s="513">
        <v>67</v>
      </c>
    </row>
    <row r="97" spans="1:9">
      <c r="A97" s="97">
        <v>93</v>
      </c>
      <c r="B97" s="60">
        <f t="shared" si="8"/>
        <v>25.76</v>
      </c>
      <c r="C97" s="59">
        <f t="shared" si="9"/>
        <v>73.87</v>
      </c>
      <c r="D97" s="148">
        <v>23950</v>
      </c>
      <c r="E97" s="344">
        <v>11800</v>
      </c>
      <c r="F97" s="149">
        <f t="shared" si="10"/>
        <v>17749</v>
      </c>
      <c r="G97" s="150">
        <f t="shared" si="11"/>
        <v>11157</v>
      </c>
      <c r="H97" s="300">
        <f t="shared" si="12"/>
        <v>1917</v>
      </c>
      <c r="I97" s="513">
        <v>67</v>
      </c>
    </row>
    <row r="98" spans="1:9">
      <c r="A98" s="97">
        <v>94</v>
      </c>
      <c r="B98" s="60">
        <f t="shared" si="8"/>
        <v>25.77</v>
      </c>
      <c r="C98" s="59">
        <f t="shared" si="9"/>
        <v>73.900000000000006</v>
      </c>
      <c r="D98" s="148">
        <v>23950</v>
      </c>
      <c r="E98" s="344">
        <v>11800</v>
      </c>
      <c r="F98" s="149">
        <f t="shared" si="10"/>
        <v>17742</v>
      </c>
      <c r="G98" s="150">
        <f t="shared" si="11"/>
        <v>11153</v>
      </c>
      <c r="H98" s="300">
        <f t="shared" si="12"/>
        <v>1916</v>
      </c>
      <c r="I98" s="513">
        <v>67</v>
      </c>
    </row>
    <row r="99" spans="1:9">
      <c r="A99" s="97">
        <v>95</v>
      </c>
      <c r="B99" s="60">
        <f t="shared" si="8"/>
        <v>25.77</v>
      </c>
      <c r="C99" s="59">
        <f t="shared" si="9"/>
        <v>73.930000000000007</v>
      </c>
      <c r="D99" s="148">
        <v>23950</v>
      </c>
      <c r="E99" s="344">
        <v>11800</v>
      </c>
      <c r="F99" s="149">
        <f t="shared" si="10"/>
        <v>17741</v>
      </c>
      <c r="G99" s="150">
        <f t="shared" si="11"/>
        <v>11153</v>
      </c>
      <c r="H99" s="300">
        <f t="shared" si="12"/>
        <v>1915</v>
      </c>
      <c r="I99" s="513">
        <v>67</v>
      </c>
    </row>
    <row r="100" spans="1:9">
      <c r="A100" s="97">
        <v>96</v>
      </c>
      <c r="B100" s="60">
        <f t="shared" si="8"/>
        <v>25.77</v>
      </c>
      <c r="C100" s="59">
        <f t="shared" si="9"/>
        <v>73.959999999999994</v>
      </c>
      <c r="D100" s="148">
        <v>23950</v>
      </c>
      <c r="E100" s="344">
        <v>11800</v>
      </c>
      <c r="F100" s="149">
        <f t="shared" si="10"/>
        <v>17740</v>
      </c>
      <c r="G100" s="150">
        <f t="shared" si="11"/>
        <v>11153</v>
      </c>
      <c r="H100" s="300">
        <f t="shared" si="12"/>
        <v>1915</v>
      </c>
      <c r="I100" s="513">
        <v>67</v>
      </c>
    </row>
    <row r="101" spans="1:9">
      <c r="A101" s="97">
        <v>97</v>
      </c>
      <c r="B101" s="60">
        <f t="shared" si="8"/>
        <v>25.78</v>
      </c>
      <c r="C101" s="59">
        <f t="shared" si="9"/>
        <v>73.989999999999995</v>
      </c>
      <c r="D101" s="148">
        <v>23950</v>
      </c>
      <c r="E101" s="344">
        <v>11800</v>
      </c>
      <c r="F101" s="149">
        <f t="shared" si="10"/>
        <v>17733</v>
      </c>
      <c r="G101" s="150">
        <f t="shared" si="11"/>
        <v>11148</v>
      </c>
      <c r="H101" s="300">
        <f t="shared" si="12"/>
        <v>1914</v>
      </c>
      <c r="I101" s="513">
        <v>67</v>
      </c>
    </row>
    <row r="102" spans="1:9">
      <c r="A102" s="97">
        <v>98</v>
      </c>
      <c r="B102" s="60">
        <f t="shared" si="8"/>
        <v>25.78</v>
      </c>
      <c r="C102" s="59">
        <f t="shared" si="9"/>
        <v>74.010000000000005</v>
      </c>
      <c r="D102" s="148">
        <v>23950</v>
      </c>
      <c r="E102" s="344">
        <v>11800</v>
      </c>
      <c r="F102" s="149">
        <f t="shared" si="10"/>
        <v>17733</v>
      </c>
      <c r="G102" s="150">
        <f t="shared" si="11"/>
        <v>11148</v>
      </c>
      <c r="H102" s="300">
        <f t="shared" si="12"/>
        <v>1913</v>
      </c>
      <c r="I102" s="513">
        <v>67</v>
      </c>
    </row>
    <row r="103" spans="1:9">
      <c r="A103" s="97">
        <v>99</v>
      </c>
      <c r="B103" s="60">
        <f t="shared" si="8"/>
        <v>25.78</v>
      </c>
      <c r="C103" s="59">
        <f t="shared" si="9"/>
        <v>74.040000000000006</v>
      </c>
      <c r="D103" s="148">
        <v>23950</v>
      </c>
      <c r="E103" s="344">
        <v>11800</v>
      </c>
      <c r="F103" s="149">
        <f t="shared" si="10"/>
        <v>17732</v>
      </c>
      <c r="G103" s="150">
        <f t="shared" si="11"/>
        <v>11148</v>
      </c>
      <c r="H103" s="300">
        <f t="shared" si="12"/>
        <v>1912</v>
      </c>
      <c r="I103" s="513">
        <v>67</v>
      </c>
    </row>
    <row r="104" spans="1:9">
      <c r="A104" s="97">
        <v>100</v>
      </c>
      <c r="B104" s="60">
        <f t="shared" si="8"/>
        <v>25.79</v>
      </c>
      <c r="C104" s="59">
        <f t="shared" si="9"/>
        <v>74.06</v>
      </c>
      <c r="D104" s="148">
        <v>23950</v>
      </c>
      <c r="E104" s="344">
        <v>11800</v>
      </c>
      <c r="F104" s="149">
        <f t="shared" si="10"/>
        <v>17725</v>
      </c>
      <c r="G104" s="150">
        <f t="shared" si="11"/>
        <v>11144</v>
      </c>
      <c r="H104" s="300">
        <f t="shared" si="12"/>
        <v>1912</v>
      </c>
      <c r="I104" s="513">
        <v>67</v>
      </c>
    </row>
    <row r="105" spans="1:9">
      <c r="A105" s="97">
        <v>101</v>
      </c>
      <c r="B105" s="60">
        <f t="shared" si="8"/>
        <v>25.79</v>
      </c>
      <c r="C105" s="59">
        <f t="shared" si="9"/>
        <v>74.08</v>
      </c>
      <c r="D105" s="148">
        <v>23950</v>
      </c>
      <c r="E105" s="344">
        <v>11800</v>
      </c>
      <c r="F105" s="149">
        <f t="shared" si="10"/>
        <v>17724</v>
      </c>
      <c r="G105" s="150">
        <f t="shared" si="11"/>
        <v>11144</v>
      </c>
      <c r="H105" s="300">
        <f t="shared" si="12"/>
        <v>1911</v>
      </c>
      <c r="I105" s="513">
        <v>67</v>
      </c>
    </row>
    <row r="106" spans="1:9">
      <c r="A106" s="97">
        <v>102</v>
      </c>
      <c r="B106" s="60">
        <f t="shared" si="8"/>
        <v>25.79</v>
      </c>
      <c r="C106" s="59">
        <f t="shared" si="9"/>
        <v>74.099999999999994</v>
      </c>
      <c r="D106" s="148">
        <v>23950</v>
      </c>
      <c r="E106" s="344">
        <v>11800</v>
      </c>
      <c r="F106" s="149">
        <f t="shared" si="10"/>
        <v>17724</v>
      </c>
      <c r="G106" s="150">
        <f t="shared" si="11"/>
        <v>11144</v>
      </c>
      <c r="H106" s="300">
        <f t="shared" si="12"/>
        <v>1911</v>
      </c>
      <c r="I106" s="513">
        <v>67</v>
      </c>
    </row>
    <row r="107" spans="1:9">
      <c r="A107" s="97">
        <v>103</v>
      </c>
      <c r="B107" s="60">
        <f t="shared" si="8"/>
        <v>25.79</v>
      </c>
      <c r="C107" s="59">
        <f t="shared" si="9"/>
        <v>74.11</v>
      </c>
      <c r="D107" s="148">
        <v>23950</v>
      </c>
      <c r="E107" s="344">
        <v>11800</v>
      </c>
      <c r="F107" s="149">
        <f t="shared" si="10"/>
        <v>17723</v>
      </c>
      <c r="G107" s="150">
        <f t="shared" si="11"/>
        <v>11144</v>
      </c>
      <c r="H107" s="300">
        <f t="shared" si="12"/>
        <v>1911</v>
      </c>
      <c r="I107" s="513">
        <v>67</v>
      </c>
    </row>
    <row r="108" spans="1:9">
      <c r="A108" s="97">
        <v>104</v>
      </c>
      <c r="B108" s="60">
        <f t="shared" si="8"/>
        <v>25.8</v>
      </c>
      <c r="C108" s="59">
        <f t="shared" si="9"/>
        <v>74.13</v>
      </c>
      <c r="D108" s="148">
        <v>23950</v>
      </c>
      <c r="E108" s="344">
        <v>11800</v>
      </c>
      <c r="F108" s="149">
        <f t="shared" si="10"/>
        <v>17717</v>
      </c>
      <c r="G108" s="150">
        <f t="shared" si="11"/>
        <v>11140</v>
      </c>
      <c r="H108" s="300">
        <f t="shared" si="12"/>
        <v>1910</v>
      </c>
      <c r="I108" s="513">
        <v>67</v>
      </c>
    </row>
    <row r="109" spans="1:9">
      <c r="A109" s="97">
        <v>105</v>
      </c>
      <c r="B109" s="60">
        <f t="shared" si="8"/>
        <v>25.8</v>
      </c>
      <c r="C109" s="59">
        <f t="shared" si="9"/>
        <v>74.14</v>
      </c>
      <c r="D109" s="148">
        <v>23950</v>
      </c>
      <c r="E109" s="344">
        <v>11800</v>
      </c>
      <c r="F109" s="149">
        <f t="shared" si="10"/>
        <v>17716</v>
      </c>
      <c r="G109" s="150">
        <f t="shared" si="11"/>
        <v>11140</v>
      </c>
      <c r="H109" s="300">
        <f t="shared" si="12"/>
        <v>1910</v>
      </c>
      <c r="I109" s="513">
        <v>67</v>
      </c>
    </row>
    <row r="110" spans="1:9">
      <c r="A110" s="345">
        <v>106</v>
      </c>
      <c r="B110" s="346">
        <f t="shared" si="8"/>
        <v>25.8</v>
      </c>
      <c r="C110" s="347">
        <f t="shared" si="9"/>
        <v>74.150000000000006</v>
      </c>
      <c r="D110" s="148">
        <v>23950</v>
      </c>
      <c r="E110" s="344">
        <v>11800</v>
      </c>
      <c r="F110" s="149">
        <f t="shared" si="10"/>
        <v>17716</v>
      </c>
      <c r="G110" s="150">
        <f t="shared" si="11"/>
        <v>11140</v>
      </c>
      <c r="H110" s="300">
        <f t="shared" si="12"/>
        <v>1910</v>
      </c>
      <c r="I110" s="513">
        <v>67</v>
      </c>
    </row>
    <row r="111" spans="1:9">
      <c r="A111" s="97">
        <v>107</v>
      </c>
      <c r="B111" s="60">
        <f>ROUND(2*(0.0015*A111+12.74285),2)</f>
        <v>25.81</v>
      </c>
      <c r="C111" s="59">
        <v>74.16</v>
      </c>
      <c r="D111" s="148">
        <v>23950</v>
      </c>
      <c r="E111" s="344">
        <v>11800</v>
      </c>
      <c r="F111" s="149">
        <f t="shared" si="10"/>
        <v>17710</v>
      </c>
      <c r="G111" s="150">
        <f t="shared" si="11"/>
        <v>11135</v>
      </c>
      <c r="H111" s="300">
        <f t="shared" si="12"/>
        <v>1909</v>
      </c>
      <c r="I111" s="513">
        <v>67</v>
      </c>
    </row>
    <row r="112" spans="1:9">
      <c r="A112" s="97">
        <v>108</v>
      </c>
      <c r="B112" s="60">
        <f t="shared" ref="B112:B175" si="13">ROUND(2*(0.0015*A112+12.74285),2)</f>
        <v>25.81</v>
      </c>
      <c r="C112" s="66">
        <v>74.16</v>
      </c>
      <c r="D112" s="148">
        <v>23950</v>
      </c>
      <c r="E112" s="344">
        <v>11800</v>
      </c>
      <c r="F112" s="149">
        <f t="shared" si="10"/>
        <v>17710</v>
      </c>
      <c r="G112" s="150">
        <f t="shared" si="11"/>
        <v>11135</v>
      </c>
      <c r="H112" s="300">
        <f t="shared" si="12"/>
        <v>1909</v>
      </c>
      <c r="I112" s="513">
        <v>67</v>
      </c>
    </row>
    <row r="113" spans="1:9">
      <c r="A113" s="97">
        <v>109</v>
      </c>
      <c r="B113" s="60">
        <f t="shared" si="13"/>
        <v>25.81</v>
      </c>
      <c r="C113" s="66">
        <v>74.16</v>
      </c>
      <c r="D113" s="148">
        <v>23950</v>
      </c>
      <c r="E113" s="344">
        <v>11800</v>
      </c>
      <c r="F113" s="149">
        <f t="shared" si="10"/>
        <v>17710</v>
      </c>
      <c r="G113" s="150">
        <f t="shared" si="11"/>
        <v>11135</v>
      </c>
      <c r="H113" s="300">
        <f t="shared" si="12"/>
        <v>1909</v>
      </c>
      <c r="I113" s="513">
        <v>67</v>
      </c>
    </row>
    <row r="114" spans="1:9">
      <c r="A114" s="97">
        <v>110</v>
      </c>
      <c r="B114" s="60">
        <f t="shared" si="13"/>
        <v>25.82</v>
      </c>
      <c r="C114" s="66">
        <v>74.16</v>
      </c>
      <c r="D114" s="148">
        <v>23950</v>
      </c>
      <c r="E114" s="344">
        <v>11800</v>
      </c>
      <c r="F114" s="149">
        <f t="shared" si="10"/>
        <v>17704</v>
      </c>
      <c r="G114" s="150">
        <f t="shared" si="11"/>
        <v>11131</v>
      </c>
      <c r="H114" s="300">
        <f t="shared" si="12"/>
        <v>1909</v>
      </c>
      <c r="I114" s="513">
        <v>67</v>
      </c>
    </row>
    <row r="115" spans="1:9">
      <c r="A115" s="97">
        <v>111</v>
      </c>
      <c r="B115" s="60">
        <f t="shared" si="13"/>
        <v>25.82</v>
      </c>
      <c r="C115" s="66">
        <v>74.16</v>
      </c>
      <c r="D115" s="148">
        <v>23950</v>
      </c>
      <c r="E115" s="344">
        <v>11800</v>
      </c>
      <c r="F115" s="149">
        <f t="shared" si="10"/>
        <v>17704</v>
      </c>
      <c r="G115" s="150">
        <f t="shared" si="11"/>
        <v>11131</v>
      </c>
      <c r="H115" s="300">
        <f t="shared" si="12"/>
        <v>1909</v>
      </c>
      <c r="I115" s="513">
        <v>67</v>
      </c>
    </row>
    <row r="116" spans="1:9">
      <c r="A116" s="97">
        <v>112</v>
      </c>
      <c r="B116" s="60">
        <f t="shared" si="13"/>
        <v>25.82</v>
      </c>
      <c r="C116" s="66">
        <v>74.16</v>
      </c>
      <c r="D116" s="148">
        <v>23950</v>
      </c>
      <c r="E116" s="344">
        <v>11800</v>
      </c>
      <c r="F116" s="149">
        <f t="shared" si="10"/>
        <v>17704</v>
      </c>
      <c r="G116" s="150">
        <f t="shared" si="11"/>
        <v>11131</v>
      </c>
      <c r="H116" s="300">
        <f t="shared" si="12"/>
        <v>1909</v>
      </c>
      <c r="I116" s="513">
        <v>67</v>
      </c>
    </row>
    <row r="117" spans="1:9">
      <c r="A117" s="97">
        <v>113</v>
      </c>
      <c r="B117" s="60">
        <f t="shared" si="13"/>
        <v>25.82</v>
      </c>
      <c r="C117" s="66">
        <v>74.16</v>
      </c>
      <c r="D117" s="148">
        <v>23950</v>
      </c>
      <c r="E117" s="344">
        <v>11800</v>
      </c>
      <c r="F117" s="149">
        <f t="shared" si="10"/>
        <v>17704</v>
      </c>
      <c r="G117" s="150">
        <f t="shared" si="11"/>
        <v>11131</v>
      </c>
      <c r="H117" s="300">
        <f t="shared" si="12"/>
        <v>1909</v>
      </c>
      <c r="I117" s="513">
        <v>67</v>
      </c>
    </row>
    <row r="118" spans="1:9">
      <c r="A118" s="97">
        <v>114</v>
      </c>
      <c r="B118" s="60">
        <f t="shared" si="13"/>
        <v>25.83</v>
      </c>
      <c r="C118" s="66">
        <v>74.16</v>
      </c>
      <c r="D118" s="148">
        <v>23950</v>
      </c>
      <c r="E118" s="344">
        <v>11800</v>
      </c>
      <c r="F118" s="149">
        <f t="shared" si="10"/>
        <v>17698</v>
      </c>
      <c r="G118" s="150">
        <f t="shared" si="11"/>
        <v>11127</v>
      </c>
      <c r="H118" s="300">
        <f t="shared" si="12"/>
        <v>1909</v>
      </c>
      <c r="I118" s="513">
        <v>67</v>
      </c>
    </row>
    <row r="119" spans="1:9">
      <c r="A119" s="97">
        <v>115</v>
      </c>
      <c r="B119" s="60">
        <f t="shared" si="13"/>
        <v>25.83</v>
      </c>
      <c r="C119" s="66">
        <v>74.16</v>
      </c>
      <c r="D119" s="148">
        <v>23950</v>
      </c>
      <c r="E119" s="344">
        <v>11800</v>
      </c>
      <c r="F119" s="149">
        <f t="shared" si="10"/>
        <v>17698</v>
      </c>
      <c r="G119" s="150">
        <f t="shared" si="11"/>
        <v>11127</v>
      </c>
      <c r="H119" s="300">
        <f t="shared" si="12"/>
        <v>1909</v>
      </c>
      <c r="I119" s="513">
        <v>67</v>
      </c>
    </row>
    <row r="120" spans="1:9">
      <c r="A120" s="97">
        <v>116</v>
      </c>
      <c r="B120" s="60">
        <f t="shared" si="13"/>
        <v>25.83</v>
      </c>
      <c r="C120" s="66">
        <v>74.16</v>
      </c>
      <c r="D120" s="148">
        <v>23950</v>
      </c>
      <c r="E120" s="344">
        <v>11800</v>
      </c>
      <c r="F120" s="149">
        <f t="shared" si="10"/>
        <v>17698</v>
      </c>
      <c r="G120" s="150">
        <f t="shared" si="11"/>
        <v>11127</v>
      </c>
      <c r="H120" s="300">
        <f t="shared" si="12"/>
        <v>1909</v>
      </c>
      <c r="I120" s="513">
        <v>67</v>
      </c>
    </row>
    <row r="121" spans="1:9">
      <c r="A121" s="97">
        <v>117</v>
      </c>
      <c r="B121" s="60">
        <f t="shared" si="13"/>
        <v>25.84</v>
      </c>
      <c r="C121" s="66">
        <v>74.16</v>
      </c>
      <c r="D121" s="148">
        <v>23950</v>
      </c>
      <c r="E121" s="344">
        <v>11800</v>
      </c>
      <c r="F121" s="149">
        <f t="shared" si="10"/>
        <v>17692</v>
      </c>
      <c r="G121" s="150">
        <f t="shared" si="11"/>
        <v>11122</v>
      </c>
      <c r="H121" s="300">
        <f t="shared" si="12"/>
        <v>1909</v>
      </c>
      <c r="I121" s="513">
        <v>67</v>
      </c>
    </row>
    <row r="122" spans="1:9">
      <c r="A122" s="97">
        <v>118</v>
      </c>
      <c r="B122" s="60">
        <f t="shared" si="13"/>
        <v>25.84</v>
      </c>
      <c r="C122" s="66">
        <v>74.16</v>
      </c>
      <c r="D122" s="148">
        <v>23950</v>
      </c>
      <c r="E122" s="344">
        <v>11800</v>
      </c>
      <c r="F122" s="149">
        <f t="shared" si="10"/>
        <v>17692</v>
      </c>
      <c r="G122" s="150">
        <f t="shared" si="11"/>
        <v>11122</v>
      </c>
      <c r="H122" s="300">
        <f t="shared" si="12"/>
        <v>1909</v>
      </c>
      <c r="I122" s="513">
        <v>67</v>
      </c>
    </row>
    <row r="123" spans="1:9">
      <c r="A123" s="97">
        <v>119</v>
      </c>
      <c r="B123" s="60">
        <f t="shared" si="13"/>
        <v>25.84</v>
      </c>
      <c r="C123" s="66">
        <v>74.16</v>
      </c>
      <c r="D123" s="148">
        <v>23950</v>
      </c>
      <c r="E123" s="344">
        <v>11800</v>
      </c>
      <c r="F123" s="149">
        <f t="shared" si="10"/>
        <v>17692</v>
      </c>
      <c r="G123" s="150">
        <f t="shared" si="11"/>
        <v>11122</v>
      </c>
      <c r="H123" s="300">
        <f t="shared" si="12"/>
        <v>1909</v>
      </c>
      <c r="I123" s="513">
        <v>67</v>
      </c>
    </row>
    <row r="124" spans="1:9">
      <c r="A124" s="97">
        <v>120</v>
      </c>
      <c r="B124" s="60">
        <f t="shared" si="13"/>
        <v>25.85</v>
      </c>
      <c r="C124" s="66">
        <v>74.16</v>
      </c>
      <c r="D124" s="148">
        <v>23950</v>
      </c>
      <c r="E124" s="344">
        <v>11800</v>
      </c>
      <c r="F124" s="149">
        <f t="shared" si="10"/>
        <v>17687</v>
      </c>
      <c r="G124" s="150">
        <f t="shared" si="11"/>
        <v>11118</v>
      </c>
      <c r="H124" s="300">
        <f t="shared" si="12"/>
        <v>1909</v>
      </c>
      <c r="I124" s="513">
        <v>67</v>
      </c>
    </row>
    <row r="125" spans="1:9">
      <c r="A125" s="97">
        <v>121</v>
      </c>
      <c r="B125" s="60">
        <f t="shared" si="13"/>
        <v>25.85</v>
      </c>
      <c r="C125" s="66">
        <v>74.16</v>
      </c>
      <c r="D125" s="148">
        <v>23950</v>
      </c>
      <c r="E125" s="344">
        <v>11800</v>
      </c>
      <c r="F125" s="149">
        <f t="shared" si="10"/>
        <v>17687</v>
      </c>
      <c r="G125" s="150">
        <f t="shared" si="11"/>
        <v>11118</v>
      </c>
      <c r="H125" s="300">
        <f t="shared" si="12"/>
        <v>1909</v>
      </c>
      <c r="I125" s="513">
        <v>67</v>
      </c>
    </row>
    <row r="126" spans="1:9">
      <c r="A126" s="97">
        <v>122</v>
      </c>
      <c r="B126" s="60">
        <f t="shared" si="13"/>
        <v>25.85</v>
      </c>
      <c r="C126" s="66">
        <v>74.16</v>
      </c>
      <c r="D126" s="148">
        <v>23950</v>
      </c>
      <c r="E126" s="344">
        <v>11800</v>
      </c>
      <c r="F126" s="149">
        <f t="shared" si="10"/>
        <v>17687</v>
      </c>
      <c r="G126" s="150">
        <f t="shared" si="11"/>
        <v>11118</v>
      </c>
      <c r="H126" s="300">
        <f t="shared" si="12"/>
        <v>1909</v>
      </c>
      <c r="I126" s="513">
        <v>67</v>
      </c>
    </row>
    <row r="127" spans="1:9">
      <c r="A127" s="97">
        <v>123</v>
      </c>
      <c r="B127" s="60">
        <f t="shared" si="13"/>
        <v>25.85</v>
      </c>
      <c r="C127" s="66">
        <v>74.16</v>
      </c>
      <c r="D127" s="148">
        <v>23950</v>
      </c>
      <c r="E127" s="344">
        <v>11800</v>
      </c>
      <c r="F127" s="149">
        <f t="shared" si="10"/>
        <v>17687</v>
      </c>
      <c r="G127" s="150">
        <f t="shared" si="11"/>
        <v>11118</v>
      </c>
      <c r="H127" s="300">
        <f t="shared" si="12"/>
        <v>1909</v>
      </c>
      <c r="I127" s="513">
        <v>67</v>
      </c>
    </row>
    <row r="128" spans="1:9">
      <c r="A128" s="97">
        <v>124</v>
      </c>
      <c r="B128" s="60">
        <f t="shared" si="13"/>
        <v>25.86</v>
      </c>
      <c r="C128" s="66">
        <v>74.16</v>
      </c>
      <c r="D128" s="148">
        <v>23950</v>
      </c>
      <c r="E128" s="344">
        <v>11800</v>
      </c>
      <c r="F128" s="149">
        <f t="shared" si="10"/>
        <v>17681</v>
      </c>
      <c r="G128" s="150">
        <f t="shared" si="11"/>
        <v>11114</v>
      </c>
      <c r="H128" s="300">
        <f t="shared" si="12"/>
        <v>1909</v>
      </c>
      <c r="I128" s="513">
        <v>67</v>
      </c>
    </row>
    <row r="129" spans="1:9">
      <c r="A129" s="97">
        <v>125</v>
      </c>
      <c r="B129" s="60">
        <f t="shared" si="13"/>
        <v>25.86</v>
      </c>
      <c r="C129" s="66">
        <v>74.16</v>
      </c>
      <c r="D129" s="148">
        <v>23950</v>
      </c>
      <c r="E129" s="344">
        <v>11800</v>
      </c>
      <c r="F129" s="149">
        <f t="shared" si="10"/>
        <v>17681</v>
      </c>
      <c r="G129" s="150">
        <f t="shared" si="11"/>
        <v>11114</v>
      </c>
      <c r="H129" s="300">
        <f t="shared" si="12"/>
        <v>1909</v>
      </c>
      <c r="I129" s="513">
        <v>67</v>
      </c>
    </row>
    <row r="130" spans="1:9">
      <c r="A130" s="97">
        <v>126</v>
      </c>
      <c r="B130" s="60">
        <f t="shared" si="13"/>
        <v>25.86</v>
      </c>
      <c r="C130" s="66">
        <v>74.16</v>
      </c>
      <c r="D130" s="148">
        <v>23950</v>
      </c>
      <c r="E130" s="344">
        <v>11800</v>
      </c>
      <c r="F130" s="149">
        <f t="shared" si="10"/>
        <v>17681</v>
      </c>
      <c r="G130" s="150">
        <f t="shared" si="11"/>
        <v>11114</v>
      </c>
      <c r="H130" s="300">
        <f t="shared" si="12"/>
        <v>1909</v>
      </c>
      <c r="I130" s="513">
        <v>67</v>
      </c>
    </row>
    <row r="131" spans="1:9">
      <c r="A131" s="97">
        <v>127</v>
      </c>
      <c r="B131" s="60">
        <f t="shared" si="13"/>
        <v>25.87</v>
      </c>
      <c r="C131" s="66">
        <v>74.16</v>
      </c>
      <c r="D131" s="148">
        <v>23950</v>
      </c>
      <c r="E131" s="344">
        <v>11800</v>
      </c>
      <c r="F131" s="149">
        <f t="shared" si="10"/>
        <v>17675</v>
      </c>
      <c r="G131" s="150">
        <f t="shared" si="11"/>
        <v>11109</v>
      </c>
      <c r="H131" s="300">
        <f t="shared" si="12"/>
        <v>1909</v>
      </c>
      <c r="I131" s="513">
        <v>67</v>
      </c>
    </row>
    <row r="132" spans="1:9">
      <c r="A132" s="97">
        <v>128</v>
      </c>
      <c r="B132" s="60">
        <f t="shared" si="13"/>
        <v>25.87</v>
      </c>
      <c r="C132" s="66">
        <v>74.16</v>
      </c>
      <c r="D132" s="148">
        <v>23950</v>
      </c>
      <c r="E132" s="344">
        <v>11800</v>
      </c>
      <c r="F132" s="149">
        <f t="shared" si="10"/>
        <v>17675</v>
      </c>
      <c r="G132" s="150">
        <f t="shared" si="11"/>
        <v>11109</v>
      </c>
      <c r="H132" s="300">
        <f t="shared" si="12"/>
        <v>1909</v>
      </c>
      <c r="I132" s="513">
        <v>67</v>
      </c>
    </row>
    <row r="133" spans="1:9">
      <c r="A133" s="97">
        <v>129</v>
      </c>
      <c r="B133" s="60">
        <f t="shared" si="13"/>
        <v>25.87</v>
      </c>
      <c r="C133" s="66">
        <v>74.16</v>
      </c>
      <c r="D133" s="148">
        <v>23950</v>
      </c>
      <c r="E133" s="344">
        <v>11800</v>
      </c>
      <c r="F133" s="149">
        <f t="shared" si="10"/>
        <v>17675</v>
      </c>
      <c r="G133" s="150">
        <f t="shared" si="11"/>
        <v>11109</v>
      </c>
      <c r="H133" s="300">
        <f t="shared" si="12"/>
        <v>1909</v>
      </c>
      <c r="I133" s="513">
        <v>67</v>
      </c>
    </row>
    <row r="134" spans="1:9">
      <c r="A134" s="97">
        <v>130</v>
      </c>
      <c r="B134" s="60">
        <f t="shared" si="13"/>
        <v>25.88</v>
      </c>
      <c r="C134" s="66">
        <v>74.16</v>
      </c>
      <c r="D134" s="148">
        <v>23950</v>
      </c>
      <c r="E134" s="344">
        <v>11800</v>
      </c>
      <c r="F134" s="149">
        <f t="shared" si="10"/>
        <v>17669</v>
      </c>
      <c r="G134" s="150">
        <f t="shared" si="11"/>
        <v>11105</v>
      </c>
      <c r="H134" s="300">
        <f t="shared" si="12"/>
        <v>1909</v>
      </c>
      <c r="I134" s="513">
        <v>67</v>
      </c>
    </row>
    <row r="135" spans="1:9">
      <c r="A135" s="97">
        <v>131</v>
      </c>
      <c r="B135" s="60">
        <f t="shared" si="13"/>
        <v>25.88</v>
      </c>
      <c r="C135" s="66">
        <v>74.16</v>
      </c>
      <c r="D135" s="148">
        <v>23950</v>
      </c>
      <c r="E135" s="344">
        <v>11800</v>
      </c>
      <c r="F135" s="149">
        <f t="shared" si="10"/>
        <v>17669</v>
      </c>
      <c r="G135" s="150">
        <f t="shared" si="11"/>
        <v>11105</v>
      </c>
      <c r="H135" s="300">
        <f t="shared" si="12"/>
        <v>1909</v>
      </c>
      <c r="I135" s="513">
        <v>67</v>
      </c>
    </row>
    <row r="136" spans="1:9">
      <c r="A136" s="97">
        <v>132</v>
      </c>
      <c r="B136" s="60">
        <f t="shared" si="13"/>
        <v>25.88</v>
      </c>
      <c r="C136" s="66">
        <v>74.16</v>
      </c>
      <c r="D136" s="148">
        <v>23950</v>
      </c>
      <c r="E136" s="344">
        <v>11800</v>
      </c>
      <c r="F136" s="149">
        <f t="shared" si="10"/>
        <v>17669</v>
      </c>
      <c r="G136" s="150">
        <f t="shared" si="11"/>
        <v>11105</v>
      </c>
      <c r="H136" s="300">
        <f t="shared" si="12"/>
        <v>1909</v>
      </c>
      <c r="I136" s="513">
        <v>67</v>
      </c>
    </row>
    <row r="137" spans="1:9">
      <c r="A137" s="97">
        <v>133</v>
      </c>
      <c r="B137" s="60">
        <f t="shared" si="13"/>
        <v>25.88</v>
      </c>
      <c r="C137" s="66">
        <v>74.16</v>
      </c>
      <c r="D137" s="148">
        <v>23950</v>
      </c>
      <c r="E137" s="344">
        <v>11800</v>
      </c>
      <c r="F137" s="149">
        <f t="shared" si="10"/>
        <v>17669</v>
      </c>
      <c r="G137" s="150">
        <f t="shared" si="11"/>
        <v>11105</v>
      </c>
      <c r="H137" s="300">
        <f t="shared" si="12"/>
        <v>1909</v>
      </c>
      <c r="I137" s="513">
        <v>67</v>
      </c>
    </row>
    <row r="138" spans="1:9">
      <c r="A138" s="97">
        <v>134</v>
      </c>
      <c r="B138" s="60">
        <f t="shared" si="13"/>
        <v>25.89</v>
      </c>
      <c r="C138" s="66">
        <v>74.16</v>
      </c>
      <c r="D138" s="148">
        <v>23950</v>
      </c>
      <c r="E138" s="344">
        <v>11800</v>
      </c>
      <c r="F138" s="149">
        <f t="shared" si="10"/>
        <v>17663</v>
      </c>
      <c r="G138" s="150">
        <f t="shared" si="11"/>
        <v>11101</v>
      </c>
      <c r="H138" s="300">
        <f t="shared" si="12"/>
        <v>1909</v>
      </c>
      <c r="I138" s="513">
        <v>67</v>
      </c>
    </row>
    <row r="139" spans="1:9">
      <c r="A139" s="97">
        <v>135</v>
      </c>
      <c r="B139" s="60">
        <f t="shared" si="13"/>
        <v>25.89</v>
      </c>
      <c r="C139" s="66">
        <v>74.16</v>
      </c>
      <c r="D139" s="148">
        <v>23950</v>
      </c>
      <c r="E139" s="344">
        <v>11800</v>
      </c>
      <c r="F139" s="149">
        <f t="shared" si="10"/>
        <v>17663</v>
      </c>
      <c r="G139" s="150">
        <f t="shared" si="11"/>
        <v>11101</v>
      </c>
      <c r="H139" s="300">
        <f t="shared" si="12"/>
        <v>1909</v>
      </c>
      <c r="I139" s="513">
        <v>67</v>
      </c>
    </row>
    <row r="140" spans="1:9">
      <c r="A140" s="97">
        <v>136</v>
      </c>
      <c r="B140" s="60">
        <f t="shared" si="13"/>
        <v>25.89</v>
      </c>
      <c r="C140" s="66">
        <v>74.16</v>
      </c>
      <c r="D140" s="148">
        <v>23950</v>
      </c>
      <c r="E140" s="344">
        <v>11800</v>
      </c>
      <c r="F140" s="149">
        <f t="shared" si="10"/>
        <v>17663</v>
      </c>
      <c r="G140" s="150">
        <f t="shared" si="11"/>
        <v>11101</v>
      </c>
      <c r="H140" s="300">
        <f t="shared" si="12"/>
        <v>1909</v>
      </c>
      <c r="I140" s="513">
        <v>67</v>
      </c>
    </row>
    <row r="141" spans="1:9">
      <c r="A141" s="97">
        <v>137</v>
      </c>
      <c r="B141" s="60">
        <f t="shared" si="13"/>
        <v>25.9</v>
      </c>
      <c r="C141" s="66">
        <v>74.16</v>
      </c>
      <c r="D141" s="148">
        <v>23950</v>
      </c>
      <c r="E141" s="344">
        <v>11800</v>
      </c>
      <c r="F141" s="149">
        <f t="shared" si="10"/>
        <v>17657</v>
      </c>
      <c r="G141" s="150">
        <f t="shared" si="11"/>
        <v>11097</v>
      </c>
      <c r="H141" s="300">
        <f t="shared" si="12"/>
        <v>1909</v>
      </c>
      <c r="I141" s="513">
        <v>67</v>
      </c>
    </row>
    <row r="142" spans="1:9">
      <c r="A142" s="97">
        <v>138</v>
      </c>
      <c r="B142" s="60">
        <f t="shared" si="13"/>
        <v>25.9</v>
      </c>
      <c r="C142" s="66">
        <v>74.16</v>
      </c>
      <c r="D142" s="148">
        <v>23950</v>
      </c>
      <c r="E142" s="344">
        <v>11800</v>
      </c>
      <c r="F142" s="149">
        <f t="shared" si="10"/>
        <v>17657</v>
      </c>
      <c r="G142" s="150">
        <f t="shared" si="11"/>
        <v>11097</v>
      </c>
      <c r="H142" s="300">
        <f t="shared" si="12"/>
        <v>1909</v>
      </c>
      <c r="I142" s="513">
        <v>67</v>
      </c>
    </row>
    <row r="143" spans="1:9">
      <c r="A143" s="97">
        <v>139</v>
      </c>
      <c r="B143" s="60">
        <f t="shared" si="13"/>
        <v>25.9</v>
      </c>
      <c r="C143" s="66">
        <v>74.16</v>
      </c>
      <c r="D143" s="148">
        <v>23950</v>
      </c>
      <c r="E143" s="344">
        <v>11800</v>
      </c>
      <c r="F143" s="149">
        <f t="shared" si="10"/>
        <v>17657</v>
      </c>
      <c r="G143" s="150">
        <f t="shared" si="11"/>
        <v>11097</v>
      </c>
      <c r="H143" s="300">
        <f t="shared" si="12"/>
        <v>1909</v>
      </c>
      <c r="I143" s="513">
        <v>67</v>
      </c>
    </row>
    <row r="144" spans="1:9">
      <c r="A144" s="97">
        <v>140</v>
      </c>
      <c r="B144" s="60">
        <f t="shared" si="13"/>
        <v>25.91</v>
      </c>
      <c r="C144" s="66">
        <v>74.16</v>
      </c>
      <c r="D144" s="148">
        <v>23950</v>
      </c>
      <c r="E144" s="344">
        <v>11800</v>
      </c>
      <c r="F144" s="149">
        <f t="shared" si="10"/>
        <v>17652</v>
      </c>
      <c r="G144" s="150">
        <f t="shared" si="11"/>
        <v>11092</v>
      </c>
      <c r="H144" s="300">
        <f t="shared" si="12"/>
        <v>1909</v>
      </c>
      <c r="I144" s="513">
        <v>67</v>
      </c>
    </row>
    <row r="145" spans="1:9">
      <c r="A145" s="97">
        <v>141</v>
      </c>
      <c r="B145" s="60">
        <f t="shared" si="13"/>
        <v>25.91</v>
      </c>
      <c r="C145" s="66">
        <v>74.16</v>
      </c>
      <c r="D145" s="148">
        <v>23950</v>
      </c>
      <c r="E145" s="344">
        <v>11800</v>
      </c>
      <c r="F145" s="149">
        <f t="shared" ref="F145:F187" si="14">ROUND(12*1.3525*(1/B145*D145+1/C145*E145)+I145,0)</f>
        <v>17652</v>
      </c>
      <c r="G145" s="150">
        <f t="shared" ref="G145:G187" si="15">ROUND(12*(1/B145*D145),0)</f>
        <v>11092</v>
      </c>
      <c r="H145" s="300">
        <f t="shared" ref="H145:H187" si="16">ROUND(12*(1/C145*E145),0)</f>
        <v>1909</v>
      </c>
      <c r="I145" s="513">
        <v>67</v>
      </c>
    </row>
    <row r="146" spans="1:9">
      <c r="A146" s="97">
        <v>142</v>
      </c>
      <c r="B146" s="60">
        <f t="shared" si="13"/>
        <v>25.91</v>
      </c>
      <c r="C146" s="66">
        <v>74.16</v>
      </c>
      <c r="D146" s="148">
        <v>23950</v>
      </c>
      <c r="E146" s="344">
        <v>11800</v>
      </c>
      <c r="F146" s="149">
        <f t="shared" si="14"/>
        <v>17652</v>
      </c>
      <c r="G146" s="150">
        <f t="shared" si="15"/>
        <v>11092</v>
      </c>
      <c r="H146" s="300">
        <f t="shared" si="16"/>
        <v>1909</v>
      </c>
      <c r="I146" s="513">
        <v>67</v>
      </c>
    </row>
    <row r="147" spans="1:9">
      <c r="A147" s="97">
        <v>143</v>
      </c>
      <c r="B147" s="60">
        <f t="shared" si="13"/>
        <v>25.91</v>
      </c>
      <c r="C147" s="66">
        <v>74.16</v>
      </c>
      <c r="D147" s="148">
        <v>23950</v>
      </c>
      <c r="E147" s="344">
        <v>11800</v>
      </c>
      <c r="F147" s="149">
        <f t="shared" si="14"/>
        <v>17652</v>
      </c>
      <c r="G147" s="150">
        <f t="shared" si="15"/>
        <v>11092</v>
      </c>
      <c r="H147" s="300">
        <f t="shared" si="16"/>
        <v>1909</v>
      </c>
      <c r="I147" s="513">
        <v>67</v>
      </c>
    </row>
    <row r="148" spans="1:9">
      <c r="A148" s="97">
        <v>144</v>
      </c>
      <c r="B148" s="60">
        <f t="shared" si="13"/>
        <v>25.92</v>
      </c>
      <c r="C148" s="66">
        <v>74.16</v>
      </c>
      <c r="D148" s="148">
        <v>23950</v>
      </c>
      <c r="E148" s="344">
        <v>11800</v>
      </c>
      <c r="F148" s="149">
        <f t="shared" si="14"/>
        <v>17646</v>
      </c>
      <c r="G148" s="150">
        <f t="shared" si="15"/>
        <v>11088</v>
      </c>
      <c r="H148" s="300">
        <f t="shared" si="16"/>
        <v>1909</v>
      </c>
      <c r="I148" s="513">
        <v>67</v>
      </c>
    </row>
    <row r="149" spans="1:9">
      <c r="A149" s="97">
        <v>145</v>
      </c>
      <c r="B149" s="60">
        <f t="shared" si="13"/>
        <v>25.92</v>
      </c>
      <c r="C149" s="66">
        <v>74.16</v>
      </c>
      <c r="D149" s="148">
        <v>23950</v>
      </c>
      <c r="E149" s="344">
        <v>11800</v>
      </c>
      <c r="F149" s="149">
        <f t="shared" si="14"/>
        <v>17646</v>
      </c>
      <c r="G149" s="150">
        <f t="shared" si="15"/>
        <v>11088</v>
      </c>
      <c r="H149" s="300">
        <f t="shared" si="16"/>
        <v>1909</v>
      </c>
      <c r="I149" s="513">
        <v>67</v>
      </c>
    </row>
    <row r="150" spans="1:9">
      <c r="A150" s="97">
        <v>146</v>
      </c>
      <c r="B150" s="60">
        <f t="shared" si="13"/>
        <v>25.92</v>
      </c>
      <c r="C150" s="66">
        <v>74.16</v>
      </c>
      <c r="D150" s="148">
        <v>23950</v>
      </c>
      <c r="E150" s="344">
        <v>11800</v>
      </c>
      <c r="F150" s="149">
        <f t="shared" si="14"/>
        <v>17646</v>
      </c>
      <c r="G150" s="150">
        <f t="shared" si="15"/>
        <v>11088</v>
      </c>
      <c r="H150" s="300">
        <f t="shared" si="16"/>
        <v>1909</v>
      </c>
      <c r="I150" s="513">
        <v>67</v>
      </c>
    </row>
    <row r="151" spans="1:9">
      <c r="A151" s="97">
        <v>147</v>
      </c>
      <c r="B151" s="60">
        <f t="shared" si="13"/>
        <v>25.93</v>
      </c>
      <c r="C151" s="66">
        <v>74.16</v>
      </c>
      <c r="D151" s="148">
        <v>23950</v>
      </c>
      <c r="E151" s="344">
        <v>11800</v>
      </c>
      <c r="F151" s="149">
        <f t="shared" si="14"/>
        <v>17640</v>
      </c>
      <c r="G151" s="150">
        <f t="shared" si="15"/>
        <v>11084</v>
      </c>
      <c r="H151" s="300">
        <f t="shared" si="16"/>
        <v>1909</v>
      </c>
      <c r="I151" s="513">
        <v>67</v>
      </c>
    </row>
    <row r="152" spans="1:9">
      <c r="A152" s="97">
        <v>148</v>
      </c>
      <c r="B152" s="60">
        <f t="shared" si="13"/>
        <v>25.93</v>
      </c>
      <c r="C152" s="66">
        <v>74.16</v>
      </c>
      <c r="D152" s="148">
        <v>23950</v>
      </c>
      <c r="E152" s="344">
        <v>11800</v>
      </c>
      <c r="F152" s="149">
        <f t="shared" si="14"/>
        <v>17640</v>
      </c>
      <c r="G152" s="150">
        <f t="shared" si="15"/>
        <v>11084</v>
      </c>
      <c r="H152" s="300">
        <f t="shared" si="16"/>
        <v>1909</v>
      </c>
      <c r="I152" s="513">
        <v>67</v>
      </c>
    </row>
    <row r="153" spans="1:9">
      <c r="A153" s="97">
        <v>149</v>
      </c>
      <c r="B153" s="60">
        <f t="shared" si="13"/>
        <v>25.93</v>
      </c>
      <c r="C153" s="66">
        <v>74.16</v>
      </c>
      <c r="D153" s="148">
        <v>23950</v>
      </c>
      <c r="E153" s="344">
        <v>11800</v>
      </c>
      <c r="F153" s="149">
        <f t="shared" si="14"/>
        <v>17640</v>
      </c>
      <c r="G153" s="150">
        <f t="shared" si="15"/>
        <v>11084</v>
      </c>
      <c r="H153" s="300">
        <f t="shared" si="16"/>
        <v>1909</v>
      </c>
      <c r="I153" s="513">
        <v>67</v>
      </c>
    </row>
    <row r="154" spans="1:9">
      <c r="A154" s="97">
        <v>150</v>
      </c>
      <c r="B154" s="60">
        <f t="shared" si="13"/>
        <v>25.94</v>
      </c>
      <c r="C154" s="66">
        <v>74.16</v>
      </c>
      <c r="D154" s="148">
        <v>23950</v>
      </c>
      <c r="E154" s="344">
        <v>11800</v>
      </c>
      <c r="F154" s="149">
        <f t="shared" si="14"/>
        <v>17634</v>
      </c>
      <c r="G154" s="150">
        <f t="shared" si="15"/>
        <v>11079</v>
      </c>
      <c r="H154" s="300">
        <f t="shared" si="16"/>
        <v>1909</v>
      </c>
      <c r="I154" s="513">
        <v>67</v>
      </c>
    </row>
    <row r="155" spans="1:9">
      <c r="A155" s="97">
        <v>151</v>
      </c>
      <c r="B155" s="60">
        <f t="shared" si="13"/>
        <v>25.94</v>
      </c>
      <c r="C155" s="66">
        <v>74.16</v>
      </c>
      <c r="D155" s="148">
        <v>23950</v>
      </c>
      <c r="E155" s="344">
        <v>11800</v>
      </c>
      <c r="F155" s="149">
        <f t="shared" si="14"/>
        <v>17634</v>
      </c>
      <c r="G155" s="150">
        <f t="shared" si="15"/>
        <v>11079</v>
      </c>
      <c r="H155" s="300">
        <f t="shared" si="16"/>
        <v>1909</v>
      </c>
      <c r="I155" s="513">
        <v>67</v>
      </c>
    </row>
    <row r="156" spans="1:9">
      <c r="A156" s="97">
        <v>152</v>
      </c>
      <c r="B156" s="60">
        <f t="shared" si="13"/>
        <v>25.94</v>
      </c>
      <c r="C156" s="66">
        <v>74.16</v>
      </c>
      <c r="D156" s="148">
        <v>23950</v>
      </c>
      <c r="E156" s="344">
        <v>11800</v>
      </c>
      <c r="F156" s="149">
        <f t="shared" si="14"/>
        <v>17634</v>
      </c>
      <c r="G156" s="150">
        <f t="shared" si="15"/>
        <v>11079</v>
      </c>
      <c r="H156" s="300">
        <f t="shared" si="16"/>
        <v>1909</v>
      </c>
      <c r="I156" s="513">
        <v>67</v>
      </c>
    </row>
    <row r="157" spans="1:9">
      <c r="A157" s="97">
        <v>153</v>
      </c>
      <c r="B157" s="60">
        <f t="shared" si="13"/>
        <v>25.94</v>
      </c>
      <c r="C157" s="66">
        <v>74.16</v>
      </c>
      <c r="D157" s="148">
        <v>23950</v>
      </c>
      <c r="E157" s="344">
        <v>11800</v>
      </c>
      <c r="F157" s="149">
        <f t="shared" si="14"/>
        <v>17634</v>
      </c>
      <c r="G157" s="150">
        <f t="shared" si="15"/>
        <v>11079</v>
      </c>
      <c r="H157" s="300">
        <f t="shared" si="16"/>
        <v>1909</v>
      </c>
      <c r="I157" s="513">
        <v>67</v>
      </c>
    </row>
    <row r="158" spans="1:9">
      <c r="A158" s="97">
        <v>154</v>
      </c>
      <c r="B158" s="60">
        <f t="shared" si="13"/>
        <v>25.95</v>
      </c>
      <c r="C158" s="66">
        <v>74.16</v>
      </c>
      <c r="D158" s="148">
        <v>23950</v>
      </c>
      <c r="E158" s="344">
        <v>11800</v>
      </c>
      <c r="F158" s="149">
        <f t="shared" si="14"/>
        <v>17629</v>
      </c>
      <c r="G158" s="150">
        <f t="shared" si="15"/>
        <v>11075</v>
      </c>
      <c r="H158" s="300">
        <f t="shared" si="16"/>
        <v>1909</v>
      </c>
      <c r="I158" s="513">
        <v>67</v>
      </c>
    </row>
    <row r="159" spans="1:9">
      <c r="A159" s="97">
        <v>155</v>
      </c>
      <c r="B159" s="60">
        <f t="shared" si="13"/>
        <v>25.95</v>
      </c>
      <c r="C159" s="66">
        <v>74.16</v>
      </c>
      <c r="D159" s="148">
        <v>23950</v>
      </c>
      <c r="E159" s="344">
        <v>11800</v>
      </c>
      <c r="F159" s="149">
        <f t="shared" si="14"/>
        <v>17629</v>
      </c>
      <c r="G159" s="150">
        <f t="shared" si="15"/>
        <v>11075</v>
      </c>
      <c r="H159" s="300">
        <f t="shared" si="16"/>
        <v>1909</v>
      </c>
      <c r="I159" s="513">
        <v>67</v>
      </c>
    </row>
    <row r="160" spans="1:9">
      <c r="A160" s="97">
        <v>156</v>
      </c>
      <c r="B160" s="60">
        <f t="shared" si="13"/>
        <v>25.95</v>
      </c>
      <c r="C160" s="66">
        <v>74.16</v>
      </c>
      <c r="D160" s="148">
        <v>23950</v>
      </c>
      <c r="E160" s="344">
        <v>11800</v>
      </c>
      <c r="F160" s="149">
        <f t="shared" si="14"/>
        <v>17629</v>
      </c>
      <c r="G160" s="150">
        <f t="shared" si="15"/>
        <v>11075</v>
      </c>
      <c r="H160" s="300">
        <f t="shared" si="16"/>
        <v>1909</v>
      </c>
      <c r="I160" s="513">
        <v>67</v>
      </c>
    </row>
    <row r="161" spans="1:9">
      <c r="A161" s="97">
        <v>157</v>
      </c>
      <c r="B161" s="60">
        <f t="shared" si="13"/>
        <v>25.96</v>
      </c>
      <c r="C161" s="66">
        <v>74.16</v>
      </c>
      <c r="D161" s="148">
        <v>23950</v>
      </c>
      <c r="E161" s="344">
        <v>11800</v>
      </c>
      <c r="F161" s="149">
        <f t="shared" si="14"/>
        <v>17623</v>
      </c>
      <c r="G161" s="150">
        <f t="shared" si="15"/>
        <v>11071</v>
      </c>
      <c r="H161" s="300">
        <f t="shared" si="16"/>
        <v>1909</v>
      </c>
      <c r="I161" s="513">
        <v>67</v>
      </c>
    </row>
    <row r="162" spans="1:9">
      <c r="A162" s="97">
        <v>158</v>
      </c>
      <c r="B162" s="60">
        <f t="shared" si="13"/>
        <v>25.96</v>
      </c>
      <c r="C162" s="66">
        <v>74.16</v>
      </c>
      <c r="D162" s="148">
        <v>23950</v>
      </c>
      <c r="E162" s="344">
        <v>11800</v>
      </c>
      <c r="F162" s="149">
        <f t="shared" si="14"/>
        <v>17623</v>
      </c>
      <c r="G162" s="150">
        <f t="shared" si="15"/>
        <v>11071</v>
      </c>
      <c r="H162" s="300">
        <f t="shared" si="16"/>
        <v>1909</v>
      </c>
      <c r="I162" s="513">
        <v>67</v>
      </c>
    </row>
    <row r="163" spans="1:9">
      <c r="A163" s="97">
        <v>159</v>
      </c>
      <c r="B163" s="60">
        <f t="shared" si="13"/>
        <v>25.96</v>
      </c>
      <c r="C163" s="66">
        <v>74.16</v>
      </c>
      <c r="D163" s="148">
        <v>23950</v>
      </c>
      <c r="E163" s="344">
        <v>11800</v>
      </c>
      <c r="F163" s="149">
        <f t="shared" si="14"/>
        <v>17623</v>
      </c>
      <c r="G163" s="150">
        <f t="shared" si="15"/>
        <v>11071</v>
      </c>
      <c r="H163" s="300">
        <f t="shared" si="16"/>
        <v>1909</v>
      </c>
      <c r="I163" s="513">
        <v>67</v>
      </c>
    </row>
    <row r="164" spans="1:9">
      <c r="A164" s="97">
        <v>160</v>
      </c>
      <c r="B164" s="60">
        <f t="shared" si="13"/>
        <v>25.97</v>
      </c>
      <c r="C164" s="66">
        <v>74.16</v>
      </c>
      <c r="D164" s="148">
        <v>23950</v>
      </c>
      <c r="E164" s="344">
        <v>11800</v>
      </c>
      <c r="F164" s="149">
        <f t="shared" si="14"/>
        <v>17617</v>
      </c>
      <c r="G164" s="150">
        <f t="shared" si="15"/>
        <v>11067</v>
      </c>
      <c r="H164" s="300">
        <f t="shared" si="16"/>
        <v>1909</v>
      </c>
      <c r="I164" s="513">
        <v>67</v>
      </c>
    </row>
    <row r="165" spans="1:9">
      <c r="A165" s="97">
        <v>161</v>
      </c>
      <c r="B165" s="60">
        <f t="shared" si="13"/>
        <v>25.97</v>
      </c>
      <c r="C165" s="66">
        <v>74.16</v>
      </c>
      <c r="D165" s="148">
        <v>23950</v>
      </c>
      <c r="E165" s="344">
        <v>11800</v>
      </c>
      <c r="F165" s="149">
        <f t="shared" si="14"/>
        <v>17617</v>
      </c>
      <c r="G165" s="150">
        <f t="shared" si="15"/>
        <v>11067</v>
      </c>
      <c r="H165" s="300">
        <f t="shared" si="16"/>
        <v>1909</v>
      </c>
      <c r="I165" s="513">
        <v>67</v>
      </c>
    </row>
    <row r="166" spans="1:9">
      <c r="A166" s="97">
        <v>162</v>
      </c>
      <c r="B166" s="60">
        <f t="shared" si="13"/>
        <v>25.97</v>
      </c>
      <c r="C166" s="66">
        <v>74.16</v>
      </c>
      <c r="D166" s="148">
        <v>23950</v>
      </c>
      <c r="E166" s="344">
        <v>11800</v>
      </c>
      <c r="F166" s="149">
        <f t="shared" si="14"/>
        <v>17617</v>
      </c>
      <c r="G166" s="150">
        <f t="shared" si="15"/>
        <v>11067</v>
      </c>
      <c r="H166" s="300">
        <f t="shared" si="16"/>
        <v>1909</v>
      </c>
      <c r="I166" s="513">
        <v>67</v>
      </c>
    </row>
    <row r="167" spans="1:9">
      <c r="A167" s="97">
        <v>163</v>
      </c>
      <c r="B167" s="60">
        <f t="shared" si="13"/>
        <v>25.97</v>
      </c>
      <c r="C167" s="66">
        <v>74.16</v>
      </c>
      <c r="D167" s="148">
        <v>23950</v>
      </c>
      <c r="E167" s="344">
        <v>11800</v>
      </c>
      <c r="F167" s="149">
        <f t="shared" si="14"/>
        <v>17617</v>
      </c>
      <c r="G167" s="150">
        <f t="shared" si="15"/>
        <v>11067</v>
      </c>
      <c r="H167" s="300">
        <f t="shared" si="16"/>
        <v>1909</v>
      </c>
      <c r="I167" s="513">
        <v>67</v>
      </c>
    </row>
    <row r="168" spans="1:9">
      <c r="A168" s="97">
        <v>164</v>
      </c>
      <c r="B168" s="60">
        <f t="shared" si="13"/>
        <v>25.98</v>
      </c>
      <c r="C168" s="66">
        <v>74.16</v>
      </c>
      <c r="D168" s="148">
        <v>23950</v>
      </c>
      <c r="E168" s="344">
        <v>11800</v>
      </c>
      <c r="F168" s="149">
        <f t="shared" si="14"/>
        <v>17611</v>
      </c>
      <c r="G168" s="150">
        <f t="shared" si="15"/>
        <v>11062</v>
      </c>
      <c r="H168" s="300">
        <f t="shared" si="16"/>
        <v>1909</v>
      </c>
      <c r="I168" s="513">
        <v>67</v>
      </c>
    </row>
    <row r="169" spans="1:9">
      <c r="A169" s="97">
        <v>165</v>
      </c>
      <c r="B169" s="60">
        <f t="shared" si="13"/>
        <v>25.98</v>
      </c>
      <c r="C169" s="66">
        <v>74.16</v>
      </c>
      <c r="D169" s="148">
        <v>23950</v>
      </c>
      <c r="E169" s="344">
        <v>11800</v>
      </c>
      <c r="F169" s="149">
        <f t="shared" si="14"/>
        <v>17611</v>
      </c>
      <c r="G169" s="150">
        <f t="shared" si="15"/>
        <v>11062</v>
      </c>
      <c r="H169" s="300">
        <f t="shared" si="16"/>
        <v>1909</v>
      </c>
      <c r="I169" s="513">
        <v>67</v>
      </c>
    </row>
    <row r="170" spans="1:9">
      <c r="A170" s="97">
        <v>166</v>
      </c>
      <c r="B170" s="60">
        <f t="shared" si="13"/>
        <v>25.98</v>
      </c>
      <c r="C170" s="66">
        <v>74.16</v>
      </c>
      <c r="D170" s="148">
        <v>23950</v>
      </c>
      <c r="E170" s="344">
        <v>11800</v>
      </c>
      <c r="F170" s="149">
        <f t="shared" si="14"/>
        <v>17611</v>
      </c>
      <c r="G170" s="150">
        <f t="shared" si="15"/>
        <v>11062</v>
      </c>
      <c r="H170" s="300">
        <f t="shared" si="16"/>
        <v>1909</v>
      </c>
      <c r="I170" s="513">
        <v>67</v>
      </c>
    </row>
    <row r="171" spans="1:9">
      <c r="A171" s="97">
        <v>167</v>
      </c>
      <c r="B171" s="60">
        <f t="shared" si="13"/>
        <v>25.99</v>
      </c>
      <c r="C171" s="66">
        <v>74.16</v>
      </c>
      <c r="D171" s="148">
        <v>23950</v>
      </c>
      <c r="E171" s="344">
        <v>11800</v>
      </c>
      <c r="F171" s="149">
        <f t="shared" si="14"/>
        <v>17606</v>
      </c>
      <c r="G171" s="150">
        <f t="shared" si="15"/>
        <v>11058</v>
      </c>
      <c r="H171" s="300">
        <f t="shared" si="16"/>
        <v>1909</v>
      </c>
      <c r="I171" s="513">
        <v>67</v>
      </c>
    </row>
    <row r="172" spans="1:9">
      <c r="A172" s="97">
        <v>168</v>
      </c>
      <c r="B172" s="60">
        <f t="shared" si="13"/>
        <v>25.99</v>
      </c>
      <c r="C172" s="66">
        <v>74.16</v>
      </c>
      <c r="D172" s="148">
        <v>23950</v>
      </c>
      <c r="E172" s="344">
        <v>11800</v>
      </c>
      <c r="F172" s="149">
        <f t="shared" si="14"/>
        <v>17606</v>
      </c>
      <c r="G172" s="150">
        <f t="shared" si="15"/>
        <v>11058</v>
      </c>
      <c r="H172" s="300">
        <f t="shared" si="16"/>
        <v>1909</v>
      </c>
      <c r="I172" s="513">
        <v>67</v>
      </c>
    </row>
    <row r="173" spans="1:9">
      <c r="A173" s="97">
        <v>169</v>
      </c>
      <c r="B173" s="60">
        <f t="shared" si="13"/>
        <v>25.99</v>
      </c>
      <c r="C173" s="66">
        <v>74.16</v>
      </c>
      <c r="D173" s="148">
        <v>23950</v>
      </c>
      <c r="E173" s="344">
        <v>11800</v>
      </c>
      <c r="F173" s="149">
        <f t="shared" si="14"/>
        <v>17606</v>
      </c>
      <c r="G173" s="150">
        <f t="shared" si="15"/>
        <v>11058</v>
      </c>
      <c r="H173" s="300">
        <f t="shared" si="16"/>
        <v>1909</v>
      </c>
      <c r="I173" s="513">
        <v>67</v>
      </c>
    </row>
    <row r="174" spans="1:9">
      <c r="A174" s="97">
        <v>170</v>
      </c>
      <c r="B174" s="60">
        <f t="shared" si="13"/>
        <v>26</v>
      </c>
      <c r="C174" s="66">
        <v>74.16</v>
      </c>
      <c r="D174" s="148">
        <v>23950</v>
      </c>
      <c r="E174" s="344">
        <v>11800</v>
      </c>
      <c r="F174" s="149">
        <f t="shared" si="14"/>
        <v>17600</v>
      </c>
      <c r="G174" s="150">
        <f t="shared" si="15"/>
        <v>11054</v>
      </c>
      <c r="H174" s="300">
        <f t="shared" si="16"/>
        <v>1909</v>
      </c>
      <c r="I174" s="513">
        <v>67</v>
      </c>
    </row>
    <row r="175" spans="1:9">
      <c r="A175" s="97">
        <v>171</v>
      </c>
      <c r="B175" s="60">
        <f t="shared" si="13"/>
        <v>26</v>
      </c>
      <c r="C175" s="66">
        <v>74.16</v>
      </c>
      <c r="D175" s="148">
        <v>23950</v>
      </c>
      <c r="E175" s="344">
        <v>11800</v>
      </c>
      <c r="F175" s="149">
        <f t="shared" si="14"/>
        <v>17600</v>
      </c>
      <c r="G175" s="150">
        <f t="shared" si="15"/>
        <v>11054</v>
      </c>
      <c r="H175" s="300">
        <f t="shared" si="16"/>
        <v>1909</v>
      </c>
      <c r="I175" s="513">
        <v>67</v>
      </c>
    </row>
    <row r="176" spans="1:9">
      <c r="A176" s="97">
        <v>172</v>
      </c>
      <c r="B176" s="60">
        <f t="shared" ref="B176:B187" si="17">ROUND(2*(0.0015*A176+12.74285),2)</f>
        <v>26</v>
      </c>
      <c r="C176" s="66">
        <v>74.16</v>
      </c>
      <c r="D176" s="148">
        <v>23950</v>
      </c>
      <c r="E176" s="344">
        <v>11800</v>
      </c>
      <c r="F176" s="149">
        <f t="shared" si="14"/>
        <v>17600</v>
      </c>
      <c r="G176" s="150">
        <f t="shared" si="15"/>
        <v>11054</v>
      </c>
      <c r="H176" s="300">
        <f t="shared" si="16"/>
        <v>1909</v>
      </c>
      <c r="I176" s="513">
        <v>67</v>
      </c>
    </row>
    <row r="177" spans="1:9">
      <c r="A177" s="97">
        <v>173</v>
      </c>
      <c r="B177" s="60">
        <f t="shared" si="17"/>
        <v>26</v>
      </c>
      <c r="C177" s="66">
        <v>74.16</v>
      </c>
      <c r="D177" s="148">
        <v>23950</v>
      </c>
      <c r="E177" s="344">
        <v>11800</v>
      </c>
      <c r="F177" s="149">
        <f t="shared" si="14"/>
        <v>17600</v>
      </c>
      <c r="G177" s="150">
        <f t="shared" si="15"/>
        <v>11054</v>
      </c>
      <c r="H177" s="300">
        <f t="shared" si="16"/>
        <v>1909</v>
      </c>
      <c r="I177" s="513">
        <v>67</v>
      </c>
    </row>
    <row r="178" spans="1:9">
      <c r="A178" s="97">
        <v>174</v>
      </c>
      <c r="B178" s="60">
        <f t="shared" si="17"/>
        <v>26.01</v>
      </c>
      <c r="C178" s="66">
        <v>74.16</v>
      </c>
      <c r="D178" s="148">
        <v>23950</v>
      </c>
      <c r="E178" s="344">
        <v>11800</v>
      </c>
      <c r="F178" s="149">
        <f t="shared" si="14"/>
        <v>17594</v>
      </c>
      <c r="G178" s="150">
        <f t="shared" si="15"/>
        <v>11050</v>
      </c>
      <c r="H178" s="300">
        <f t="shared" si="16"/>
        <v>1909</v>
      </c>
      <c r="I178" s="513">
        <v>67</v>
      </c>
    </row>
    <row r="179" spans="1:9">
      <c r="A179" s="97">
        <v>175</v>
      </c>
      <c r="B179" s="60">
        <f t="shared" si="17"/>
        <v>26.01</v>
      </c>
      <c r="C179" s="66">
        <v>74.16</v>
      </c>
      <c r="D179" s="148">
        <v>23950</v>
      </c>
      <c r="E179" s="344">
        <v>11800</v>
      </c>
      <c r="F179" s="149">
        <f t="shared" si="14"/>
        <v>17594</v>
      </c>
      <c r="G179" s="150">
        <f t="shared" si="15"/>
        <v>11050</v>
      </c>
      <c r="H179" s="300">
        <f t="shared" si="16"/>
        <v>1909</v>
      </c>
      <c r="I179" s="513">
        <v>67</v>
      </c>
    </row>
    <row r="180" spans="1:9">
      <c r="A180" s="97">
        <v>176</v>
      </c>
      <c r="B180" s="60">
        <f t="shared" si="17"/>
        <v>26.01</v>
      </c>
      <c r="C180" s="66">
        <v>74.16</v>
      </c>
      <c r="D180" s="148">
        <v>23950</v>
      </c>
      <c r="E180" s="344">
        <v>11800</v>
      </c>
      <c r="F180" s="149">
        <f t="shared" si="14"/>
        <v>17594</v>
      </c>
      <c r="G180" s="150">
        <f t="shared" si="15"/>
        <v>11050</v>
      </c>
      <c r="H180" s="300">
        <f t="shared" si="16"/>
        <v>1909</v>
      </c>
      <c r="I180" s="513">
        <v>67</v>
      </c>
    </row>
    <row r="181" spans="1:9">
      <c r="A181" s="97">
        <v>177</v>
      </c>
      <c r="B181" s="60">
        <f t="shared" si="17"/>
        <v>26.02</v>
      </c>
      <c r="C181" s="66">
        <v>74.16</v>
      </c>
      <c r="D181" s="148">
        <v>23950</v>
      </c>
      <c r="E181" s="344">
        <v>11800</v>
      </c>
      <c r="F181" s="149">
        <f t="shared" si="14"/>
        <v>17588</v>
      </c>
      <c r="G181" s="150">
        <f t="shared" si="15"/>
        <v>11045</v>
      </c>
      <c r="H181" s="300">
        <f t="shared" si="16"/>
        <v>1909</v>
      </c>
      <c r="I181" s="513">
        <v>67</v>
      </c>
    </row>
    <row r="182" spans="1:9">
      <c r="A182" s="97">
        <v>178</v>
      </c>
      <c r="B182" s="60">
        <f t="shared" si="17"/>
        <v>26.02</v>
      </c>
      <c r="C182" s="66">
        <v>74.16</v>
      </c>
      <c r="D182" s="148">
        <v>23950</v>
      </c>
      <c r="E182" s="344">
        <v>11800</v>
      </c>
      <c r="F182" s="149">
        <f t="shared" si="14"/>
        <v>17588</v>
      </c>
      <c r="G182" s="150">
        <f t="shared" si="15"/>
        <v>11045</v>
      </c>
      <c r="H182" s="300">
        <f t="shared" si="16"/>
        <v>1909</v>
      </c>
      <c r="I182" s="513">
        <v>67</v>
      </c>
    </row>
    <row r="183" spans="1:9">
      <c r="A183" s="97">
        <v>179</v>
      </c>
      <c r="B183" s="60">
        <f t="shared" si="17"/>
        <v>26.02</v>
      </c>
      <c r="C183" s="66">
        <v>74.16</v>
      </c>
      <c r="D183" s="148">
        <v>23950</v>
      </c>
      <c r="E183" s="344">
        <v>11800</v>
      </c>
      <c r="F183" s="149">
        <f t="shared" si="14"/>
        <v>17588</v>
      </c>
      <c r="G183" s="150">
        <f t="shared" si="15"/>
        <v>11045</v>
      </c>
      <c r="H183" s="300">
        <f t="shared" si="16"/>
        <v>1909</v>
      </c>
      <c r="I183" s="513">
        <v>67</v>
      </c>
    </row>
    <row r="184" spans="1:9">
      <c r="A184" s="97">
        <v>180</v>
      </c>
      <c r="B184" s="60">
        <f t="shared" si="17"/>
        <v>26.03</v>
      </c>
      <c r="C184" s="66">
        <v>74.16</v>
      </c>
      <c r="D184" s="148">
        <v>23950</v>
      </c>
      <c r="E184" s="344">
        <v>11800</v>
      </c>
      <c r="F184" s="149">
        <f t="shared" si="14"/>
        <v>17583</v>
      </c>
      <c r="G184" s="150">
        <f t="shared" si="15"/>
        <v>11041</v>
      </c>
      <c r="H184" s="300">
        <f t="shared" si="16"/>
        <v>1909</v>
      </c>
      <c r="I184" s="513">
        <v>67</v>
      </c>
    </row>
    <row r="185" spans="1:9">
      <c r="A185" s="97">
        <v>181</v>
      </c>
      <c r="B185" s="60">
        <f t="shared" si="17"/>
        <v>26.03</v>
      </c>
      <c r="C185" s="66">
        <v>74.16</v>
      </c>
      <c r="D185" s="148">
        <v>23950</v>
      </c>
      <c r="E185" s="344">
        <v>11800</v>
      </c>
      <c r="F185" s="149">
        <f t="shared" si="14"/>
        <v>17583</v>
      </c>
      <c r="G185" s="150">
        <f t="shared" si="15"/>
        <v>11041</v>
      </c>
      <c r="H185" s="300">
        <f t="shared" si="16"/>
        <v>1909</v>
      </c>
      <c r="I185" s="513">
        <v>67</v>
      </c>
    </row>
    <row r="186" spans="1:9">
      <c r="A186" s="97">
        <v>182</v>
      </c>
      <c r="B186" s="60">
        <f t="shared" si="17"/>
        <v>26.03</v>
      </c>
      <c r="C186" s="66">
        <v>74.16</v>
      </c>
      <c r="D186" s="148">
        <v>23950</v>
      </c>
      <c r="E186" s="344">
        <v>11800</v>
      </c>
      <c r="F186" s="149">
        <f t="shared" si="14"/>
        <v>17583</v>
      </c>
      <c r="G186" s="150">
        <f t="shared" si="15"/>
        <v>11041</v>
      </c>
      <c r="H186" s="300">
        <f t="shared" si="16"/>
        <v>1909</v>
      </c>
      <c r="I186" s="513">
        <v>67</v>
      </c>
    </row>
    <row r="187" spans="1:9" ht="13.5" thickBot="1">
      <c r="A187" s="98">
        <v>183</v>
      </c>
      <c r="B187" s="67">
        <f t="shared" si="17"/>
        <v>26.03</v>
      </c>
      <c r="C187" s="68">
        <v>74.16</v>
      </c>
      <c r="D187" s="341">
        <v>23950</v>
      </c>
      <c r="E187" s="151">
        <v>11800</v>
      </c>
      <c r="F187" s="341">
        <f t="shared" si="14"/>
        <v>17583</v>
      </c>
      <c r="G187" s="350">
        <f t="shared" si="15"/>
        <v>11041</v>
      </c>
      <c r="H187" s="382">
        <f t="shared" si="16"/>
        <v>1909</v>
      </c>
      <c r="I187" s="351">
        <v>67</v>
      </c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2" fitToHeight="14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J187"/>
  <sheetViews>
    <sheetView workbookViewId="0">
      <pane ySplit="15" topLeftCell="A16" activePane="bottomLeft" state="frozenSplit"/>
      <selection pane="bottomLeft" activeCell="C7" sqref="C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5.140625" customWidth="1"/>
    <col min="6" max="6" width="12.85546875" customWidth="1"/>
    <col min="7" max="7" width="11.140625" customWidth="1"/>
    <col min="8" max="8" width="10.5703125" customWidth="1"/>
    <col min="9" max="9" width="10.7109375" customWidth="1"/>
    <col min="10" max="10" width="16.140625" customWidth="1"/>
  </cols>
  <sheetData>
    <row r="1" spans="1:10">
      <c r="I1" t="s">
        <v>215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216</v>
      </c>
      <c r="B4" s="34"/>
      <c r="C4" s="34"/>
      <c r="D4" s="34"/>
      <c r="E4" s="34"/>
      <c r="F4" s="34"/>
      <c r="G4" s="34"/>
      <c r="H4" s="34"/>
      <c r="J4" s="30"/>
    </row>
    <row r="5" spans="1:10" ht="15">
      <c r="A5" s="61" t="s">
        <v>244</v>
      </c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F6" s="38" t="s">
        <v>160</v>
      </c>
      <c r="G6" s="38"/>
      <c r="H6" s="38"/>
      <c r="J6" s="30"/>
    </row>
    <row r="7" spans="1:10" ht="15.75">
      <c r="A7" s="39" t="s">
        <v>25</v>
      </c>
      <c r="B7" s="36"/>
      <c r="C7" s="62">
        <v>22.5</v>
      </c>
      <c r="D7" s="63"/>
      <c r="E7" s="64"/>
      <c r="F7" s="62"/>
      <c r="G7" s="65"/>
      <c r="H7" s="65"/>
      <c r="J7" s="30"/>
    </row>
    <row r="8" spans="1:10" ht="15.75">
      <c r="A8" s="39" t="s">
        <v>26</v>
      </c>
      <c r="B8" s="36"/>
      <c r="C8" s="62" t="s">
        <v>34</v>
      </c>
      <c r="D8" s="63"/>
      <c r="E8" s="64"/>
      <c r="F8" s="65"/>
      <c r="G8" s="65"/>
      <c r="H8" s="65"/>
      <c r="J8" s="30"/>
    </row>
    <row r="9" spans="1:10" ht="15.75">
      <c r="A9" s="39" t="s">
        <v>27</v>
      </c>
      <c r="B9" s="36"/>
      <c r="C9" s="62" t="s">
        <v>35</v>
      </c>
      <c r="D9" s="63"/>
      <c r="E9" s="64"/>
      <c r="F9" s="65"/>
      <c r="G9" s="65"/>
      <c r="H9" s="65"/>
      <c r="J9" s="30"/>
    </row>
    <row r="10" spans="1:10" ht="15.75">
      <c r="A10" s="39" t="s">
        <v>28</v>
      </c>
      <c r="B10" s="36"/>
      <c r="C10" s="62" t="s">
        <v>75</v>
      </c>
      <c r="D10" s="63"/>
      <c r="E10" s="64"/>
      <c r="F10" s="65"/>
      <c r="G10" s="65"/>
      <c r="H10" s="65"/>
      <c r="J10" s="30"/>
    </row>
    <row r="11" spans="1:10" ht="15.75">
      <c r="A11" s="39" t="s">
        <v>29</v>
      </c>
      <c r="B11" s="36"/>
      <c r="C11" s="62" t="s">
        <v>76</v>
      </c>
      <c r="D11" s="63"/>
      <c r="E11" s="64"/>
      <c r="F11" s="65"/>
      <c r="G11" s="65"/>
      <c r="H11" s="65"/>
      <c r="J11" s="30"/>
    </row>
    <row r="12" spans="1:10" ht="15.75">
      <c r="A12" s="39" t="s">
        <v>30</v>
      </c>
      <c r="B12" s="36"/>
      <c r="C12" s="62" t="s">
        <v>76</v>
      </c>
      <c r="D12" s="63"/>
      <c r="E12" s="64"/>
      <c r="F12" s="62"/>
      <c r="G12" s="65"/>
      <c r="H12" s="65"/>
      <c r="J12" s="30"/>
    </row>
    <row r="13" spans="1:10" ht="6" customHeight="1" thickBot="1">
      <c r="A13" s="527"/>
      <c r="B13" s="527"/>
      <c r="C13" s="46"/>
      <c r="D13" s="47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49" t="s">
        <v>199</v>
      </c>
      <c r="E14" s="50"/>
      <c r="F14" s="51" t="s">
        <v>200</v>
      </c>
      <c r="G14" s="52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7" t="s">
        <v>203</v>
      </c>
      <c r="F15" s="353" t="s">
        <v>200</v>
      </c>
      <c r="G15" s="349" t="s">
        <v>266</v>
      </c>
      <c r="H15" s="349" t="s">
        <v>267</v>
      </c>
      <c r="I15" s="354" t="s">
        <v>205</v>
      </c>
    </row>
    <row r="16" spans="1:10">
      <c r="A16" s="127" t="s">
        <v>32</v>
      </c>
      <c r="B16" s="70">
        <v>22.5</v>
      </c>
      <c r="C16" s="66"/>
      <c r="D16" s="342">
        <v>23950</v>
      </c>
      <c r="E16" s="343"/>
      <c r="F16" s="342">
        <f>ROUND(12*1.3525*(1/B16*D16)+I16,0)</f>
        <v>17329</v>
      </c>
      <c r="G16" s="355">
        <f>ROUND(12*(1/B16*D16),0)</f>
        <v>12773</v>
      </c>
      <c r="H16" s="355"/>
      <c r="I16" s="383">
        <v>53</v>
      </c>
    </row>
    <row r="17" spans="1:9">
      <c r="A17" s="97">
        <v>13</v>
      </c>
      <c r="B17" s="60">
        <f t="shared" ref="B17:B22" si="0">ROUND(2.5*(2.4962*POWER(A17,0.5)),2)</f>
        <v>22.5</v>
      </c>
      <c r="C17" s="59"/>
      <c r="D17" s="148">
        <v>23950</v>
      </c>
      <c r="E17" s="344"/>
      <c r="F17" s="148">
        <f t="shared" ref="F17:F80" si="1">ROUND(12*1.3525*(1/B17*D17)+I17,0)</f>
        <v>17329</v>
      </c>
      <c r="G17" s="348">
        <f t="shared" ref="G17:G80" si="2">ROUND(12*(1/B17*D17),0)</f>
        <v>12773</v>
      </c>
      <c r="H17" s="348"/>
      <c r="I17" s="513">
        <v>53</v>
      </c>
    </row>
    <row r="18" spans="1:9">
      <c r="A18" s="97">
        <v>14</v>
      </c>
      <c r="B18" s="60">
        <f t="shared" si="0"/>
        <v>23.35</v>
      </c>
      <c r="C18" s="59"/>
      <c r="D18" s="148">
        <v>23950</v>
      </c>
      <c r="E18" s="344"/>
      <c r="F18" s="148">
        <f t="shared" si="1"/>
        <v>16700</v>
      </c>
      <c r="G18" s="348">
        <f t="shared" si="2"/>
        <v>12308</v>
      </c>
      <c r="H18" s="348"/>
      <c r="I18" s="513">
        <v>53</v>
      </c>
    </row>
    <row r="19" spans="1:9">
      <c r="A19" s="97">
        <v>15</v>
      </c>
      <c r="B19" s="60">
        <f t="shared" si="0"/>
        <v>24.17</v>
      </c>
      <c r="C19" s="59"/>
      <c r="D19" s="148">
        <v>23950</v>
      </c>
      <c r="E19" s="344"/>
      <c r="F19" s="148">
        <f t="shared" si="1"/>
        <v>16135</v>
      </c>
      <c r="G19" s="348">
        <f t="shared" si="2"/>
        <v>11891</v>
      </c>
      <c r="H19" s="348"/>
      <c r="I19" s="513">
        <v>53</v>
      </c>
    </row>
    <row r="20" spans="1:9">
      <c r="A20" s="97">
        <v>16</v>
      </c>
      <c r="B20" s="60">
        <f t="shared" si="0"/>
        <v>24.96</v>
      </c>
      <c r="C20" s="59"/>
      <c r="D20" s="148">
        <v>23950</v>
      </c>
      <c r="E20" s="344"/>
      <c r="F20" s="148">
        <f t="shared" si="1"/>
        <v>15626</v>
      </c>
      <c r="G20" s="348">
        <f t="shared" si="2"/>
        <v>11514</v>
      </c>
      <c r="H20" s="348"/>
      <c r="I20" s="513">
        <v>53</v>
      </c>
    </row>
    <row r="21" spans="1:9">
      <c r="A21" s="97">
        <v>17</v>
      </c>
      <c r="B21" s="60">
        <f t="shared" si="0"/>
        <v>25.73</v>
      </c>
      <c r="C21" s="59"/>
      <c r="D21" s="148">
        <v>23950</v>
      </c>
      <c r="E21" s="344"/>
      <c r="F21" s="148">
        <f t="shared" si="1"/>
        <v>15160</v>
      </c>
      <c r="G21" s="348">
        <f t="shared" si="2"/>
        <v>11170</v>
      </c>
      <c r="H21" s="348"/>
      <c r="I21" s="513">
        <v>53</v>
      </c>
    </row>
    <row r="22" spans="1:9">
      <c r="A22" s="97">
        <v>18</v>
      </c>
      <c r="B22" s="60">
        <f t="shared" si="0"/>
        <v>26.48</v>
      </c>
      <c r="C22" s="59"/>
      <c r="D22" s="148">
        <v>23950</v>
      </c>
      <c r="E22" s="344"/>
      <c r="F22" s="148">
        <f t="shared" si="1"/>
        <v>14732</v>
      </c>
      <c r="G22" s="348">
        <f t="shared" si="2"/>
        <v>10853</v>
      </c>
      <c r="H22" s="348"/>
      <c r="I22" s="513">
        <v>53</v>
      </c>
    </row>
    <row r="23" spans="1:9">
      <c r="A23" s="97">
        <v>19</v>
      </c>
      <c r="B23" s="60">
        <f t="shared" ref="B23:B28" si="3">ROUND(2.5*(3.89*POWER(A23,0.355)),2)</f>
        <v>27.66</v>
      </c>
      <c r="C23" s="59"/>
      <c r="D23" s="148">
        <v>23950</v>
      </c>
      <c r="E23" s="344"/>
      <c r="F23" s="148">
        <f t="shared" si="1"/>
        <v>14106</v>
      </c>
      <c r="G23" s="348">
        <f t="shared" si="2"/>
        <v>10390</v>
      </c>
      <c r="H23" s="348"/>
      <c r="I23" s="513">
        <v>53</v>
      </c>
    </row>
    <row r="24" spans="1:9">
      <c r="A24" s="97">
        <v>20</v>
      </c>
      <c r="B24" s="60">
        <f t="shared" si="3"/>
        <v>28.17</v>
      </c>
      <c r="C24" s="59"/>
      <c r="D24" s="148">
        <v>23950</v>
      </c>
      <c r="E24" s="344"/>
      <c r="F24" s="148">
        <f t="shared" si="1"/>
        <v>13852</v>
      </c>
      <c r="G24" s="348">
        <f t="shared" si="2"/>
        <v>10202</v>
      </c>
      <c r="H24" s="348"/>
      <c r="I24" s="513">
        <v>53</v>
      </c>
    </row>
    <row r="25" spans="1:9">
      <c r="A25" s="97">
        <v>21</v>
      </c>
      <c r="B25" s="60">
        <f t="shared" si="3"/>
        <v>28.66</v>
      </c>
      <c r="C25" s="59"/>
      <c r="D25" s="148">
        <v>23950</v>
      </c>
      <c r="E25" s="344"/>
      <c r="F25" s="148">
        <f t="shared" si="1"/>
        <v>13616</v>
      </c>
      <c r="G25" s="348">
        <f t="shared" si="2"/>
        <v>10028</v>
      </c>
      <c r="H25" s="348"/>
      <c r="I25" s="513">
        <v>53</v>
      </c>
    </row>
    <row r="26" spans="1:9">
      <c r="A26" s="97">
        <v>22</v>
      </c>
      <c r="B26" s="60">
        <f t="shared" si="3"/>
        <v>29.14</v>
      </c>
      <c r="C26" s="59"/>
      <c r="D26" s="148">
        <v>23950</v>
      </c>
      <c r="E26" s="344"/>
      <c r="F26" s="148">
        <f t="shared" si="1"/>
        <v>13392</v>
      </c>
      <c r="G26" s="348">
        <f t="shared" si="2"/>
        <v>9863</v>
      </c>
      <c r="H26" s="348"/>
      <c r="I26" s="513">
        <v>53</v>
      </c>
    </row>
    <row r="27" spans="1:9">
      <c r="A27" s="97">
        <v>23</v>
      </c>
      <c r="B27" s="60">
        <f t="shared" si="3"/>
        <v>29.6</v>
      </c>
      <c r="C27" s="59"/>
      <c r="D27" s="148">
        <v>23950</v>
      </c>
      <c r="E27" s="344"/>
      <c r="F27" s="148">
        <f t="shared" si="1"/>
        <v>13185</v>
      </c>
      <c r="G27" s="348">
        <f t="shared" si="2"/>
        <v>9709</v>
      </c>
      <c r="H27" s="348"/>
      <c r="I27" s="513">
        <v>53</v>
      </c>
    </row>
    <row r="28" spans="1:9">
      <c r="A28" s="97">
        <v>24</v>
      </c>
      <c r="B28" s="60">
        <f t="shared" si="3"/>
        <v>30.05</v>
      </c>
      <c r="C28" s="59"/>
      <c r="D28" s="148">
        <v>23950</v>
      </c>
      <c r="E28" s="344"/>
      <c r="F28" s="148">
        <f t="shared" si="1"/>
        <v>12988</v>
      </c>
      <c r="G28" s="348">
        <f t="shared" si="2"/>
        <v>9564</v>
      </c>
      <c r="H28" s="348"/>
      <c r="I28" s="513">
        <v>53</v>
      </c>
    </row>
    <row r="29" spans="1:9">
      <c r="A29" s="97">
        <v>25</v>
      </c>
      <c r="B29" s="60">
        <f t="shared" ref="B29:B60" si="4">ROUND(2.5*(LN(A29)+8.803),2)</f>
        <v>30.05</v>
      </c>
      <c r="C29" s="59"/>
      <c r="D29" s="148">
        <v>23950</v>
      </c>
      <c r="E29" s="344"/>
      <c r="F29" s="148">
        <f t="shared" si="1"/>
        <v>12988</v>
      </c>
      <c r="G29" s="348">
        <f t="shared" si="2"/>
        <v>9564</v>
      </c>
      <c r="H29" s="348"/>
      <c r="I29" s="513">
        <v>53</v>
      </c>
    </row>
    <row r="30" spans="1:9">
      <c r="A30" s="97">
        <v>26</v>
      </c>
      <c r="B30" s="60">
        <f t="shared" si="4"/>
        <v>30.15</v>
      </c>
      <c r="C30" s="59"/>
      <c r="D30" s="148">
        <v>23950</v>
      </c>
      <c r="E30" s="344"/>
      <c r="F30" s="148">
        <f t="shared" si="1"/>
        <v>12945</v>
      </c>
      <c r="G30" s="348">
        <f t="shared" si="2"/>
        <v>9532</v>
      </c>
      <c r="H30" s="348"/>
      <c r="I30" s="513">
        <v>53</v>
      </c>
    </row>
    <row r="31" spans="1:9">
      <c r="A31" s="97">
        <v>27</v>
      </c>
      <c r="B31" s="60">
        <f t="shared" si="4"/>
        <v>30.25</v>
      </c>
      <c r="C31" s="59"/>
      <c r="D31" s="148">
        <v>23950</v>
      </c>
      <c r="E31" s="344"/>
      <c r="F31" s="148">
        <f t="shared" si="1"/>
        <v>12903</v>
      </c>
      <c r="G31" s="348">
        <f t="shared" si="2"/>
        <v>9501</v>
      </c>
      <c r="H31" s="348"/>
      <c r="I31" s="513">
        <v>53</v>
      </c>
    </row>
    <row r="32" spans="1:9">
      <c r="A32" s="97">
        <v>28</v>
      </c>
      <c r="B32" s="60">
        <f t="shared" si="4"/>
        <v>30.34</v>
      </c>
      <c r="C32" s="59"/>
      <c r="D32" s="148">
        <v>23950</v>
      </c>
      <c r="E32" s="344"/>
      <c r="F32" s="148">
        <f t="shared" si="1"/>
        <v>12865</v>
      </c>
      <c r="G32" s="348">
        <f t="shared" si="2"/>
        <v>9473</v>
      </c>
      <c r="H32" s="348"/>
      <c r="I32" s="513">
        <v>53</v>
      </c>
    </row>
    <row r="33" spans="1:9">
      <c r="A33" s="97">
        <v>29</v>
      </c>
      <c r="B33" s="60">
        <f t="shared" si="4"/>
        <v>30.43</v>
      </c>
      <c r="C33" s="59"/>
      <c r="D33" s="148">
        <v>23950</v>
      </c>
      <c r="E33" s="344"/>
      <c r="F33" s="148">
        <f t="shared" si="1"/>
        <v>12827</v>
      </c>
      <c r="G33" s="348">
        <f t="shared" si="2"/>
        <v>9445</v>
      </c>
      <c r="H33" s="348"/>
      <c r="I33" s="513">
        <v>53</v>
      </c>
    </row>
    <row r="34" spans="1:9">
      <c r="A34" s="97">
        <v>30</v>
      </c>
      <c r="B34" s="60">
        <f t="shared" si="4"/>
        <v>30.51</v>
      </c>
      <c r="C34" s="59"/>
      <c r="D34" s="148">
        <v>23950</v>
      </c>
      <c r="E34" s="344"/>
      <c r="F34" s="148">
        <f t="shared" si="1"/>
        <v>12793</v>
      </c>
      <c r="G34" s="348">
        <f t="shared" si="2"/>
        <v>9420</v>
      </c>
      <c r="H34" s="348"/>
      <c r="I34" s="513">
        <v>53</v>
      </c>
    </row>
    <row r="35" spans="1:9">
      <c r="A35" s="97">
        <v>31</v>
      </c>
      <c r="B35" s="60">
        <f t="shared" si="4"/>
        <v>30.59</v>
      </c>
      <c r="C35" s="59"/>
      <c r="D35" s="148">
        <v>23950</v>
      </c>
      <c r="E35" s="344"/>
      <c r="F35" s="148">
        <f t="shared" si="1"/>
        <v>12760</v>
      </c>
      <c r="G35" s="348">
        <f t="shared" si="2"/>
        <v>9395</v>
      </c>
      <c r="H35" s="348"/>
      <c r="I35" s="513">
        <v>53</v>
      </c>
    </row>
    <row r="36" spans="1:9">
      <c r="A36" s="97">
        <v>32</v>
      </c>
      <c r="B36" s="60">
        <f t="shared" si="4"/>
        <v>30.67</v>
      </c>
      <c r="C36" s="59"/>
      <c r="D36" s="148">
        <v>23950</v>
      </c>
      <c r="E36" s="344"/>
      <c r="F36" s="148">
        <f t="shared" si="1"/>
        <v>12727</v>
      </c>
      <c r="G36" s="348">
        <f t="shared" si="2"/>
        <v>9371</v>
      </c>
      <c r="H36" s="348"/>
      <c r="I36" s="513">
        <v>53</v>
      </c>
    </row>
    <row r="37" spans="1:9">
      <c r="A37" s="97">
        <v>33</v>
      </c>
      <c r="B37" s="60">
        <f t="shared" si="4"/>
        <v>30.75</v>
      </c>
      <c r="C37" s="59"/>
      <c r="D37" s="148">
        <v>23950</v>
      </c>
      <c r="E37" s="344"/>
      <c r="F37" s="148">
        <f t="shared" si="1"/>
        <v>12694</v>
      </c>
      <c r="G37" s="348">
        <f t="shared" si="2"/>
        <v>9346</v>
      </c>
      <c r="H37" s="348"/>
      <c r="I37" s="513">
        <v>53</v>
      </c>
    </row>
    <row r="38" spans="1:9">
      <c r="A38" s="97">
        <v>34</v>
      </c>
      <c r="B38" s="60">
        <f t="shared" si="4"/>
        <v>30.82</v>
      </c>
      <c r="C38" s="59"/>
      <c r="D38" s="148">
        <v>23950</v>
      </c>
      <c r="E38" s="344"/>
      <c r="F38" s="148">
        <f t="shared" si="1"/>
        <v>12665</v>
      </c>
      <c r="G38" s="348">
        <f t="shared" si="2"/>
        <v>9325</v>
      </c>
      <c r="H38" s="348"/>
      <c r="I38" s="513">
        <v>53</v>
      </c>
    </row>
    <row r="39" spans="1:9">
      <c r="A39" s="97">
        <v>35</v>
      </c>
      <c r="B39" s="60">
        <f t="shared" si="4"/>
        <v>30.9</v>
      </c>
      <c r="C39" s="59"/>
      <c r="D39" s="148">
        <v>23950</v>
      </c>
      <c r="E39" s="344"/>
      <c r="F39" s="148">
        <f t="shared" si="1"/>
        <v>12633</v>
      </c>
      <c r="G39" s="348">
        <f t="shared" si="2"/>
        <v>9301</v>
      </c>
      <c r="H39" s="348"/>
      <c r="I39" s="513">
        <v>53</v>
      </c>
    </row>
    <row r="40" spans="1:9">
      <c r="A40" s="97">
        <v>36</v>
      </c>
      <c r="B40" s="60">
        <f t="shared" si="4"/>
        <v>30.97</v>
      </c>
      <c r="C40" s="59"/>
      <c r="D40" s="148">
        <v>23950</v>
      </c>
      <c r="E40" s="344"/>
      <c r="F40" s="148">
        <f t="shared" si="1"/>
        <v>12604</v>
      </c>
      <c r="G40" s="348">
        <f t="shared" si="2"/>
        <v>9280</v>
      </c>
      <c r="H40" s="348"/>
      <c r="I40" s="513">
        <v>53</v>
      </c>
    </row>
    <row r="41" spans="1:9">
      <c r="A41" s="97">
        <v>37</v>
      </c>
      <c r="B41" s="60">
        <f t="shared" si="4"/>
        <v>31.03</v>
      </c>
      <c r="C41" s="59"/>
      <c r="D41" s="148">
        <v>23950</v>
      </c>
      <c r="E41" s="344"/>
      <c r="F41" s="148">
        <f t="shared" si="1"/>
        <v>12580</v>
      </c>
      <c r="G41" s="348">
        <f t="shared" si="2"/>
        <v>9262</v>
      </c>
      <c r="H41" s="348"/>
      <c r="I41" s="513">
        <v>53</v>
      </c>
    </row>
    <row r="42" spans="1:9">
      <c r="A42" s="97">
        <v>38</v>
      </c>
      <c r="B42" s="60">
        <f t="shared" si="4"/>
        <v>31.1</v>
      </c>
      <c r="C42" s="59"/>
      <c r="D42" s="148">
        <v>23950</v>
      </c>
      <c r="E42" s="344"/>
      <c r="F42" s="148">
        <f t="shared" si="1"/>
        <v>12552</v>
      </c>
      <c r="G42" s="348">
        <f t="shared" si="2"/>
        <v>9241</v>
      </c>
      <c r="H42" s="348"/>
      <c r="I42" s="513">
        <v>53</v>
      </c>
    </row>
    <row r="43" spans="1:9">
      <c r="A43" s="97">
        <v>39</v>
      </c>
      <c r="B43" s="60">
        <f t="shared" si="4"/>
        <v>31.17</v>
      </c>
      <c r="C43" s="59"/>
      <c r="D43" s="148">
        <v>23950</v>
      </c>
      <c r="E43" s="344"/>
      <c r="F43" s="148">
        <f t="shared" si="1"/>
        <v>12524</v>
      </c>
      <c r="G43" s="348">
        <f t="shared" si="2"/>
        <v>9220</v>
      </c>
      <c r="H43" s="348"/>
      <c r="I43" s="513">
        <v>53</v>
      </c>
    </row>
    <row r="44" spans="1:9">
      <c r="A44" s="97">
        <v>40</v>
      </c>
      <c r="B44" s="60">
        <f t="shared" si="4"/>
        <v>31.23</v>
      </c>
      <c r="C44" s="59"/>
      <c r="D44" s="148">
        <v>23950</v>
      </c>
      <c r="E44" s="344"/>
      <c r="F44" s="148">
        <f t="shared" si="1"/>
        <v>12500</v>
      </c>
      <c r="G44" s="348">
        <f t="shared" si="2"/>
        <v>9203</v>
      </c>
      <c r="H44" s="348"/>
      <c r="I44" s="513">
        <v>53</v>
      </c>
    </row>
    <row r="45" spans="1:9">
      <c r="A45" s="97">
        <v>41</v>
      </c>
      <c r="B45" s="60">
        <f t="shared" si="4"/>
        <v>31.29</v>
      </c>
      <c r="C45" s="59"/>
      <c r="D45" s="148">
        <v>23950</v>
      </c>
      <c r="E45" s="344"/>
      <c r="F45" s="148">
        <f t="shared" si="1"/>
        <v>12476</v>
      </c>
      <c r="G45" s="348">
        <f t="shared" si="2"/>
        <v>9185</v>
      </c>
      <c r="H45" s="348"/>
      <c r="I45" s="513">
        <v>53</v>
      </c>
    </row>
    <row r="46" spans="1:9">
      <c r="A46" s="97">
        <v>42</v>
      </c>
      <c r="B46" s="60">
        <f t="shared" si="4"/>
        <v>31.35</v>
      </c>
      <c r="C46" s="59"/>
      <c r="D46" s="148">
        <v>23950</v>
      </c>
      <c r="E46" s="344"/>
      <c r="F46" s="148">
        <f t="shared" si="1"/>
        <v>12452</v>
      </c>
      <c r="G46" s="348">
        <f t="shared" si="2"/>
        <v>9167</v>
      </c>
      <c r="H46" s="348"/>
      <c r="I46" s="513">
        <v>53</v>
      </c>
    </row>
    <row r="47" spans="1:9">
      <c r="A47" s="97">
        <v>43</v>
      </c>
      <c r="B47" s="60">
        <f t="shared" si="4"/>
        <v>31.41</v>
      </c>
      <c r="C47" s="59"/>
      <c r="D47" s="148">
        <v>23950</v>
      </c>
      <c r="E47" s="344"/>
      <c r="F47" s="148">
        <f t="shared" si="1"/>
        <v>12428</v>
      </c>
      <c r="G47" s="348">
        <f t="shared" si="2"/>
        <v>9150</v>
      </c>
      <c r="H47" s="348"/>
      <c r="I47" s="513">
        <v>53</v>
      </c>
    </row>
    <row r="48" spans="1:9">
      <c r="A48" s="97">
        <v>44</v>
      </c>
      <c r="B48" s="60">
        <f t="shared" si="4"/>
        <v>31.47</v>
      </c>
      <c r="C48" s="59"/>
      <c r="D48" s="148">
        <v>23950</v>
      </c>
      <c r="E48" s="344"/>
      <c r="F48" s="148">
        <f t="shared" si="1"/>
        <v>12405</v>
      </c>
      <c r="G48" s="348">
        <f t="shared" si="2"/>
        <v>9133</v>
      </c>
      <c r="H48" s="348"/>
      <c r="I48" s="513">
        <v>53</v>
      </c>
    </row>
    <row r="49" spans="1:9">
      <c r="A49" s="97">
        <v>45</v>
      </c>
      <c r="B49" s="60">
        <f t="shared" si="4"/>
        <v>31.52</v>
      </c>
      <c r="C49" s="59"/>
      <c r="D49" s="148">
        <v>23950</v>
      </c>
      <c r="E49" s="344"/>
      <c r="F49" s="148">
        <f t="shared" si="1"/>
        <v>12385</v>
      </c>
      <c r="G49" s="348">
        <f t="shared" si="2"/>
        <v>9118</v>
      </c>
      <c r="H49" s="348"/>
      <c r="I49" s="513">
        <v>53</v>
      </c>
    </row>
    <row r="50" spans="1:9">
      <c r="A50" s="97">
        <v>46</v>
      </c>
      <c r="B50" s="60">
        <f t="shared" si="4"/>
        <v>31.58</v>
      </c>
      <c r="C50" s="59"/>
      <c r="D50" s="148">
        <v>23950</v>
      </c>
      <c r="E50" s="344"/>
      <c r="F50" s="148">
        <f t="shared" si="1"/>
        <v>12362</v>
      </c>
      <c r="G50" s="348">
        <f t="shared" si="2"/>
        <v>9101</v>
      </c>
      <c r="H50" s="348"/>
      <c r="I50" s="513">
        <v>53</v>
      </c>
    </row>
    <row r="51" spans="1:9">
      <c r="A51" s="97">
        <v>47</v>
      </c>
      <c r="B51" s="60">
        <f t="shared" si="4"/>
        <v>31.63</v>
      </c>
      <c r="C51" s="59"/>
      <c r="D51" s="148">
        <v>23950</v>
      </c>
      <c r="E51" s="344"/>
      <c r="F51" s="148">
        <f t="shared" si="1"/>
        <v>12342</v>
      </c>
      <c r="G51" s="348">
        <f t="shared" si="2"/>
        <v>9086</v>
      </c>
      <c r="H51" s="348"/>
      <c r="I51" s="513">
        <v>53</v>
      </c>
    </row>
    <row r="52" spans="1:9">
      <c r="A52" s="97">
        <v>48</v>
      </c>
      <c r="B52" s="60">
        <f t="shared" si="4"/>
        <v>31.69</v>
      </c>
      <c r="C52" s="59"/>
      <c r="D52" s="148">
        <v>23950</v>
      </c>
      <c r="E52" s="344"/>
      <c r="F52" s="148">
        <f t="shared" si="1"/>
        <v>12319</v>
      </c>
      <c r="G52" s="348">
        <f t="shared" si="2"/>
        <v>9069</v>
      </c>
      <c r="H52" s="348"/>
      <c r="I52" s="513">
        <v>53</v>
      </c>
    </row>
    <row r="53" spans="1:9">
      <c r="A53" s="97">
        <v>49</v>
      </c>
      <c r="B53" s="60">
        <f t="shared" si="4"/>
        <v>31.74</v>
      </c>
      <c r="C53" s="59"/>
      <c r="D53" s="148">
        <v>23950</v>
      </c>
      <c r="E53" s="344"/>
      <c r="F53" s="148">
        <f t="shared" si="1"/>
        <v>12300</v>
      </c>
      <c r="G53" s="348">
        <f t="shared" si="2"/>
        <v>9055</v>
      </c>
      <c r="H53" s="348"/>
      <c r="I53" s="513">
        <v>53</v>
      </c>
    </row>
    <row r="54" spans="1:9">
      <c r="A54" s="97">
        <v>50</v>
      </c>
      <c r="B54" s="60">
        <f t="shared" si="4"/>
        <v>31.79</v>
      </c>
      <c r="C54" s="59"/>
      <c r="D54" s="148">
        <v>23950</v>
      </c>
      <c r="E54" s="344"/>
      <c r="F54" s="148">
        <f t="shared" si="1"/>
        <v>12280</v>
      </c>
      <c r="G54" s="348">
        <f t="shared" si="2"/>
        <v>9041</v>
      </c>
      <c r="H54" s="348"/>
      <c r="I54" s="513">
        <v>53</v>
      </c>
    </row>
    <row r="55" spans="1:9">
      <c r="A55" s="97">
        <v>51</v>
      </c>
      <c r="B55" s="60">
        <f t="shared" si="4"/>
        <v>31.84</v>
      </c>
      <c r="C55" s="59"/>
      <c r="D55" s="148">
        <v>23950</v>
      </c>
      <c r="E55" s="344"/>
      <c r="F55" s="148">
        <f t="shared" si="1"/>
        <v>12261</v>
      </c>
      <c r="G55" s="348">
        <f t="shared" si="2"/>
        <v>9026</v>
      </c>
      <c r="H55" s="348"/>
      <c r="I55" s="513">
        <v>53</v>
      </c>
    </row>
    <row r="56" spans="1:9">
      <c r="A56" s="97">
        <v>52</v>
      </c>
      <c r="B56" s="60">
        <f t="shared" si="4"/>
        <v>31.89</v>
      </c>
      <c r="C56" s="59"/>
      <c r="D56" s="148">
        <v>23950</v>
      </c>
      <c r="E56" s="344"/>
      <c r="F56" s="148">
        <f t="shared" si="1"/>
        <v>12242</v>
      </c>
      <c r="G56" s="348">
        <f t="shared" si="2"/>
        <v>9012</v>
      </c>
      <c r="H56" s="348"/>
      <c r="I56" s="513">
        <v>53</v>
      </c>
    </row>
    <row r="57" spans="1:9">
      <c r="A57" s="97">
        <v>53</v>
      </c>
      <c r="B57" s="60">
        <f t="shared" si="4"/>
        <v>31.93</v>
      </c>
      <c r="C57" s="59"/>
      <c r="D57" s="148">
        <v>23950</v>
      </c>
      <c r="E57" s="344"/>
      <c r="F57" s="148">
        <f t="shared" si="1"/>
        <v>12227</v>
      </c>
      <c r="G57" s="348">
        <f t="shared" si="2"/>
        <v>9001</v>
      </c>
      <c r="H57" s="348"/>
      <c r="I57" s="513">
        <v>53</v>
      </c>
    </row>
    <row r="58" spans="1:9">
      <c r="A58" s="97">
        <v>54</v>
      </c>
      <c r="B58" s="60">
        <f t="shared" si="4"/>
        <v>31.98</v>
      </c>
      <c r="C58" s="59"/>
      <c r="D58" s="148">
        <v>23950</v>
      </c>
      <c r="E58" s="344"/>
      <c r="F58" s="148">
        <f t="shared" si="1"/>
        <v>12208</v>
      </c>
      <c r="G58" s="348">
        <f t="shared" si="2"/>
        <v>8987</v>
      </c>
      <c r="H58" s="348"/>
      <c r="I58" s="513">
        <v>53</v>
      </c>
    </row>
    <row r="59" spans="1:9">
      <c r="A59" s="97">
        <v>55</v>
      </c>
      <c r="B59" s="60">
        <f t="shared" si="4"/>
        <v>32.03</v>
      </c>
      <c r="C59" s="59"/>
      <c r="D59" s="148">
        <v>23950</v>
      </c>
      <c r="E59" s="344"/>
      <c r="F59" s="148">
        <f t="shared" si="1"/>
        <v>12189</v>
      </c>
      <c r="G59" s="348">
        <f t="shared" si="2"/>
        <v>8973</v>
      </c>
      <c r="H59" s="348"/>
      <c r="I59" s="513">
        <v>53</v>
      </c>
    </row>
    <row r="60" spans="1:9">
      <c r="A60" s="97">
        <v>56</v>
      </c>
      <c r="B60" s="60">
        <f t="shared" si="4"/>
        <v>32.07</v>
      </c>
      <c r="C60" s="59"/>
      <c r="D60" s="148">
        <v>23950</v>
      </c>
      <c r="E60" s="344"/>
      <c r="F60" s="148">
        <f t="shared" si="1"/>
        <v>12174</v>
      </c>
      <c r="G60" s="348">
        <f t="shared" si="2"/>
        <v>8962</v>
      </c>
      <c r="H60" s="348"/>
      <c r="I60" s="513">
        <v>53</v>
      </c>
    </row>
    <row r="61" spans="1:9">
      <c r="A61" s="97">
        <v>57</v>
      </c>
      <c r="B61" s="60">
        <f t="shared" ref="B61:B92" si="5">ROUND(2.5*(0.0015*A61+12.74285),2)</f>
        <v>32.07</v>
      </c>
      <c r="C61" s="59"/>
      <c r="D61" s="148">
        <v>23950</v>
      </c>
      <c r="E61" s="344"/>
      <c r="F61" s="148">
        <f t="shared" si="1"/>
        <v>12174</v>
      </c>
      <c r="G61" s="348">
        <f t="shared" si="2"/>
        <v>8962</v>
      </c>
      <c r="H61" s="348"/>
      <c r="I61" s="513">
        <v>53</v>
      </c>
    </row>
    <row r="62" spans="1:9">
      <c r="A62" s="97">
        <v>58</v>
      </c>
      <c r="B62" s="60">
        <f t="shared" si="5"/>
        <v>32.07</v>
      </c>
      <c r="C62" s="59"/>
      <c r="D62" s="148">
        <v>23950</v>
      </c>
      <c r="E62" s="344"/>
      <c r="F62" s="148">
        <f t="shared" si="1"/>
        <v>12174</v>
      </c>
      <c r="G62" s="348">
        <f t="shared" si="2"/>
        <v>8962</v>
      </c>
      <c r="H62" s="348"/>
      <c r="I62" s="513">
        <v>53</v>
      </c>
    </row>
    <row r="63" spans="1:9">
      <c r="A63" s="97">
        <v>59</v>
      </c>
      <c r="B63" s="60">
        <f t="shared" si="5"/>
        <v>32.08</v>
      </c>
      <c r="C63" s="59"/>
      <c r="D63" s="148">
        <v>23950</v>
      </c>
      <c r="E63" s="344"/>
      <c r="F63" s="148">
        <f t="shared" si="1"/>
        <v>12170</v>
      </c>
      <c r="G63" s="348">
        <f t="shared" si="2"/>
        <v>8959</v>
      </c>
      <c r="H63" s="348"/>
      <c r="I63" s="513">
        <v>53</v>
      </c>
    </row>
    <row r="64" spans="1:9">
      <c r="A64" s="97">
        <v>60</v>
      </c>
      <c r="B64" s="60">
        <f t="shared" si="5"/>
        <v>32.08</v>
      </c>
      <c r="C64" s="59"/>
      <c r="D64" s="148">
        <v>23950</v>
      </c>
      <c r="E64" s="344"/>
      <c r="F64" s="148">
        <f t="shared" si="1"/>
        <v>12170</v>
      </c>
      <c r="G64" s="348">
        <f t="shared" si="2"/>
        <v>8959</v>
      </c>
      <c r="H64" s="348"/>
      <c r="I64" s="513">
        <v>53</v>
      </c>
    </row>
    <row r="65" spans="1:9">
      <c r="A65" s="97">
        <v>61</v>
      </c>
      <c r="B65" s="60">
        <f t="shared" si="5"/>
        <v>32.090000000000003</v>
      </c>
      <c r="C65" s="59"/>
      <c r="D65" s="148">
        <v>23950</v>
      </c>
      <c r="E65" s="344"/>
      <c r="F65" s="148">
        <f t="shared" si="1"/>
        <v>12166</v>
      </c>
      <c r="G65" s="348">
        <f t="shared" si="2"/>
        <v>8956</v>
      </c>
      <c r="H65" s="348"/>
      <c r="I65" s="513">
        <v>53</v>
      </c>
    </row>
    <row r="66" spans="1:9">
      <c r="A66" s="97">
        <v>62</v>
      </c>
      <c r="B66" s="60">
        <f t="shared" si="5"/>
        <v>32.090000000000003</v>
      </c>
      <c r="C66" s="59"/>
      <c r="D66" s="148">
        <v>23950</v>
      </c>
      <c r="E66" s="344"/>
      <c r="F66" s="148">
        <f t="shared" si="1"/>
        <v>12166</v>
      </c>
      <c r="G66" s="348">
        <f t="shared" si="2"/>
        <v>8956</v>
      </c>
      <c r="H66" s="348"/>
      <c r="I66" s="513">
        <v>53</v>
      </c>
    </row>
    <row r="67" spans="1:9">
      <c r="A67" s="97">
        <v>63</v>
      </c>
      <c r="B67" s="60">
        <f t="shared" si="5"/>
        <v>32.090000000000003</v>
      </c>
      <c r="C67" s="59"/>
      <c r="D67" s="148">
        <v>23950</v>
      </c>
      <c r="E67" s="344"/>
      <c r="F67" s="148">
        <f t="shared" si="1"/>
        <v>12166</v>
      </c>
      <c r="G67" s="348">
        <f t="shared" si="2"/>
        <v>8956</v>
      </c>
      <c r="H67" s="348"/>
      <c r="I67" s="513">
        <v>53</v>
      </c>
    </row>
    <row r="68" spans="1:9">
      <c r="A68" s="97">
        <v>64</v>
      </c>
      <c r="B68" s="60">
        <f t="shared" si="5"/>
        <v>32.1</v>
      </c>
      <c r="C68" s="59"/>
      <c r="D68" s="148">
        <v>23950</v>
      </c>
      <c r="E68" s="344"/>
      <c r="F68" s="148">
        <f t="shared" si="1"/>
        <v>12162</v>
      </c>
      <c r="G68" s="348">
        <f t="shared" si="2"/>
        <v>8953</v>
      </c>
      <c r="H68" s="348"/>
      <c r="I68" s="513">
        <v>53</v>
      </c>
    </row>
    <row r="69" spans="1:9">
      <c r="A69" s="97">
        <v>65</v>
      </c>
      <c r="B69" s="60">
        <f t="shared" si="5"/>
        <v>32.1</v>
      </c>
      <c r="C69" s="59"/>
      <c r="D69" s="148">
        <v>23950</v>
      </c>
      <c r="E69" s="344"/>
      <c r="F69" s="148">
        <f t="shared" si="1"/>
        <v>12162</v>
      </c>
      <c r="G69" s="348">
        <f t="shared" si="2"/>
        <v>8953</v>
      </c>
      <c r="H69" s="348"/>
      <c r="I69" s="513">
        <v>53</v>
      </c>
    </row>
    <row r="70" spans="1:9">
      <c r="A70" s="97">
        <v>66</v>
      </c>
      <c r="B70" s="60">
        <f t="shared" si="5"/>
        <v>32.1</v>
      </c>
      <c r="C70" s="59"/>
      <c r="D70" s="148">
        <v>23950</v>
      </c>
      <c r="E70" s="344"/>
      <c r="F70" s="148">
        <f t="shared" si="1"/>
        <v>12162</v>
      </c>
      <c r="G70" s="348">
        <f t="shared" si="2"/>
        <v>8953</v>
      </c>
      <c r="H70" s="348"/>
      <c r="I70" s="513">
        <v>53</v>
      </c>
    </row>
    <row r="71" spans="1:9">
      <c r="A71" s="97">
        <v>67</v>
      </c>
      <c r="B71" s="60">
        <f t="shared" si="5"/>
        <v>32.11</v>
      </c>
      <c r="C71" s="59"/>
      <c r="D71" s="148">
        <v>23950</v>
      </c>
      <c r="E71" s="344"/>
      <c r="F71" s="148">
        <f t="shared" si="1"/>
        <v>12159</v>
      </c>
      <c r="G71" s="348">
        <f t="shared" si="2"/>
        <v>8950</v>
      </c>
      <c r="H71" s="348"/>
      <c r="I71" s="513">
        <v>53</v>
      </c>
    </row>
    <row r="72" spans="1:9">
      <c r="A72" s="97">
        <v>68</v>
      </c>
      <c r="B72" s="60">
        <f t="shared" si="5"/>
        <v>32.11</v>
      </c>
      <c r="C72" s="59"/>
      <c r="D72" s="148">
        <v>23950</v>
      </c>
      <c r="E72" s="344"/>
      <c r="F72" s="148">
        <f t="shared" si="1"/>
        <v>12159</v>
      </c>
      <c r="G72" s="348">
        <f t="shared" si="2"/>
        <v>8950</v>
      </c>
      <c r="H72" s="348"/>
      <c r="I72" s="513">
        <v>53</v>
      </c>
    </row>
    <row r="73" spans="1:9">
      <c r="A73" s="97">
        <v>69</v>
      </c>
      <c r="B73" s="60">
        <f t="shared" si="5"/>
        <v>32.119999999999997</v>
      </c>
      <c r="C73" s="59"/>
      <c r="D73" s="148">
        <v>23950</v>
      </c>
      <c r="E73" s="344"/>
      <c r="F73" s="148">
        <f t="shared" si="1"/>
        <v>12155</v>
      </c>
      <c r="G73" s="348">
        <f t="shared" si="2"/>
        <v>8948</v>
      </c>
      <c r="H73" s="348"/>
      <c r="I73" s="513">
        <v>53</v>
      </c>
    </row>
    <row r="74" spans="1:9">
      <c r="A74" s="97">
        <v>70</v>
      </c>
      <c r="B74" s="60">
        <f t="shared" si="5"/>
        <v>32.119999999999997</v>
      </c>
      <c r="C74" s="59"/>
      <c r="D74" s="148">
        <v>23950</v>
      </c>
      <c r="E74" s="344"/>
      <c r="F74" s="148">
        <f t="shared" si="1"/>
        <v>12155</v>
      </c>
      <c r="G74" s="348">
        <f t="shared" si="2"/>
        <v>8948</v>
      </c>
      <c r="H74" s="348"/>
      <c r="I74" s="513">
        <v>53</v>
      </c>
    </row>
    <row r="75" spans="1:9">
      <c r="A75" s="97">
        <v>71</v>
      </c>
      <c r="B75" s="60">
        <f t="shared" si="5"/>
        <v>32.119999999999997</v>
      </c>
      <c r="C75" s="59"/>
      <c r="D75" s="148">
        <v>23950</v>
      </c>
      <c r="E75" s="344"/>
      <c r="F75" s="148">
        <f t="shared" si="1"/>
        <v>12155</v>
      </c>
      <c r="G75" s="348">
        <f t="shared" si="2"/>
        <v>8948</v>
      </c>
      <c r="H75" s="348"/>
      <c r="I75" s="513">
        <v>53</v>
      </c>
    </row>
    <row r="76" spans="1:9">
      <c r="A76" s="97">
        <v>72</v>
      </c>
      <c r="B76" s="60">
        <f t="shared" si="5"/>
        <v>32.130000000000003</v>
      </c>
      <c r="C76" s="59"/>
      <c r="D76" s="148">
        <v>23950</v>
      </c>
      <c r="E76" s="344"/>
      <c r="F76" s="148">
        <f t="shared" si="1"/>
        <v>12151</v>
      </c>
      <c r="G76" s="348">
        <f t="shared" si="2"/>
        <v>8945</v>
      </c>
      <c r="H76" s="348"/>
      <c r="I76" s="513">
        <v>53</v>
      </c>
    </row>
    <row r="77" spans="1:9">
      <c r="A77" s="97">
        <v>73</v>
      </c>
      <c r="B77" s="60">
        <f t="shared" si="5"/>
        <v>32.130000000000003</v>
      </c>
      <c r="C77" s="59"/>
      <c r="D77" s="148">
        <v>23950</v>
      </c>
      <c r="E77" s="344"/>
      <c r="F77" s="148">
        <f t="shared" si="1"/>
        <v>12151</v>
      </c>
      <c r="G77" s="348">
        <f t="shared" si="2"/>
        <v>8945</v>
      </c>
      <c r="H77" s="348"/>
      <c r="I77" s="513">
        <v>53</v>
      </c>
    </row>
    <row r="78" spans="1:9">
      <c r="A78" s="97">
        <v>74</v>
      </c>
      <c r="B78" s="60">
        <f t="shared" si="5"/>
        <v>32.130000000000003</v>
      </c>
      <c r="C78" s="59"/>
      <c r="D78" s="148">
        <v>23950</v>
      </c>
      <c r="E78" s="344"/>
      <c r="F78" s="148">
        <f t="shared" si="1"/>
        <v>12151</v>
      </c>
      <c r="G78" s="348">
        <f t="shared" si="2"/>
        <v>8945</v>
      </c>
      <c r="H78" s="348"/>
      <c r="I78" s="513">
        <v>53</v>
      </c>
    </row>
    <row r="79" spans="1:9">
      <c r="A79" s="97">
        <v>75</v>
      </c>
      <c r="B79" s="60">
        <f t="shared" si="5"/>
        <v>32.14</v>
      </c>
      <c r="C79" s="59"/>
      <c r="D79" s="148">
        <v>23950</v>
      </c>
      <c r="E79" s="344"/>
      <c r="F79" s="148">
        <f t="shared" si="1"/>
        <v>12147</v>
      </c>
      <c r="G79" s="348">
        <f t="shared" si="2"/>
        <v>8942</v>
      </c>
      <c r="H79" s="348"/>
      <c r="I79" s="513">
        <v>53</v>
      </c>
    </row>
    <row r="80" spans="1:9">
      <c r="A80" s="97">
        <v>76</v>
      </c>
      <c r="B80" s="60">
        <f t="shared" si="5"/>
        <v>32.14</v>
      </c>
      <c r="C80" s="59"/>
      <c r="D80" s="148">
        <v>23950</v>
      </c>
      <c r="E80" s="344"/>
      <c r="F80" s="148">
        <f t="shared" si="1"/>
        <v>12147</v>
      </c>
      <c r="G80" s="348">
        <f t="shared" si="2"/>
        <v>8942</v>
      </c>
      <c r="H80" s="348"/>
      <c r="I80" s="513">
        <v>53</v>
      </c>
    </row>
    <row r="81" spans="1:9">
      <c r="A81" s="97">
        <v>77</v>
      </c>
      <c r="B81" s="60">
        <f t="shared" si="5"/>
        <v>32.15</v>
      </c>
      <c r="C81" s="59"/>
      <c r="D81" s="148">
        <v>23950</v>
      </c>
      <c r="E81" s="344"/>
      <c r="F81" s="148">
        <f t="shared" ref="F81:F144" si="6">ROUND(12*1.3525*(1/B81*D81)+I81,0)</f>
        <v>12143</v>
      </c>
      <c r="G81" s="348">
        <f t="shared" ref="G81:G144" si="7">ROUND(12*(1/B81*D81),0)</f>
        <v>8939</v>
      </c>
      <c r="H81" s="348"/>
      <c r="I81" s="513">
        <v>53</v>
      </c>
    </row>
    <row r="82" spans="1:9">
      <c r="A82" s="97">
        <v>78</v>
      </c>
      <c r="B82" s="60">
        <f t="shared" si="5"/>
        <v>32.15</v>
      </c>
      <c r="C82" s="59"/>
      <c r="D82" s="148">
        <v>23950</v>
      </c>
      <c r="E82" s="344"/>
      <c r="F82" s="148">
        <f t="shared" si="6"/>
        <v>12143</v>
      </c>
      <c r="G82" s="348">
        <f t="shared" si="7"/>
        <v>8939</v>
      </c>
      <c r="H82" s="348"/>
      <c r="I82" s="513">
        <v>53</v>
      </c>
    </row>
    <row r="83" spans="1:9">
      <c r="A83" s="97">
        <v>79</v>
      </c>
      <c r="B83" s="60">
        <f t="shared" si="5"/>
        <v>32.15</v>
      </c>
      <c r="C83" s="59"/>
      <c r="D83" s="148">
        <v>23950</v>
      </c>
      <c r="E83" s="344"/>
      <c r="F83" s="148">
        <f t="shared" si="6"/>
        <v>12143</v>
      </c>
      <c r="G83" s="348">
        <f t="shared" si="7"/>
        <v>8939</v>
      </c>
      <c r="H83" s="348"/>
      <c r="I83" s="513">
        <v>53</v>
      </c>
    </row>
    <row r="84" spans="1:9">
      <c r="A84" s="97">
        <v>80</v>
      </c>
      <c r="B84" s="60">
        <f t="shared" si="5"/>
        <v>32.159999999999997</v>
      </c>
      <c r="C84" s="59"/>
      <c r="D84" s="148">
        <v>23950</v>
      </c>
      <c r="E84" s="344"/>
      <c r="F84" s="148">
        <f t="shared" si="6"/>
        <v>12140</v>
      </c>
      <c r="G84" s="348">
        <f t="shared" si="7"/>
        <v>8937</v>
      </c>
      <c r="H84" s="348"/>
      <c r="I84" s="513">
        <v>53</v>
      </c>
    </row>
    <row r="85" spans="1:9">
      <c r="A85" s="97">
        <v>81</v>
      </c>
      <c r="B85" s="60">
        <f t="shared" si="5"/>
        <v>32.159999999999997</v>
      </c>
      <c r="C85" s="59"/>
      <c r="D85" s="148">
        <v>23950</v>
      </c>
      <c r="E85" s="344"/>
      <c r="F85" s="148">
        <f t="shared" si="6"/>
        <v>12140</v>
      </c>
      <c r="G85" s="348">
        <f t="shared" si="7"/>
        <v>8937</v>
      </c>
      <c r="H85" s="348"/>
      <c r="I85" s="513">
        <v>53</v>
      </c>
    </row>
    <row r="86" spans="1:9">
      <c r="A86" s="97">
        <v>82</v>
      </c>
      <c r="B86" s="60">
        <f t="shared" si="5"/>
        <v>32.159999999999997</v>
      </c>
      <c r="C86" s="59"/>
      <c r="D86" s="148">
        <v>23950</v>
      </c>
      <c r="E86" s="344"/>
      <c r="F86" s="148">
        <f t="shared" si="6"/>
        <v>12140</v>
      </c>
      <c r="G86" s="348">
        <f t="shared" si="7"/>
        <v>8937</v>
      </c>
      <c r="H86" s="348"/>
      <c r="I86" s="513">
        <v>53</v>
      </c>
    </row>
    <row r="87" spans="1:9">
      <c r="A87" s="97">
        <v>83</v>
      </c>
      <c r="B87" s="60">
        <f t="shared" si="5"/>
        <v>32.17</v>
      </c>
      <c r="C87" s="59"/>
      <c r="D87" s="148">
        <v>23950</v>
      </c>
      <c r="E87" s="344"/>
      <c r="F87" s="148">
        <f t="shared" si="6"/>
        <v>12136</v>
      </c>
      <c r="G87" s="348">
        <f t="shared" si="7"/>
        <v>8934</v>
      </c>
      <c r="H87" s="348"/>
      <c r="I87" s="513">
        <v>53</v>
      </c>
    </row>
    <row r="88" spans="1:9">
      <c r="A88" s="97">
        <v>84</v>
      </c>
      <c r="B88" s="60">
        <f t="shared" si="5"/>
        <v>32.17</v>
      </c>
      <c r="C88" s="59"/>
      <c r="D88" s="148">
        <v>23950</v>
      </c>
      <c r="E88" s="344"/>
      <c r="F88" s="148">
        <f t="shared" si="6"/>
        <v>12136</v>
      </c>
      <c r="G88" s="348">
        <f t="shared" si="7"/>
        <v>8934</v>
      </c>
      <c r="H88" s="348"/>
      <c r="I88" s="513">
        <v>53</v>
      </c>
    </row>
    <row r="89" spans="1:9">
      <c r="A89" s="97">
        <v>85</v>
      </c>
      <c r="B89" s="60">
        <f t="shared" si="5"/>
        <v>32.18</v>
      </c>
      <c r="C89" s="59"/>
      <c r="D89" s="148">
        <v>23950</v>
      </c>
      <c r="E89" s="344"/>
      <c r="F89" s="148">
        <f t="shared" si="6"/>
        <v>12132</v>
      </c>
      <c r="G89" s="348">
        <f t="shared" si="7"/>
        <v>8931</v>
      </c>
      <c r="H89" s="348"/>
      <c r="I89" s="513">
        <v>53</v>
      </c>
    </row>
    <row r="90" spans="1:9">
      <c r="A90" s="97">
        <v>86</v>
      </c>
      <c r="B90" s="60">
        <f t="shared" si="5"/>
        <v>32.18</v>
      </c>
      <c r="C90" s="59"/>
      <c r="D90" s="148">
        <v>23950</v>
      </c>
      <c r="E90" s="344"/>
      <c r="F90" s="148">
        <f t="shared" si="6"/>
        <v>12132</v>
      </c>
      <c r="G90" s="348">
        <f t="shared" si="7"/>
        <v>8931</v>
      </c>
      <c r="H90" s="348"/>
      <c r="I90" s="513">
        <v>53</v>
      </c>
    </row>
    <row r="91" spans="1:9">
      <c r="A91" s="97">
        <v>87</v>
      </c>
      <c r="B91" s="60">
        <f t="shared" si="5"/>
        <v>32.18</v>
      </c>
      <c r="C91" s="59"/>
      <c r="D91" s="148">
        <v>23950</v>
      </c>
      <c r="E91" s="344"/>
      <c r="F91" s="148">
        <f t="shared" si="6"/>
        <v>12132</v>
      </c>
      <c r="G91" s="348">
        <f t="shared" si="7"/>
        <v>8931</v>
      </c>
      <c r="H91" s="348"/>
      <c r="I91" s="513">
        <v>53</v>
      </c>
    </row>
    <row r="92" spans="1:9">
      <c r="A92" s="97">
        <v>88</v>
      </c>
      <c r="B92" s="60">
        <f t="shared" si="5"/>
        <v>32.19</v>
      </c>
      <c r="C92" s="59"/>
      <c r="D92" s="148">
        <v>23950</v>
      </c>
      <c r="E92" s="344"/>
      <c r="F92" s="148">
        <f t="shared" si="6"/>
        <v>12128</v>
      </c>
      <c r="G92" s="348">
        <f t="shared" si="7"/>
        <v>8928</v>
      </c>
      <c r="H92" s="348"/>
      <c r="I92" s="513">
        <v>53</v>
      </c>
    </row>
    <row r="93" spans="1:9">
      <c r="A93" s="97">
        <v>89</v>
      </c>
      <c r="B93" s="60">
        <f t="shared" ref="B93:B124" si="8">ROUND(2.5*(0.0015*A93+12.74285),2)</f>
        <v>32.19</v>
      </c>
      <c r="C93" s="59"/>
      <c r="D93" s="148">
        <v>23950</v>
      </c>
      <c r="E93" s="344"/>
      <c r="F93" s="148">
        <f t="shared" si="6"/>
        <v>12128</v>
      </c>
      <c r="G93" s="348">
        <f t="shared" si="7"/>
        <v>8928</v>
      </c>
      <c r="H93" s="348"/>
      <c r="I93" s="513">
        <v>53</v>
      </c>
    </row>
    <row r="94" spans="1:9">
      <c r="A94" s="97">
        <v>90</v>
      </c>
      <c r="B94" s="60">
        <f t="shared" si="8"/>
        <v>32.19</v>
      </c>
      <c r="C94" s="59"/>
      <c r="D94" s="148">
        <v>23950</v>
      </c>
      <c r="E94" s="344"/>
      <c r="F94" s="148">
        <f t="shared" si="6"/>
        <v>12128</v>
      </c>
      <c r="G94" s="348">
        <f t="shared" si="7"/>
        <v>8928</v>
      </c>
      <c r="H94" s="348"/>
      <c r="I94" s="513">
        <v>53</v>
      </c>
    </row>
    <row r="95" spans="1:9">
      <c r="A95" s="97">
        <v>91</v>
      </c>
      <c r="B95" s="60">
        <f t="shared" si="8"/>
        <v>32.200000000000003</v>
      </c>
      <c r="C95" s="59"/>
      <c r="D95" s="148">
        <v>23950</v>
      </c>
      <c r="E95" s="344"/>
      <c r="F95" s="148">
        <f t="shared" si="6"/>
        <v>12125</v>
      </c>
      <c r="G95" s="348">
        <f t="shared" si="7"/>
        <v>8925</v>
      </c>
      <c r="H95" s="348"/>
      <c r="I95" s="513">
        <v>53</v>
      </c>
    </row>
    <row r="96" spans="1:9">
      <c r="A96" s="97">
        <v>92</v>
      </c>
      <c r="B96" s="60">
        <f t="shared" si="8"/>
        <v>32.200000000000003</v>
      </c>
      <c r="C96" s="59"/>
      <c r="D96" s="148">
        <v>23950</v>
      </c>
      <c r="E96" s="344"/>
      <c r="F96" s="148">
        <f t="shared" si="6"/>
        <v>12125</v>
      </c>
      <c r="G96" s="348">
        <f t="shared" si="7"/>
        <v>8925</v>
      </c>
      <c r="H96" s="348"/>
      <c r="I96" s="513">
        <v>53</v>
      </c>
    </row>
    <row r="97" spans="1:9">
      <c r="A97" s="97">
        <v>93</v>
      </c>
      <c r="B97" s="60">
        <f t="shared" si="8"/>
        <v>32.21</v>
      </c>
      <c r="C97" s="59"/>
      <c r="D97" s="148">
        <v>23950</v>
      </c>
      <c r="E97" s="344"/>
      <c r="F97" s="148">
        <f t="shared" si="6"/>
        <v>12121</v>
      </c>
      <c r="G97" s="348">
        <f t="shared" si="7"/>
        <v>8923</v>
      </c>
      <c r="H97" s="348"/>
      <c r="I97" s="513">
        <v>53</v>
      </c>
    </row>
    <row r="98" spans="1:9">
      <c r="A98" s="97">
        <v>94</v>
      </c>
      <c r="B98" s="60">
        <f t="shared" si="8"/>
        <v>32.21</v>
      </c>
      <c r="C98" s="59"/>
      <c r="D98" s="148">
        <v>23950</v>
      </c>
      <c r="E98" s="344"/>
      <c r="F98" s="148">
        <f t="shared" si="6"/>
        <v>12121</v>
      </c>
      <c r="G98" s="348">
        <f t="shared" si="7"/>
        <v>8923</v>
      </c>
      <c r="H98" s="348"/>
      <c r="I98" s="513">
        <v>53</v>
      </c>
    </row>
    <row r="99" spans="1:9">
      <c r="A99" s="97">
        <v>95</v>
      </c>
      <c r="B99" s="60">
        <f t="shared" si="8"/>
        <v>32.21</v>
      </c>
      <c r="C99" s="59"/>
      <c r="D99" s="148">
        <v>23950</v>
      </c>
      <c r="E99" s="344"/>
      <c r="F99" s="148">
        <f t="shared" si="6"/>
        <v>12121</v>
      </c>
      <c r="G99" s="348">
        <f t="shared" si="7"/>
        <v>8923</v>
      </c>
      <c r="H99" s="348"/>
      <c r="I99" s="513">
        <v>53</v>
      </c>
    </row>
    <row r="100" spans="1:9">
      <c r="A100" s="97">
        <v>96</v>
      </c>
      <c r="B100" s="60">
        <f t="shared" si="8"/>
        <v>32.22</v>
      </c>
      <c r="C100" s="59"/>
      <c r="D100" s="148">
        <v>23950</v>
      </c>
      <c r="E100" s="344"/>
      <c r="F100" s="148">
        <f t="shared" si="6"/>
        <v>12117</v>
      </c>
      <c r="G100" s="348">
        <f t="shared" si="7"/>
        <v>8920</v>
      </c>
      <c r="H100" s="348"/>
      <c r="I100" s="513">
        <v>53</v>
      </c>
    </row>
    <row r="101" spans="1:9">
      <c r="A101" s="97">
        <v>97</v>
      </c>
      <c r="B101" s="60">
        <f t="shared" si="8"/>
        <v>32.22</v>
      </c>
      <c r="C101" s="59"/>
      <c r="D101" s="148">
        <v>23950</v>
      </c>
      <c r="E101" s="344"/>
      <c r="F101" s="148">
        <f t="shared" si="6"/>
        <v>12117</v>
      </c>
      <c r="G101" s="348">
        <f t="shared" si="7"/>
        <v>8920</v>
      </c>
      <c r="H101" s="348"/>
      <c r="I101" s="513">
        <v>53</v>
      </c>
    </row>
    <row r="102" spans="1:9">
      <c r="A102" s="97">
        <v>98</v>
      </c>
      <c r="B102" s="60">
        <f t="shared" si="8"/>
        <v>32.22</v>
      </c>
      <c r="C102" s="59"/>
      <c r="D102" s="148">
        <v>23950</v>
      </c>
      <c r="E102" s="344"/>
      <c r="F102" s="148">
        <f t="shared" si="6"/>
        <v>12117</v>
      </c>
      <c r="G102" s="348">
        <f t="shared" si="7"/>
        <v>8920</v>
      </c>
      <c r="H102" s="348"/>
      <c r="I102" s="513">
        <v>53</v>
      </c>
    </row>
    <row r="103" spans="1:9">
      <c r="A103" s="97">
        <v>99</v>
      </c>
      <c r="B103" s="60">
        <f t="shared" si="8"/>
        <v>32.229999999999997</v>
      </c>
      <c r="C103" s="59"/>
      <c r="D103" s="148">
        <v>23950</v>
      </c>
      <c r="E103" s="344"/>
      <c r="F103" s="148">
        <f t="shared" si="6"/>
        <v>12113</v>
      </c>
      <c r="G103" s="348">
        <f t="shared" si="7"/>
        <v>8917</v>
      </c>
      <c r="H103" s="348"/>
      <c r="I103" s="513">
        <v>53</v>
      </c>
    </row>
    <row r="104" spans="1:9">
      <c r="A104" s="97">
        <v>100</v>
      </c>
      <c r="B104" s="60">
        <f t="shared" si="8"/>
        <v>32.229999999999997</v>
      </c>
      <c r="C104" s="59"/>
      <c r="D104" s="148">
        <v>23950</v>
      </c>
      <c r="E104" s="344"/>
      <c r="F104" s="148">
        <f t="shared" si="6"/>
        <v>12113</v>
      </c>
      <c r="G104" s="348">
        <f t="shared" si="7"/>
        <v>8917</v>
      </c>
      <c r="H104" s="348"/>
      <c r="I104" s="513">
        <v>53</v>
      </c>
    </row>
    <row r="105" spans="1:9">
      <c r="A105" s="97">
        <v>101</v>
      </c>
      <c r="B105" s="60">
        <f t="shared" si="8"/>
        <v>32.24</v>
      </c>
      <c r="C105" s="59"/>
      <c r="D105" s="148">
        <v>23950</v>
      </c>
      <c r="E105" s="344"/>
      <c r="F105" s="148">
        <f t="shared" si="6"/>
        <v>12110</v>
      </c>
      <c r="G105" s="348">
        <f t="shared" si="7"/>
        <v>8914</v>
      </c>
      <c r="H105" s="348"/>
      <c r="I105" s="513">
        <v>53</v>
      </c>
    </row>
    <row r="106" spans="1:9">
      <c r="A106" s="97">
        <v>102</v>
      </c>
      <c r="B106" s="60">
        <f t="shared" si="8"/>
        <v>32.24</v>
      </c>
      <c r="C106" s="59"/>
      <c r="D106" s="148">
        <v>23950</v>
      </c>
      <c r="E106" s="344"/>
      <c r="F106" s="148">
        <f t="shared" si="6"/>
        <v>12110</v>
      </c>
      <c r="G106" s="348">
        <f t="shared" si="7"/>
        <v>8914</v>
      </c>
      <c r="H106" s="348"/>
      <c r="I106" s="513">
        <v>53</v>
      </c>
    </row>
    <row r="107" spans="1:9">
      <c r="A107" s="97">
        <v>103</v>
      </c>
      <c r="B107" s="60">
        <f t="shared" si="8"/>
        <v>32.24</v>
      </c>
      <c r="C107" s="59"/>
      <c r="D107" s="148">
        <v>23950</v>
      </c>
      <c r="E107" s="344"/>
      <c r="F107" s="148">
        <f t="shared" si="6"/>
        <v>12110</v>
      </c>
      <c r="G107" s="348">
        <f t="shared" si="7"/>
        <v>8914</v>
      </c>
      <c r="H107" s="348"/>
      <c r="I107" s="513">
        <v>53</v>
      </c>
    </row>
    <row r="108" spans="1:9">
      <c r="A108" s="97">
        <v>104</v>
      </c>
      <c r="B108" s="60">
        <f t="shared" si="8"/>
        <v>32.25</v>
      </c>
      <c r="C108" s="59"/>
      <c r="D108" s="148">
        <v>23950</v>
      </c>
      <c r="E108" s="344"/>
      <c r="F108" s="148">
        <f t="shared" si="6"/>
        <v>12106</v>
      </c>
      <c r="G108" s="348">
        <f t="shared" si="7"/>
        <v>8912</v>
      </c>
      <c r="H108" s="348"/>
      <c r="I108" s="513">
        <v>53</v>
      </c>
    </row>
    <row r="109" spans="1:9">
      <c r="A109" s="97">
        <v>105</v>
      </c>
      <c r="B109" s="60">
        <f t="shared" si="8"/>
        <v>32.25</v>
      </c>
      <c r="C109" s="59"/>
      <c r="D109" s="148">
        <v>23950</v>
      </c>
      <c r="E109" s="344"/>
      <c r="F109" s="148">
        <f t="shared" si="6"/>
        <v>12106</v>
      </c>
      <c r="G109" s="348">
        <f t="shared" si="7"/>
        <v>8912</v>
      </c>
      <c r="H109" s="348"/>
      <c r="I109" s="513">
        <v>53</v>
      </c>
    </row>
    <row r="110" spans="1:9">
      <c r="A110" s="97">
        <v>106</v>
      </c>
      <c r="B110" s="60">
        <f t="shared" si="8"/>
        <v>32.25</v>
      </c>
      <c r="C110" s="59"/>
      <c r="D110" s="148">
        <v>23950</v>
      </c>
      <c r="E110" s="344"/>
      <c r="F110" s="148">
        <f t="shared" si="6"/>
        <v>12106</v>
      </c>
      <c r="G110" s="348">
        <f t="shared" si="7"/>
        <v>8912</v>
      </c>
      <c r="H110" s="348"/>
      <c r="I110" s="513">
        <v>53</v>
      </c>
    </row>
    <row r="111" spans="1:9">
      <c r="A111" s="97">
        <v>107</v>
      </c>
      <c r="B111" s="60">
        <f t="shared" si="8"/>
        <v>32.26</v>
      </c>
      <c r="C111" s="59"/>
      <c r="D111" s="148">
        <v>23950</v>
      </c>
      <c r="E111" s="344"/>
      <c r="F111" s="148">
        <f t="shared" si="6"/>
        <v>12102</v>
      </c>
      <c r="G111" s="348">
        <f t="shared" si="7"/>
        <v>8909</v>
      </c>
      <c r="H111" s="348"/>
      <c r="I111" s="513">
        <v>53</v>
      </c>
    </row>
    <row r="112" spans="1:9">
      <c r="A112" s="97">
        <v>108</v>
      </c>
      <c r="B112" s="60">
        <f t="shared" si="8"/>
        <v>32.26</v>
      </c>
      <c r="C112" s="59"/>
      <c r="D112" s="148">
        <v>23950</v>
      </c>
      <c r="E112" s="344"/>
      <c r="F112" s="148">
        <f t="shared" si="6"/>
        <v>12102</v>
      </c>
      <c r="G112" s="348">
        <f t="shared" si="7"/>
        <v>8909</v>
      </c>
      <c r="H112" s="348"/>
      <c r="I112" s="513">
        <v>53</v>
      </c>
    </row>
    <row r="113" spans="1:9">
      <c r="A113" s="97">
        <v>109</v>
      </c>
      <c r="B113" s="60">
        <f t="shared" si="8"/>
        <v>32.270000000000003</v>
      </c>
      <c r="C113" s="59"/>
      <c r="D113" s="148">
        <v>23950</v>
      </c>
      <c r="E113" s="344"/>
      <c r="F113" s="148">
        <f t="shared" si="6"/>
        <v>12099</v>
      </c>
      <c r="G113" s="348">
        <f t="shared" si="7"/>
        <v>8906</v>
      </c>
      <c r="H113" s="348"/>
      <c r="I113" s="513">
        <v>53</v>
      </c>
    </row>
    <row r="114" spans="1:9">
      <c r="A114" s="97">
        <v>110</v>
      </c>
      <c r="B114" s="60">
        <f t="shared" si="8"/>
        <v>32.270000000000003</v>
      </c>
      <c r="C114" s="59"/>
      <c r="D114" s="148">
        <v>23950</v>
      </c>
      <c r="E114" s="344"/>
      <c r="F114" s="148">
        <f t="shared" si="6"/>
        <v>12099</v>
      </c>
      <c r="G114" s="348">
        <f t="shared" si="7"/>
        <v>8906</v>
      </c>
      <c r="H114" s="348"/>
      <c r="I114" s="513">
        <v>53</v>
      </c>
    </row>
    <row r="115" spans="1:9">
      <c r="A115" s="97">
        <v>111</v>
      </c>
      <c r="B115" s="60">
        <f t="shared" si="8"/>
        <v>32.270000000000003</v>
      </c>
      <c r="C115" s="59"/>
      <c r="D115" s="148">
        <v>23950</v>
      </c>
      <c r="E115" s="344"/>
      <c r="F115" s="148">
        <f t="shared" si="6"/>
        <v>12099</v>
      </c>
      <c r="G115" s="348">
        <f t="shared" si="7"/>
        <v>8906</v>
      </c>
      <c r="H115" s="348"/>
      <c r="I115" s="513">
        <v>53</v>
      </c>
    </row>
    <row r="116" spans="1:9">
      <c r="A116" s="97">
        <v>112</v>
      </c>
      <c r="B116" s="60">
        <f t="shared" si="8"/>
        <v>32.28</v>
      </c>
      <c r="C116" s="59"/>
      <c r="D116" s="148">
        <v>23950</v>
      </c>
      <c r="E116" s="344"/>
      <c r="F116" s="148">
        <f t="shared" si="6"/>
        <v>12095</v>
      </c>
      <c r="G116" s="348">
        <f t="shared" si="7"/>
        <v>8903</v>
      </c>
      <c r="H116" s="348"/>
      <c r="I116" s="513">
        <v>53</v>
      </c>
    </row>
    <row r="117" spans="1:9">
      <c r="A117" s="97">
        <v>113</v>
      </c>
      <c r="B117" s="60">
        <f t="shared" si="8"/>
        <v>32.28</v>
      </c>
      <c r="C117" s="59"/>
      <c r="D117" s="148">
        <v>23950</v>
      </c>
      <c r="E117" s="344"/>
      <c r="F117" s="148">
        <f t="shared" si="6"/>
        <v>12095</v>
      </c>
      <c r="G117" s="348">
        <f t="shared" si="7"/>
        <v>8903</v>
      </c>
      <c r="H117" s="348"/>
      <c r="I117" s="513">
        <v>53</v>
      </c>
    </row>
    <row r="118" spans="1:9">
      <c r="A118" s="97">
        <v>114</v>
      </c>
      <c r="B118" s="60">
        <f t="shared" si="8"/>
        <v>32.28</v>
      </c>
      <c r="C118" s="59"/>
      <c r="D118" s="148">
        <v>23950</v>
      </c>
      <c r="E118" s="344"/>
      <c r="F118" s="148">
        <f t="shared" si="6"/>
        <v>12095</v>
      </c>
      <c r="G118" s="348">
        <f t="shared" si="7"/>
        <v>8903</v>
      </c>
      <c r="H118" s="348"/>
      <c r="I118" s="513">
        <v>53</v>
      </c>
    </row>
    <row r="119" spans="1:9">
      <c r="A119" s="97">
        <v>115</v>
      </c>
      <c r="B119" s="60">
        <f t="shared" si="8"/>
        <v>32.29</v>
      </c>
      <c r="C119" s="59"/>
      <c r="D119" s="148">
        <v>23950</v>
      </c>
      <c r="E119" s="344"/>
      <c r="F119" s="148">
        <f t="shared" si="6"/>
        <v>12091</v>
      </c>
      <c r="G119" s="348">
        <f t="shared" si="7"/>
        <v>8901</v>
      </c>
      <c r="H119" s="348"/>
      <c r="I119" s="513">
        <v>53</v>
      </c>
    </row>
    <row r="120" spans="1:9">
      <c r="A120" s="97">
        <v>116</v>
      </c>
      <c r="B120" s="60">
        <f t="shared" si="8"/>
        <v>32.29</v>
      </c>
      <c r="C120" s="59"/>
      <c r="D120" s="148">
        <v>23950</v>
      </c>
      <c r="E120" s="344"/>
      <c r="F120" s="148">
        <f t="shared" si="6"/>
        <v>12091</v>
      </c>
      <c r="G120" s="348">
        <f t="shared" si="7"/>
        <v>8901</v>
      </c>
      <c r="H120" s="348"/>
      <c r="I120" s="513">
        <v>53</v>
      </c>
    </row>
    <row r="121" spans="1:9">
      <c r="A121" s="97">
        <v>117</v>
      </c>
      <c r="B121" s="60">
        <f t="shared" si="8"/>
        <v>32.299999999999997</v>
      </c>
      <c r="C121" s="59"/>
      <c r="D121" s="148">
        <v>23950</v>
      </c>
      <c r="E121" s="344"/>
      <c r="F121" s="148">
        <f t="shared" si="6"/>
        <v>12087</v>
      </c>
      <c r="G121" s="348">
        <f t="shared" si="7"/>
        <v>8898</v>
      </c>
      <c r="H121" s="348"/>
      <c r="I121" s="513">
        <v>53</v>
      </c>
    </row>
    <row r="122" spans="1:9">
      <c r="A122" s="97">
        <v>118</v>
      </c>
      <c r="B122" s="60">
        <f t="shared" si="8"/>
        <v>32.299999999999997</v>
      </c>
      <c r="C122" s="59"/>
      <c r="D122" s="148">
        <v>23950</v>
      </c>
      <c r="E122" s="344"/>
      <c r="F122" s="148">
        <f t="shared" si="6"/>
        <v>12087</v>
      </c>
      <c r="G122" s="348">
        <f t="shared" si="7"/>
        <v>8898</v>
      </c>
      <c r="H122" s="348"/>
      <c r="I122" s="513">
        <v>53</v>
      </c>
    </row>
    <row r="123" spans="1:9">
      <c r="A123" s="97">
        <v>119</v>
      </c>
      <c r="B123" s="60">
        <f t="shared" si="8"/>
        <v>32.299999999999997</v>
      </c>
      <c r="C123" s="59"/>
      <c r="D123" s="148">
        <v>23950</v>
      </c>
      <c r="E123" s="344"/>
      <c r="F123" s="148">
        <f t="shared" si="6"/>
        <v>12087</v>
      </c>
      <c r="G123" s="348">
        <f t="shared" si="7"/>
        <v>8898</v>
      </c>
      <c r="H123" s="348"/>
      <c r="I123" s="513">
        <v>53</v>
      </c>
    </row>
    <row r="124" spans="1:9">
      <c r="A124" s="97">
        <v>120</v>
      </c>
      <c r="B124" s="60">
        <f t="shared" si="8"/>
        <v>32.31</v>
      </c>
      <c r="C124" s="59"/>
      <c r="D124" s="148">
        <v>23950</v>
      </c>
      <c r="E124" s="344"/>
      <c r="F124" s="148">
        <f t="shared" si="6"/>
        <v>12084</v>
      </c>
      <c r="G124" s="348">
        <f t="shared" si="7"/>
        <v>8895</v>
      </c>
      <c r="H124" s="348"/>
      <c r="I124" s="513">
        <v>53</v>
      </c>
    </row>
    <row r="125" spans="1:9">
      <c r="A125" s="97">
        <v>121</v>
      </c>
      <c r="B125" s="60">
        <f t="shared" ref="B125:B156" si="9">ROUND(2.5*(0.0015*A125+12.74285),2)</f>
        <v>32.31</v>
      </c>
      <c r="C125" s="59"/>
      <c r="D125" s="148">
        <v>23950</v>
      </c>
      <c r="E125" s="344"/>
      <c r="F125" s="148">
        <f t="shared" si="6"/>
        <v>12084</v>
      </c>
      <c r="G125" s="348">
        <f t="shared" si="7"/>
        <v>8895</v>
      </c>
      <c r="H125" s="348"/>
      <c r="I125" s="513">
        <v>53</v>
      </c>
    </row>
    <row r="126" spans="1:9">
      <c r="A126" s="97">
        <v>122</v>
      </c>
      <c r="B126" s="60">
        <f t="shared" si="9"/>
        <v>32.31</v>
      </c>
      <c r="C126" s="59"/>
      <c r="D126" s="148">
        <v>23950</v>
      </c>
      <c r="E126" s="344"/>
      <c r="F126" s="148">
        <f t="shared" si="6"/>
        <v>12084</v>
      </c>
      <c r="G126" s="348">
        <f t="shared" si="7"/>
        <v>8895</v>
      </c>
      <c r="H126" s="348"/>
      <c r="I126" s="513">
        <v>53</v>
      </c>
    </row>
    <row r="127" spans="1:9">
      <c r="A127" s="97">
        <v>123</v>
      </c>
      <c r="B127" s="60">
        <f t="shared" si="9"/>
        <v>32.32</v>
      </c>
      <c r="C127" s="59"/>
      <c r="D127" s="148">
        <v>23950</v>
      </c>
      <c r="E127" s="344"/>
      <c r="F127" s="148">
        <f t="shared" si="6"/>
        <v>12080</v>
      </c>
      <c r="G127" s="348">
        <f t="shared" si="7"/>
        <v>8892</v>
      </c>
      <c r="H127" s="348"/>
      <c r="I127" s="513">
        <v>53</v>
      </c>
    </row>
    <row r="128" spans="1:9">
      <c r="A128" s="97">
        <v>124</v>
      </c>
      <c r="B128" s="60">
        <f t="shared" si="9"/>
        <v>32.32</v>
      </c>
      <c r="C128" s="59"/>
      <c r="D128" s="148">
        <v>23950</v>
      </c>
      <c r="E128" s="344"/>
      <c r="F128" s="148">
        <f t="shared" si="6"/>
        <v>12080</v>
      </c>
      <c r="G128" s="348">
        <f t="shared" si="7"/>
        <v>8892</v>
      </c>
      <c r="H128" s="348"/>
      <c r="I128" s="513">
        <v>53</v>
      </c>
    </row>
    <row r="129" spans="1:9">
      <c r="A129" s="97">
        <v>125</v>
      </c>
      <c r="B129" s="60">
        <f t="shared" si="9"/>
        <v>32.33</v>
      </c>
      <c r="C129" s="59"/>
      <c r="D129" s="148">
        <v>23950</v>
      </c>
      <c r="E129" s="344"/>
      <c r="F129" s="148">
        <f t="shared" si="6"/>
        <v>12076</v>
      </c>
      <c r="G129" s="348">
        <f t="shared" si="7"/>
        <v>8890</v>
      </c>
      <c r="H129" s="348"/>
      <c r="I129" s="513">
        <v>53</v>
      </c>
    </row>
    <row r="130" spans="1:9">
      <c r="A130" s="97">
        <v>126</v>
      </c>
      <c r="B130" s="60">
        <f t="shared" si="9"/>
        <v>32.33</v>
      </c>
      <c r="C130" s="59"/>
      <c r="D130" s="148">
        <v>23950</v>
      </c>
      <c r="E130" s="344"/>
      <c r="F130" s="148">
        <f t="shared" si="6"/>
        <v>12076</v>
      </c>
      <c r="G130" s="348">
        <f t="shared" si="7"/>
        <v>8890</v>
      </c>
      <c r="H130" s="348"/>
      <c r="I130" s="513">
        <v>53</v>
      </c>
    </row>
    <row r="131" spans="1:9">
      <c r="A131" s="97">
        <v>127</v>
      </c>
      <c r="B131" s="60">
        <f t="shared" si="9"/>
        <v>32.33</v>
      </c>
      <c r="C131" s="59"/>
      <c r="D131" s="148">
        <v>23950</v>
      </c>
      <c r="E131" s="344"/>
      <c r="F131" s="148">
        <f t="shared" si="6"/>
        <v>12076</v>
      </c>
      <c r="G131" s="348">
        <f t="shared" si="7"/>
        <v>8890</v>
      </c>
      <c r="H131" s="348"/>
      <c r="I131" s="513">
        <v>53</v>
      </c>
    </row>
    <row r="132" spans="1:9">
      <c r="A132" s="97">
        <v>128</v>
      </c>
      <c r="B132" s="60">
        <f t="shared" si="9"/>
        <v>32.340000000000003</v>
      </c>
      <c r="C132" s="59"/>
      <c r="D132" s="148">
        <v>23950</v>
      </c>
      <c r="E132" s="344"/>
      <c r="F132" s="148">
        <f t="shared" si="6"/>
        <v>12072</v>
      </c>
      <c r="G132" s="348">
        <f t="shared" si="7"/>
        <v>8887</v>
      </c>
      <c r="H132" s="348"/>
      <c r="I132" s="513">
        <v>53</v>
      </c>
    </row>
    <row r="133" spans="1:9">
      <c r="A133" s="97">
        <v>129</v>
      </c>
      <c r="B133" s="60">
        <f t="shared" si="9"/>
        <v>32.340000000000003</v>
      </c>
      <c r="C133" s="59"/>
      <c r="D133" s="148">
        <v>23950</v>
      </c>
      <c r="E133" s="344"/>
      <c r="F133" s="148">
        <f t="shared" si="6"/>
        <v>12072</v>
      </c>
      <c r="G133" s="348">
        <f t="shared" si="7"/>
        <v>8887</v>
      </c>
      <c r="H133" s="348"/>
      <c r="I133" s="513">
        <v>53</v>
      </c>
    </row>
    <row r="134" spans="1:9">
      <c r="A134" s="97">
        <v>130</v>
      </c>
      <c r="B134" s="60">
        <f t="shared" si="9"/>
        <v>32.340000000000003</v>
      </c>
      <c r="C134" s="59"/>
      <c r="D134" s="148">
        <v>23950</v>
      </c>
      <c r="E134" s="344"/>
      <c r="F134" s="148">
        <f t="shared" si="6"/>
        <v>12072</v>
      </c>
      <c r="G134" s="348">
        <f t="shared" si="7"/>
        <v>8887</v>
      </c>
      <c r="H134" s="348"/>
      <c r="I134" s="513">
        <v>53</v>
      </c>
    </row>
    <row r="135" spans="1:9">
      <c r="A135" s="97">
        <v>131</v>
      </c>
      <c r="B135" s="60">
        <f t="shared" si="9"/>
        <v>32.35</v>
      </c>
      <c r="C135" s="59"/>
      <c r="D135" s="148">
        <v>23950</v>
      </c>
      <c r="E135" s="344"/>
      <c r="F135" s="148">
        <f t="shared" si="6"/>
        <v>12069</v>
      </c>
      <c r="G135" s="348">
        <f t="shared" si="7"/>
        <v>8884</v>
      </c>
      <c r="H135" s="348"/>
      <c r="I135" s="513">
        <v>53</v>
      </c>
    </row>
    <row r="136" spans="1:9">
      <c r="A136" s="97">
        <v>132</v>
      </c>
      <c r="B136" s="60">
        <f t="shared" si="9"/>
        <v>32.35</v>
      </c>
      <c r="C136" s="59"/>
      <c r="D136" s="148">
        <v>23950</v>
      </c>
      <c r="E136" s="344"/>
      <c r="F136" s="148">
        <f t="shared" si="6"/>
        <v>12069</v>
      </c>
      <c r="G136" s="348">
        <f t="shared" si="7"/>
        <v>8884</v>
      </c>
      <c r="H136" s="348"/>
      <c r="I136" s="513">
        <v>53</v>
      </c>
    </row>
    <row r="137" spans="1:9">
      <c r="A137" s="97">
        <v>133</v>
      </c>
      <c r="B137" s="60">
        <f t="shared" si="9"/>
        <v>32.36</v>
      </c>
      <c r="C137" s="59"/>
      <c r="D137" s="148">
        <v>23950</v>
      </c>
      <c r="E137" s="344"/>
      <c r="F137" s="148">
        <f t="shared" si="6"/>
        <v>12065</v>
      </c>
      <c r="G137" s="348">
        <f t="shared" si="7"/>
        <v>8881</v>
      </c>
      <c r="H137" s="348"/>
      <c r="I137" s="513">
        <v>53</v>
      </c>
    </row>
    <row r="138" spans="1:9">
      <c r="A138" s="97">
        <v>134</v>
      </c>
      <c r="B138" s="60">
        <f t="shared" si="9"/>
        <v>32.36</v>
      </c>
      <c r="C138" s="59"/>
      <c r="D138" s="148">
        <v>23950</v>
      </c>
      <c r="E138" s="344"/>
      <c r="F138" s="148">
        <f t="shared" si="6"/>
        <v>12065</v>
      </c>
      <c r="G138" s="348">
        <f t="shared" si="7"/>
        <v>8881</v>
      </c>
      <c r="H138" s="348"/>
      <c r="I138" s="513">
        <v>53</v>
      </c>
    </row>
    <row r="139" spans="1:9">
      <c r="A139" s="97">
        <v>135</v>
      </c>
      <c r="B139" s="60">
        <f t="shared" si="9"/>
        <v>32.36</v>
      </c>
      <c r="C139" s="59"/>
      <c r="D139" s="148">
        <v>23950</v>
      </c>
      <c r="E139" s="344"/>
      <c r="F139" s="148">
        <f t="shared" si="6"/>
        <v>12065</v>
      </c>
      <c r="G139" s="348">
        <f t="shared" si="7"/>
        <v>8881</v>
      </c>
      <c r="H139" s="348"/>
      <c r="I139" s="513">
        <v>53</v>
      </c>
    </row>
    <row r="140" spans="1:9">
      <c r="A140" s="97">
        <v>136</v>
      </c>
      <c r="B140" s="60">
        <f t="shared" si="9"/>
        <v>32.369999999999997</v>
      </c>
      <c r="C140" s="59"/>
      <c r="D140" s="148">
        <v>23950</v>
      </c>
      <c r="E140" s="344"/>
      <c r="F140" s="148">
        <f t="shared" si="6"/>
        <v>12061</v>
      </c>
      <c r="G140" s="348">
        <f t="shared" si="7"/>
        <v>8879</v>
      </c>
      <c r="H140" s="348"/>
      <c r="I140" s="513">
        <v>53</v>
      </c>
    </row>
    <row r="141" spans="1:9">
      <c r="A141" s="97">
        <v>137</v>
      </c>
      <c r="B141" s="60">
        <f t="shared" si="9"/>
        <v>32.369999999999997</v>
      </c>
      <c r="C141" s="59"/>
      <c r="D141" s="148">
        <v>23950</v>
      </c>
      <c r="E141" s="344"/>
      <c r="F141" s="148">
        <f t="shared" si="6"/>
        <v>12061</v>
      </c>
      <c r="G141" s="348">
        <f t="shared" si="7"/>
        <v>8879</v>
      </c>
      <c r="H141" s="348"/>
      <c r="I141" s="513">
        <v>53</v>
      </c>
    </row>
    <row r="142" spans="1:9">
      <c r="A142" s="97">
        <v>138</v>
      </c>
      <c r="B142" s="60">
        <f t="shared" si="9"/>
        <v>32.369999999999997</v>
      </c>
      <c r="C142" s="59"/>
      <c r="D142" s="148">
        <v>23950</v>
      </c>
      <c r="E142" s="344"/>
      <c r="F142" s="148">
        <f t="shared" si="6"/>
        <v>12061</v>
      </c>
      <c r="G142" s="348">
        <f t="shared" si="7"/>
        <v>8879</v>
      </c>
      <c r="H142" s="348"/>
      <c r="I142" s="513">
        <v>53</v>
      </c>
    </row>
    <row r="143" spans="1:9">
      <c r="A143" s="97">
        <v>139</v>
      </c>
      <c r="B143" s="60">
        <f t="shared" si="9"/>
        <v>32.380000000000003</v>
      </c>
      <c r="C143" s="59"/>
      <c r="D143" s="148">
        <v>23950</v>
      </c>
      <c r="E143" s="344"/>
      <c r="F143" s="148">
        <f t="shared" si="6"/>
        <v>12058</v>
      </c>
      <c r="G143" s="348">
        <f t="shared" si="7"/>
        <v>8876</v>
      </c>
      <c r="H143" s="348"/>
      <c r="I143" s="513">
        <v>53</v>
      </c>
    </row>
    <row r="144" spans="1:9">
      <c r="A144" s="97">
        <v>140</v>
      </c>
      <c r="B144" s="60">
        <f t="shared" si="9"/>
        <v>32.380000000000003</v>
      </c>
      <c r="C144" s="59"/>
      <c r="D144" s="148">
        <v>23950</v>
      </c>
      <c r="E144" s="344"/>
      <c r="F144" s="148">
        <f t="shared" si="6"/>
        <v>12058</v>
      </c>
      <c r="G144" s="348">
        <f t="shared" si="7"/>
        <v>8876</v>
      </c>
      <c r="H144" s="348"/>
      <c r="I144" s="513">
        <v>53</v>
      </c>
    </row>
    <row r="145" spans="1:9">
      <c r="A145" s="97">
        <v>141</v>
      </c>
      <c r="B145" s="60">
        <f t="shared" si="9"/>
        <v>32.39</v>
      </c>
      <c r="C145" s="59"/>
      <c r="D145" s="148">
        <v>23950</v>
      </c>
      <c r="E145" s="344"/>
      <c r="F145" s="148">
        <f t="shared" ref="F145:F187" si="10">ROUND(12*1.3525*(1/B145*D145)+I145,0)</f>
        <v>12054</v>
      </c>
      <c r="G145" s="348">
        <f t="shared" ref="G145:G187" si="11">ROUND(12*(1/B145*D145),0)</f>
        <v>8873</v>
      </c>
      <c r="H145" s="348"/>
      <c r="I145" s="513">
        <v>53</v>
      </c>
    </row>
    <row r="146" spans="1:9">
      <c r="A146" s="97">
        <v>142</v>
      </c>
      <c r="B146" s="60">
        <f t="shared" si="9"/>
        <v>32.39</v>
      </c>
      <c r="C146" s="59"/>
      <c r="D146" s="148">
        <v>23950</v>
      </c>
      <c r="E146" s="344"/>
      <c r="F146" s="148">
        <f t="shared" si="10"/>
        <v>12054</v>
      </c>
      <c r="G146" s="348">
        <f t="shared" si="11"/>
        <v>8873</v>
      </c>
      <c r="H146" s="348"/>
      <c r="I146" s="513">
        <v>53</v>
      </c>
    </row>
    <row r="147" spans="1:9">
      <c r="A147" s="97">
        <v>143</v>
      </c>
      <c r="B147" s="60">
        <f t="shared" si="9"/>
        <v>32.39</v>
      </c>
      <c r="C147" s="59"/>
      <c r="D147" s="148">
        <v>23950</v>
      </c>
      <c r="E147" s="344"/>
      <c r="F147" s="148">
        <f t="shared" si="10"/>
        <v>12054</v>
      </c>
      <c r="G147" s="348">
        <f t="shared" si="11"/>
        <v>8873</v>
      </c>
      <c r="H147" s="348"/>
      <c r="I147" s="513">
        <v>53</v>
      </c>
    </row>
    <row r="148" spans="1:9">
      <c r="A148" s="97">
        <v>144</v>
      </c>
      <c r="B148" s="60">
        <f t="shared" si="9"/>
        <v>32.4</v>
      </c>
      <c r="C148" s="59"/>
      <c r="D148" s="148">
        <v>23950</v>
      </c>
      <c r="E148" s="344"/>
      <c r="F148" s="148">
        <f t="shared" si="10"/>
        <v>12050</v>
      </c>
      <c r="G148" s="348">
        <f t="shared" si="11"/>
        <v>8870</v>
      </c>
      <c r="H148" s="348"/>
      <c r="I148" s="513">
        <v>53</v>
      </c>
    </row>
    <row r="149" spans="1:9">
      <c r="A149" s="97">
        <v>145</v>
      </c>
      <c r="B149" s="60">
        <f t="shared" si="9"/>
        <v>32.4</v>
      </c>
      <c r="C149" s="59"/>
      <c r="D149" s="148">
        <v>23950</v>
      </c>
      <c r="E149" s="344"/>
      <c r="F149" s="148">
        <f t="shared" si="10"/>
        <v>12050</v>
      </c>
      <c r="G149" s="348">
        <f t="shared" si="11"/>
        <v>8870</v>
      </c>
      <c r="H149" s="348"/>
      <c r="I149" s="513">
        <v>53</v>
      </c>
    </row>
    <row r="150" spans="1:9">
      <c r="A150" s="97">
        <v>146</v>
      </c>
      <c r="B150" s="60">
        <f t="shared" si="9"/>
        <v>32.4</v>
      </c>
      <c r="C150" s="59"/>
      <c r="D150" s="148">
        <v>23950</v>
      </c>
      <c r="E150" s="344"/>
      <c r="F150" s="148">
        <f t="shared" si="10"/>
        <v>12050</v>
      </c>
      <c r="G150" s="348">
        <f t="shared" si="11"/>
        <v>8870</v>
      </c>
      <c r="H150" s="348"/>
      <c r="I150" s="513">
        <v>53</v>
      </c>
    </row>
    <row r="151" spans="1:9">
      <c r="A151" s="97">
        <v>147</v>
      </c>
      <c r="B151" s="60">
        <f t="shared" si="9"/>
        <v>32.409999999999997</v>
      </c>
      <c r="C151" s="59"/>
      <c r="D151" s="148">
        <v>23950</v>
      </c>
      <c r="E151" s="344"/>
      <c r="F151" s="148">
        <f t="shared" si="10"/>
        <v>12046</v>
      </c>
      <c r="G151" s="348">
        <f t="shared" si="11"/>
        <v>8868</v>
      </c>
      <c r="H151" s="348"/>
      <c r="I151" s="513">
        <v>53</v>
      </c>
    </row>
    <row r="152" spans="1:9">
      <c r="A152" s="97">
        <v>148</v>
      </c>
      <c r="B152" s="60">
        <f t="shared" si="9"/>
        <v>32.409999999999997</v>
      </c>
      <c r="C152" s="59"/>
      <c r="D152" s="148">
        <v>23950</v>
      </c>
      <c r="E152" s="344"/>
      <c r="F152" s="148">
        <f t="shared" si="10"/>
        <v>12046</v>
      </c>
      <c r="G152" s="348">
        <f t="shared" si="11"/>
        <v>8868</v>
      </c>
      <c r="H152" s="348"/>
      <c r="I152" s="513">
        <v>53</v>
      </c>
    </row>
    <row r="153" spans="1:9">
      <c r="A153" s="97">
        <v>149</v>
      </c>
      <c r="B153" s="60">
        <f t="shared" si="9"/>
        <v>32.42</v>
      </c>
      <c r="C153" s="59"/>
      <c r="D153" s="148">
        <v>23950</v>
      </c>
      <c r="E153" s="344"/>
      <c r="F153" s="148">
        <f t="shared" si="10"/>
        <v>12043</v>
      </c>
      <c r="G153" s="348">
        <f t="shared" si="11"/>
        <v>8865</v>
      </c>
      <c r="H153" s="348"/>
      <c r="I153" s="513">
        <v>53</v>
      </c>
    </row>
    <row r="154" spans="1:9">
      <c r="A154" s="97">
        <v>150</v>
      </c>
      <c r="B154" s="60">
        <f t="shared" si="9"/>
        <v>32.42</v>
      </c>
      <c r="C154" s="59"/>
      <c r="D154" s="148">
        <v>23950</v>
      </c>
      <c r="E154" s="344"/>
      <c r="F154" s="148">
        <f t="shared" si="10"/>
        <v>12043</v>
      </c>
      <c r="G154" s="348">
        <f t="shared" si="11"/>
        <v>8865</v>
      </c>
      <c r="H154" s="348"/>
      <c r="I154" s="513">
        <v>53</v>
      </c>
    </row>
    <row r="155" spans="1:9">
      <c r="A155" s="97">
        <v>151</v>
      </c>
      <c r="B155" s="60">
        <f t="shared" si="9"/>
        <v>32.42</v>
      </c>
      <c r="C155" s="59"/>
      <c r="D155" s="148">
        <v>23950</v>
      </c>
      <c r="E155" s="344"/>
      <c r="F155" s="148">
        <f t="shared" si="10"/>
        <v>12043</v>
      </c>
      <c r="G155" s="348">
        <f t="shared" si="11"/>
        <v>8865</v>
      </c>
      <c r="H155" s="348"/>
      <c r="I155" s="513">
        <v>53</v>
      </c>
    </row>
    <row r="156" spans="1:9">
      <c r="A156" s="97">
        <v>152</v>
      </c>
      <c r="B156" s="60">
        <f t="shared" si="9"/>
        <v>32.43</v>
      </c>
      <c r="C156" s="59"/>
      <c r="D156" s="148">
        <v>23950</v>
      </c>
      <c r="E156" s="344"/>
      <c r="F156" s="148">
        <f t="shared" si="10"/>
        <v>12039</v>
      </c>
      <c r="G156" s="348">
        <f t="shared" si="11"/>
        <v>8862</v>
      </c>
      <c r="H156" s="348"/>
      <c r="I156" s="513">
        <v>53</v>
      </c>
    </row>
    <row r="157" spans="1:9">
      <c r="A157" s="97">
        <v>153</v>
      </c>
      <c r="B157" s="60">
        <f t="shared" ref="B157:B187" si="12">ROUND(2.5*(0.0015*A157+12.74285),2)</f>
        <v>32.43</v>
      </c>
      <c r="C157" s="59"/>
      <c r="D157" s="148">
        <v>23950</v>
      </c>
      <c r="E157" s="344"/>
      <c r="F157" s="148">
        <f t="shared" si="10"/>
        <v>12039</v>
      </c>
      <c r="G157" s="348">
        <f t="shared" si="11"/>
        <v>8862</v>
      </c>
      <c r="H157" s="348"/>
      <c r="I157" s="513">
        <v>53</v>
      </c>
    </row>
    <row r="158" spans="1:9">
      <c r="A158" s="97">
        <v>154</v>
      </c>
      <c r="B158" s="60">
        <f t="shared" si="12"/>
        <v>32.43</v>
      </c>
      <c r="C158" s="59"/>
      <c r="D158" s="148">
        <v>23950</v>
      </c>
      <c r="E158" s="344"/>
      <c r="F158" s="148">
        <f t="shared" si="10"/>
        <v>12039</v>
      </c>
      <c r="G158" s="348">
        <f t="shared" si="11"/>
        <v>8862</v>
      </c>
      <c r="H158" s="348"/>
      <c r="I158" s="513">
        <v>53</v>
      </c>
    </row>
    <row r="159" spans="1:9">
      <c r="A159" s="97">
        <v>155</v>
      </c>
      <c r="B159" s="60">
        <f t="shared" si="12"/>
        <v>32.44</v>
      </c>
      <c r="C159" s="59"/>
      <c r="D159" s="148">
        <v>23950</v>
      </c>
      <c r="E159" s="344"/>
      <c r="F159" s="148">
        <f t="shared" si="10"/>
        <v>12035</v>
      </c>
      <c r="G159" s="348">
        <f t="shared" si="11"/>
        <v>8859</v>
      </c>
      <c r="H159" s="348"/>
      <c r="I159" s="513">
        <v>53</v>
      </c>
    </row>
    <row r="160" spans="1:9">
      <c r="A160" s="97">
        <v>156</v>
      </c>
      <c r="B160" s="60">
        <f t="shared" si="12"/>
        <v>32.44</v>
      </c>
      <c r="C160" s="59"/>
      <c r="D160" s="148">
        <v>23950</v>
      </c>
      <c r="E160" s="344"/>
      <c r="F160" s="148">
        <f t="shared" si="10"/>
        <v>12035</v>
      </c>
      <c r="G160" s="348">
        <f t="shared" si="11"/>
        <v>8859</v>
      </c>
      <c r="H160" s="348"/>
      <c r="I160" s="513">
        <v>53</v>
      </c>
    </row>
    <row r="161" spans="1:9">
      <c r="A161" s="97">
        <v>157</v>
      </c>
      <c r="B161" s="60">
        <f t="shared" si="12"/>
        <v>32.450000000000003</v>
      </c>
      <c r="C161" s="59"/>
      <c r="D161" s="148">
        <v>23950</v>
      </c>
      <c r="E161" s="344"/>
      <c r="F161" s="148">
        <f t="shared" si="10"/>
        <v>12032</v>
      </c>
      <c r="G161" s="348">
        <f t="shared" si="11"/>
        <v>8857</v>
      </c>
      <c r="H161" s="348"/>
      <c r="I161" s="513">
        <v>53</v>
      </c>
    </row>
    <row r="162" spans="1:9">
      <c r="A162" s="97">
        <v>158</v>
      </c>
      <c r="B162" s="60">
        <f t="shared" si="12"/>
        <v>32.450000000000003</v>
      </c>
      <c r="C162" s="59"/>
      <c r="D162" s="148">
        <v>23950</v>
      </c>
      <c r="E162" s="344"/>
      <c r="F162" s="148">
        <f t="shared" si="10"/>
        <v>12032</v>
      </c>
      <c r="G162" s="348">
        <f t="shared" si="11"/>
        <v>8857</v>
      </c>
      <c r="H162" s="348"/>
      <c r="I162" s="513">
        <v>53</v>
      </c>
    </row>
    <row r="163" spans="1:9">
      <c r="A163" s="97">
        <v>159</v>
      </c>
      <c r="B163" s="60">
        <f t="shared" si="12"/>
        <v>32.450000000000003</v>
      </c>
      <c r="C163" s="59"/>
      <c r="D163" s="148">
        <v>23950</v>
      </c>
      <c r="E163" s="344"/>
      <c r="F163" s="148">
        <f t="shared" si="10"/>
        <v>12032</v>
      </c>
      <c r="G163" s="348">
        <f t="shared" si="11"/>
        <v>8857</v>
      </c>
      <c r="H163" s="348"/>
      <c r="I163" s="513">
        <v>53</v>
      </c>
    </row>
    <row r="164" spans="1:9">
      <c r="A164" s="97">
        <v>160</v>
      </c>
      <c r="B164" s="60">
        <f t="shared" si="12"/>
        <v>32.46</v>
      </c>
      <c r="C164" s="59"/>
      <c r="D164" s="148">
        <v>23950</v>
      </c>
      <c r="E164" s="344"/>
      <c r="F164" s="148">
        <f t="shared" si="10"/>
        <v>12028</v>
      </c>
      <c r="G164" s="348">
        <f t="shared" si="11"/>
        <v>8854</v>
      </c>
      <c r="H164" s="348"/>
      <c r="I164" s="513">
        <v>53</v>
      </c>
    </row>
    <row r="165" spans="1:9">
      <c r="A165" s="97">
        <v>161</v>
      </c>
      <c r="B165" s="60">
        <f t="shared" si="12"/>
        <v>32.46</v>
      </c>
      <c r="C165" s="59"/>
      <c r="D165" s="148">
        <v>23950</v>
      </c>
      <c r="E165" s="344"/>
      <c r="F165" s="148">
        <f t="shared" si="10"/>
        <v>12028</v>
      </c>
      <c r="G165" s="348">
        <f t="shared" si="11"/>
        <v>8854</v>
      </c>
      <c r="H165" s="348"/>
      <c r="I165" s="513">
        <v>53</v>
      </c>
    </row>
    <row r="166" spans="1:9">
      <c r="A166" s="97">
        <v>162</v>
      </c>
      <c r="B166" s="60">
        <f t="shared" si="12"/>
        <v>32.46</v>
      </c>
      <c r="C166" s="59"/>
      <c r="D166" s="148">
        <v>23950</v>
      </c>
      <c r="E166" s="344"/>
      <c r="F166" s="148">
        <f t="shared" si="10"/>
        <v>12028</v>
      </c>
      <c r="G166" s="348">
        <f t="shared" si="11"/>
        <v>8854</v>
      </c>
      <c r="H166" s="348"/>
      <c r="I166" s="513">
        <v>53</v>
      </c>
    </row>
    <row r="167" spans="1:9">
      <c r="A167" s="97">
        <v>163</v>
      </c>
      <c r="B167" s="60">
        <f t="shared" si="12"/>
        <v>32.47</v>
      </c>
      <c r="C167" s="59"/>
      <c r="D167" s="148">
        <v>23950</v>
      </c>
      <c r="E167" s="344"/>
      <c r="F167" s="148">
        <f t="shared" si="10"/>
        <v>12024</v>
      </c>
      <c r="G167" s="348">
        <f t="shared" si="11"/>
        <v>8851</v>
      </c>
      <c r="H167" s="348"/>
      <c r="I167" s="513">
        <v>53</v>
      </c>
    </row>
    <row r="168" spans="1:9">
      <c r="A168" s="97">
        <v>164</v>
      </c>
      <c r="B168" s="60">
        <f t="shared" si="12"/>
        <v>32.47</v>
      </c>
      <c r="C168" s="59"/>
      <c r="D168" s="148">
        <v>23950</v>
      </c>
      <c r="E168" s="344"/>
      <c r="F168" s="148">
        <f t="shared" si="10"/>
        <v>12024</v>
      </c>
      <c r="G168" s="348">
        <f t="shared" si="11"/>
        <v>8851</v>
      </c>
      <c r="H168" s="348"/>
      <c r="I168" s="513">
        <v>53</v>
      </c>
    </row>
    <row r="169" spans="1:9">
      <c r="A169" s="97">
        <v>165</v>
      </c>
      <c r="B169" s="60">
        <f t="shared" si="12"/>
        <v>32.479999999999997</v>
      </c>
      <c r="C169" s="59"/>
      <c r="D169" s="148">
        <v>23950</v>
      </c>
      <c r="E169" s="344"/>
      <c r="F169" s="148">
        <f t="shared" si="10"/>
        <v>12021</v>
      </c>
      <c r="G169" s="348">
        <f t="shared" si="11"/>
        <v>8849</v>
      </c>
      <c r="H169" s="348"/>
      <c r="I169" s="513">
        <v>53</v>
      </c>
    </row>
    <row r="170" spans="1:9">
      <c r="A170" s="97">
        <v>166</v>
      </c>
      <c r="B170" s="60">
        <f t="shared" si="12"/>
        <v>32.479999999999997</v>
      </c>
      <c r="C170" s="59"/>
      <c r="D170" s="148">
        <v>23950</v>
      </c>
      <c r="E170" s="344"/>
      <c r="F170" s="148">
        <f t="shared" si="10"/>
        <v>12021</v>
      </c>
      <c r="G170" s="348">
        <f t="shared" si="11"/>
        <v>8849</v>
      </c>
      <c r="H170" s="348"/>
      <c r="I170" s="513">
        <v>53</v>
      </c>
    </row>
    <row r="171" spans="1:9">
      <c r="A171" s="97">
        <v>167</v>
      </c>
      <c r="B171" s="60">
        <f t="shared" si="12"/>
        <v>32.479999999999997</v>
      </c>
      <c r="C171" s="59"/>
      <c r="D171" s="148">
        <v>23950</v>
      </c>
      <c r="E171" s="344"/>
      <c r="F171" s="148">
        <f t="shared" si="10"/>
        <v>12021</v>
      </c>
      <c r="G171" s="348">
        <f t="shared" si="11"/>
        <v>8849</v>
      </c>
      <c r="H171" s="348"/>
      <c r="I171" s="513">
        <v>53</v>
      </c>
    </row>
    <row r="172" spans="1:9">
      <c r="A172" s="97">
        <v>168</v>
      </c>
      <c r="B172" s="60">
        <f t="shared" si="12"/>
        <v>32.49</v>
      </c>
      <c r="C172" s="59"/>
      <c r="D172" s="148">
        <v>23950</v>
      </c>
      <c r="E172" s="344"/>
      <c r="F172" s="148">
        <f t="shared" si="10"/>
        <v>12017</v>
      </c>
      <c r="G172" s="348">
        <f t="shared" si="11"/>
        <v>8846</v>
      </c>
      <c r="H172" s="348"/>
      <c r="I172" s="513">
        <v>53</v>
      </c>
    </row>
    <row r="173" spans="1:9">
      <c r="A173" s="97">
        <v>169</v>
      </c>
      <c r="B173" s="60">
        <f t="shared" si="12"/>
        <v>32.49</v>
      </c>
      <c r="C173" s="59"/>
      <c r="D173" s="148">
        <v>23950</v>
      </c>
      <c r="E173" s="344"/>
      <c r="F173" s="148">
        <f t="shared" si="10"/>
        <v>12017</v>
      </c>
      <c r="G173" s="348">
        <f t="shared" si="11"/>
        <v>8846</v>
      </c>
      <c r="H173" s="348"/>
      <c r="I173" s="513">
        <v>53</v>
      </c>
    </row>
    <row r="174" spans="1:9">
      <c r="A174" s="97">
        <v>170</v>
      </c>
      <c r="B174" s="60">
        <f t="shared" si="12"/>
        <v>32.49</v>
      </c>
      <c r="C174" s="59"/>
      <c r="D174" s="148">
        <v>23950</v>
      </c>
      <c r="E174" s="344"/>
      <c r="F174" s="148">
        <f t="shared" si="10"/>
        <v>12017</v>
      </c>
      <c r="G174" s="348">
        <f t="shared" si="11"/>
        <v>8846</v>
      </c>
      <c r="H174" s="348"/>
      <c r="I174" s="513">
        <v>53</v>
      </c>
    </row>
    <row r="175" spans="1:9">
      <c r="A175" s="97">
        <v>171</v>
      </c>
      <c r="B175" s="60">
        <f t="shared" si="12"/>
        <v>32.5</v>
      </c>
      <c r="C175" s="59"/>
      <c r="D175" s="148">
        <v>23950</v>
      </c>
      <c r="E175" s="344"/>
      <c r="F175" s="148">
        <f t="shared" si="10"/>
        <v>12013</v>
      </c>
      <c r="G175" s="348">
        <f t="shared" si="11"/>
        <v>8843</v>
      </c>
      <c r="H175" s="348"/>
      <c r="I175" s="513">
        <v>53</v>
      </c>
    </row>
    <row r="176" spans="1:9">
      <c r="A176" s="97">
        <v>172</v>
      </c>
      <c r="B176" s="60">
        <f t="shared" si="12"/>
        <v>32.5</v>
      </c>
      <c r="C176" s="59"/>
      <c r="D176" s="148">
        <v>23950</v>
      </c>
      <c r="E176" s="344"/>
      <c r="F176" s="148">
        <f t="shared" si="10"/>
        <v>12013</v>
      </c>
      <c r="G176" s="348">
        <f t="shared" si="11"/>
        <v>8843</v>
      </c>
      <c r="H176" s="348"/>
      <c r="I176" s="513">
        <v>53</v>
      </c>
    </row>
    <row r="177" spans="1:9">
      <c r="A177" s="97">
        <v>173</v>
      </c>
      <c r="B177" s="60">
        <f t="shared" si="12"/>
        <v>32.51</v>
      </c>
      <c r="C177" s="59"/>
      <c r="D177" s="148">
        <v>23950</v>
      </c>
      <c r="E177" s="344"/>
      <c r="F177" s="148">
        <f t="shared" si="10"/>
        <v>12010</v>
      </c>
      <c r="G177" s="348">
        <f t="shared" si="11"/>
        <v>8840</v>
      </c>
      <c r="H177" s="348"/>
      <c r="I177" s="513">
        <v>53</v>
      </c>
    </row>
    <row r="178" spans="1:9">
      <c r="A178" s="97">
        <v>174</v>
      </c>
      <c r="B178" s="60">
        <f t="shared" si="12"/>
        <v>32.51</v>
      </c>
      <c r="C178" s="59"/>
      <c r="D178" s="148">
        <v>23950</v>
      </c>
      <c r="E178" s="344"/>
      <c r="F178" s="148">
        <f t="shared" si="10"/>
        <v>12010</v>
      </c>
      <c r="G178" s="348">
        <f t="shared" si="11"/>
        <v>8840</v>
      </c>
      <c r="H178" s="348"/>
      <c r="I178" s="513">
        <v>53</v>
      </c>
    </row>
    <row r="179" spans="1:9">
      <c r="A179" s="97">
        <v>175</v>
      </c>
      <c r="B179" s="60">
        <f t="shared" si="12"/>
        <v>32.51</v>
      </c>
      <c r="C179" s="59"/>
      <c r="D179" s="148">
        <v>23950</v>
      </c>
      <c r="E179" s="344"/>
      <c r="F179" s="148">
        <f t="shared" si="10"/>
        <v>12010</v>
      </c>
      <c r="G179" s="348">
        <f t="shared" si="11"/>
        <v>8840</v>
      </c>
      <c r="H179" s="348"/>
      <c r="I179" s="513">
        <v>53</v>
      </c>
    </row>
    <row r="180" spans="1:9">
      <c r="A180" s="97">
        <v>176</v>
      </c>
      <c r="B180" s="60">
        <f t="shared" si="12"/>
        <v>32.520000000000003</v>
      </c>
      <c r="C180" s="59"/>
      <c r="D180" s="148">
        <v>23950</v>
      </c>
      <c r="E180" s="344"/>
      <c r="F180" s="148">
        <f t="shared" si="10"/>
        <v>12006</v>
      </c>
      <c r="G180" s="348">
        <f t="shared" si="11"/>
        <v>8838</v>
      </c>
      <c r="H180" s="348"/>
      <c r="I180" s="513">
        <v>53</v>
      </c>
    </row>
    <row r="181" spans="1:9">
      <c r="A181" s="97">
        <v>177</v>
      </c>
      <c r="B181" s="60">
        <f t="shared" si="12"/>
        <v>32.520000000000003</v>
      </c>
      <c r="C181" s="59"/>
      <c r="D181" s="148">
        <v>23950</v>
      </c>
      <c r="E181" s="344"/>
      <c r="F181" s="148">
        <f t="shared" si="10"/>
        <v>12006</v>
      </c>
      <c r="G181" s="348">
        <f t="shared" si="11"/>
        <v>8838</v>
      </c>
      <c r="H181" s="348"/>
      <c r="I181" s="513">
        <v>53</v>
      </c>
    </row>
    <row r="182" spans="1:9">
      <c r="A182" s="97">
        <v>178</v>
      </c>
      <c r="B182" s="60">
        <f t="shared" si="12"/>
        <v>32.520000000000003</v>
      </c>
      <c r="C182" s="59"/>
      <c r="D182" s="148">
        <v>23950</v>
      </c>
      <c r="E182" s="344"/>
      <c r="F182" s="148">
        <f t="shared" si="10"/>
        <v>12006</v>
      </c>
      <c r="G182" s="348">
        <f t="shared" si="11"/>
        <v>8838</v>
      </c>
      <c r="H182" s="348"/>
      <c r="I182" s="513">
        <v>53</v>
      </c>
    </row>
    <row r="183" spans="1:9">
      <c r="A183" s="97">
        <v>179</v>
      </c>
      <c r="B183" s="60">
        <f t="shared" si="12"/>
        <v>32.53</v>
      </c>
      <c r="C183" s="59"/>
      <c r="D183" s="148">
        <v>23950</v>
      </c>
      <c r="E183" s="344"/>
      <c r="F183" s="148">
        <f t="shared" si="10"/>
        <v>12002</v>
      </c>
      <c r="G183" s="348">
        <f t="shared" si="11"/>
        <v>8835</v>
      </c>
      <c r="H183" s="348"/>
      <c r="I183" s="513">
        <v>53</v>
      </c>
    </row>
    <row r="184" spans="1:9">
      <c r="A184" s="97">
        <v>180</v>
      </c>
      <c r="B184" s="60">
        <f t="shared" si="12"/>
        <v>32.53</v>
      </c>
      <c r="C184" s="59"/>
      <c r="D184" s="148">
        <v>23950</v>
      </c>
      <c r="E184" s="344"/>
      <c r="F184" s="148">
        <f t="shared" si="10"/>
        <v>12002</v>
      </c>
      <c r="G184" s="348">
        <f t="shared" si="11"/>
        <v>8835</v>
      </c>
      <c r="H184" s="348"/>
      <c r="I184" s="513">
        <v>53</v>
      </c>
    </row>
    <row r="185" spans="1:9">
      <c r="A185" s="97">
        <v>181</v>
      </c>
      <c r="B185" s="60">
        <f t="shared" si="12"/>
        <v>32.54</v>
      </c>
      <c r="C185" s="59"/>
      <c r="D185" s="148">
        <v>23950</v>
      </c>
      <c r="E185" s="344"/>
      <c r="F185" s="148">
        <f t="shared" si="10"/>
        <v>11999</v>
      </c>
      <c r="G185" s="348">
        <f t="shared" si="11"/>
        <v>8832</v>
      </c>
      <c r="H185" s="348"/>
      <c r="I185" s="513">
        <v>53</v>
      </c>
    </row>
    <row r="186" spans="1:9">
      <c r="A186" s="97">
        <v>182</v>
      </c>
      <c r="B186" s="60">
        <f t="shared" si="12"/>
        <v>32.54</v>
      </c>
      <c r="C186" s="59"/>
      <c r="D186" s="148">
        <v>23950</v>
      </c>
      <c r="E186" s="344"/>
      <c r="F186" s="148">
        <f t="shared" si="10"/>
        <v>11999</v>
      </c>
      <c r="G186" s="348">
        <f t="shared" si="11"/>
        <v>8832</v>
      </c>
      <c r="H186" s="348"/>
      <c r="I186" s="513">
        <v>53</v>
      </c>
    </row>
    <row r="187" spans="1:9" ht="13.5" thickBot="1">
      <c r="A187" s="98">
        <v>183</v>
      </c>
      <c r="B187" s="67">
        <f t="shared" si="12"/>
        <v>32.54</v>
      </c>
      <c r="C187" s="68"/>
      <c r="D187" s="341">
        <v>23950</v>
      </c>
      <c r="E187" s="151"/>
      <c r="F187" s="341">
        <f t="shared" si="10"/>
        <v>11999</v>
      </c>
      <c r="G187" s="350">
        <f t="shared" si="11"/>
        <v>8832</v>
      </c>
      <c r="H187" s="350"/>
      <c r="I187" s="351">
        <v>53</v>
      </c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0" fitToHeight="5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J140"/>
  <sheetViews>
    <sheetView workbookViewId="0">
      <pane ySplit="15" topLeftCell="A16" activePane="bottomLeft" state="frozenSplit"/>
      <selection pane="bottomLeft" activeCell="A107" sqref="A107:XFD10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3.140625" customWidth="1"/>
    <col min="9" max="9" width="10.7109375" customWidth="1"/>
    <col min="10" max="10" width="16.140625" customWidth="1"/>
  </cols>
  <sheetData>
    <row r="1" spans="1:10">
      <c r="I1" t="s">
        <v>33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37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159</v>
      </c>
      <c r="E6" s="38" t="s">
        <v>160</v>
      </c>
      <c r="J6" s="30"/>
    </row>
    <row r="7" spans="1:10" ht="15.75">
      <c r="A7" s="39" t="s">
        <v>38</v>
      </c>
      <c r="B7" s="36"/>
      <c r="C7" s="62">
        <v>7.57</v>
      </c>
      <c r="D7" s="63"/>
      <c r="E7" s="62">
        <v>21.56</v>
      </c>
      <c r="J7" s="30"/>
    </row>
    <row r="8" spans="1:10" ht="15.75">
      <c r="A8" s="39" t="s">
        <v>39</v>
      </c>
      <c r="B8" s="36"/>
      <c r="C8" s="62" t="s">
        <v>248</v>
      </c>
      <c r="D8" s="63"/>
      <c r="E8" s="375" t="s">
        <v>832</v>
      </c>
      <c r="J8" s="30"/>
    </row>
    <row r="9" spans="1:10" ht="15.75">
      <c r="A9" s="39" t="s">
        <v>40</v>
      </c>
      <c r="B9" s="36"/>
      <c r="C9" s="62" t="s">
        <v>249</v>
      </c>
      <c r="D9" s="63"/>
      <c r="E9" s="375" t="s">
        <v>832</v>
      </c>
      <c r="J9" s="30"/>
    </row>
    <row r="10" spans="1:10" ht="15.75">
      <c r="A10" s="39" t="s">
        <v>239</v>
      </c>
      <c r="B10" s="36"/>
      <c r="C10" s="62" t="s">
        <v>250</v>
      </c>
      <c r="D10" s="63"/>
      <c r="E10" s="375" t="s">
        <v>832</v>
      </c>
      <c r="J10" s="30"/>
    </row>
    <row r="11" spans="1:10" ht="15.75">
      <c r="A11" s="39" t="s">
        <v>240</v>
      </c>
      <c r="B11" s="36"/>
      <c r="C11" s="62" t="s">
        <v>251</v>
      </c>
      <c r="D11" s="63"/>
      <c r="E11" s="375" t="s">
        <v>832</v>
      </c>
      <c r="J11" s="30"/>
    </row>
    <row r="12" spans="1:10" ht="15.75">
      <c r="A12" s="39" t="s">
        <v>41</v>
      </c>
      <c r="B12" s="36"/>
      <c r="C12" s="62">
        <v>15.2</v>
      </c>
      <c r="D12" s="63"/>
      <c r="E12" s="62">
        <v>48.2</v>
      </c>
      <c r="J12" s="30"/>
    </row>
    <row r="13" spans="1:10" ht="6" customHeight="1" thickBot="1">
      <c r="A13" s="527"/>
      <c r="B13" s="527"/>
      <c r="C13" s="46"/>
      <c r="D13" s="47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49" t="s">
        <v>199</v>
      </c>
      <c r="E14" s="50"/>
      <c r="F14" s="51" t="s">
        <v>200</v>
      </c>
      <c r="G14" s="299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7" t="s">
        <v>203</v>
      </c>
      <c r="F15" s="353" t="s">
        <v>200</v>
      </c>
      <c r="G15" s="349" t="s">
        <v>266</v>
      </c>
      <c r="H15" s="349" t="s">
        <v>267</v>
      </c>
      <c r="I15" s="354" t="s">
        <v>205</v>
      </c>
    </row>
    <row r="16" spans="1:10">
      <c r="A16" s="127" t="s">
        <v>42</v>
      </c>
      <c r="B16" s="70">
        <v>7.57</v>
      </c>
      <c r="C16" s="66">
        <v>21.56</v>
      </c>
      <c r="D16" s="342">
        <v>26930</v>
      </c>
      <c r="E16" s="343">
        <v>12410</v>
      </c>
      <c r="F16" s="342">
        <f>ROUND(12*1.3525*(1/B16*D16+1/C16*E16)+I16,0)</f>
        <v>67486</v>
      </c>
      <c r="G16" s="355">
        <f>ROUND(12*(1/B16*D16),0)</f>
        <v>42690</v>
      </c>
      <c r="H16" s="355">
        <f>ROUND(12*(1/C16*E16),0)</f>
        <v>6907</v>
      </c>
      <c r="I16" s="343">
        <v>406</v>
      </c>
    </row>
    <row r="17" spans="1:9">
      <c r="A17" s="127">
        <v>10</v>
      </c>
      <c r="B17" s="60">
        <f t="shared" ref="B17:B22" si="0">ROUND(4.83*LN(A17)-3.5,2)</f>
        <v>7.62</v>
      </c>
      <c r="C17" s="66">
        <f t="shared" ref="C17:C48" si="1">ROUND((-0.00285*POWER(A17,2)+0.62285*A17+17.497)*0.94,2)</f>
        <v>22.03</v>
      </c>
      <c r="D17" s="148">
        <v>26930</v>
      </c>
      <c r="E17" s="344">
        <v>12410</v>
      </c>
      <c r="F17" s="148">
        <f t="shared" ref="F17:F80" si="2">ROUND(12*1.3525*(1/B17*D17+1/C17*E17)+I17,0)</f>
        <v>66908</v>
      </c>
      <c r="G17" s="348">
        <f t="shared" ref="G17:G80" si="3">ROUND(12*(1/B17*D17),0)</f>
        <v>42409</v>
      </c>
      <c r="H17" s="348">
        <f t="shared" ref="H17:H80" si="4">ROUND(12*(1/C17*E17),0)</f>
        <v>6760</v>
      </c>
      <c r="I17" s="344">
        <v>406</v>
      </c>
    </row>
    <row r="18" spans="1:9">
      <c r="A18" s="127">
        <v>11</v>
      </c>
      <c r="B18" s="60">
        <f t="shared" si="0"/>
        <v>8.08</v>
      </c>
      <c r="C18" s="66">
        <f t="shared" si="1"/>
        <v>22.56</v>
      </c>
      <c r="D18" s="148">
        <v>26930</v>
      </c>
      <c r="E18" s="344">
        <v>12410</v>
      </c>
      <c r="F18" s="148">
        <f t="shared" si="2"/>
        <v>63427</v>
      </c>
      <c r="G18" s="348">
        <f t="shared" si="3"/>
        <v>39995</v>
      </c>
      <c r="H18" s="348">
        <f t="shared" si="4"/>
        <v>6601</v>
      </c>
      <c r="I18" s="344">
        <v>406</v>
      </c>
    </row>
    <row r="19" spans="1:9">
      <c r="A19" s="127">
        <v>12</v>
      </c>
      <c r="B19" s="60">
        <f t="shared" si="0"/>
        <v>8.5</v>
      </c>
      <c r="C19" s="66">
        <f t="shared" si="1"/>
        <v>23.09</v>
      </c>
      <c r="D19" s="148">
        <v>26930</v>
      </c>
      <c r="E19" s="344">
        <v>12410</v>
      </c>
      <c r="F19" s="148">
        <f t="shared" si="2"/>
        <v>60549</v>
      </c>
      <c r="G19" s="348">
        <f t="shared" si="3"/>
        <v>38019</v>
      </c>
      <c r="H19" s="348">
        <f t="shared" si="4"/>
        <v>6450</v>
      </c>
      <c r="I19" s="344">
        <v>406</v>
      </c>
    </row>
    <row r="20" spans="1:9">
      <c r="A20" s="97">
        <v>13</v>
      </c>
      <c r="B20" s="60">
        <f t="shared" si="0"/>
        <v>8.89</v>
      </c>
      <c r="C20" s="66">
        <f t="shared" si="1"/>
        <v>23.61</v>
      </c>
      <c r="D20" s="148">
        <v>26930</v>
      </c>
      <c r="E20" s="344">
        <v>12410</v>
      </c>
      <c r="F20" s="148">
        <f t="shared" si="2"/>
        <v>58102</v>
      </c>
      <c r="G20" s="348">
        <f t="shared" si="3"/>
        <v>36351</v>
      </c>
      <c r="H20" s="348">
        <f t="shared" si="4"/>
        <v>6307</v>
      </c>
      <c r="I20" s="344">
        <v>406</v>
      </c>
    </row>
    <row r="21" spans="1:9">
      <c r="A21" s="97">
        <v>14</v>
      </c>
      <c r="B21" s="60">
        <f t="shared" si="0"/>
        <v>9.25</v>
      </c>
      <c r="C21" s="66">
        <f t="shared" si="1"/>
        <v>24.12</v>
      </c>
      <c r="D21" s="148">
        <v>26930</v>
      </c>
      <c r="E21" s="344">
        <v>12410</v>
      </c>
      <c r="F21" s="148">
        <f t="shared" si="2"/>
        <v>56008</v>
      </c>
      <c r="G21" s="348">
        <f t="shared" si="3"/>
        <v>34936</v>
      </c>
      <c r="H21" s="348">
        <f t="shared" si="4"/>
        <v>6174</v>
      </c>
      <c r="I21" s="344">
        <v>406</v>
      </c>
    </row>
    <row r="22" spans="1:9">
      <c r="A22" s="97">
        <v>15</v>
      </c>
      <c r="B22" s="60">
        <f t="shared" si="0"/>
        <v>9.58</v>
      </c>
      <c r="C22" s="66">
        <f t="shared" si="1"/>
        <v>24.63</v>
      </c>
      <c r="D22" s="148">
        <v>26930</v>
      </c>
      <c r="E22" s="344">
        <v>12410</v>
      </c>
      <c r="F22" s="148">
        <f t="shared" si="2"/>
        <v>54207</v>
      </c>
      <c r="G22" s="348">
        <f t="shared" si="3"/>
        <v>33733</v>
      </c>
      <c r="H22" s="348">
        <f t="shared" si="4"/>
        <v>6046</v>
      </c>
      <c r="I22" s="344">
        <v>406</v>
      </c>
    </row>
    <row r="23" spans="1:9">
      <c r="A23" s="97">
        <v>16</v>
      </c>
      <c r="B23" s="60">
        <f t="shared" ref="B23:B28" si="5">ROUND(3.95*LN(A23*0.51)+1.3,2)</f>
        <v>9.59</v>
      </c>
      <c r="C23" s="66">
        <f t="shared" si="1"/>
        <v>25.13</v>
      </c>
      <c r="D23" s="148">
        <v>26930</v>
      </c>
      <c r="E23" s="344">
        <v>12410</v>
      </c>
      <c r="F23" s="148">
        <f t="shared" si="2"/>
        <v>53997</v>
      </c>
      <c r="G23" s="348">
        <f t="shared" si="3"/>
        <v>33698</v>
      </c>
      <c r="H23" s="348">
        <f t="shared" si="4"/>
        <v>5926</v>
      </c>
      <c r="I23" s="344">
        <v>406</v>
      </c>
    </row>
    <row r="24" spans="1:9">
      <c r="A24" s="97">
        <v>17</v>
      </c>
      <c r="B24" s="60">
        <f t="shared" si="5"/>
        <v>9.83</v>
      </c>
      <c r="C24" s="66">
        <f t="shared" si="1"/>
        <v>25.63</v>
      </c>
      <c r="D24" s="148">
        <v>26930</v>
      </c>
      <c r="E24" s="344">
        <v>12410</v>
      </c>
      <c r="F24" s="148">
        <f t="shared" si="2"/>
        <v>52728</v>
      </c>
      <c r="G24" s="348">
        <f t="shared" si="3"/>
        <v>32875</v>
      </c>
      <c r="H24" s="348">
        <f t="shared" si="4"/>
        <v>5810</v>
      </c>
      <c r="I24" s="344">
        <v>406</v>
      </c>
    </row>
    <row r="25" spans="1:9">
      <c r="A25" s="97">
        <v>18</v>
      </c>
      <c r="B25" s="60">
        <f t="shared" si="5"/>
        <v>10.06</v>
      </c>
      <c r="C25" s="66">
        <f t="shared" si="1"/>
        <v>26.12</v>
      </c>
      <c r="D25" s="148">
        <v>26930</v>
      </c>
      <c r="E25" s="344">
        <v>12410</v>
      </c>
      <c r="F25" s="148">
        <f t="shared" si="2"/>
        <v>51564</v>
      </c>
      <c r="G25" s="348">
        <f t="shared" si="3"/>
        <v>32123</v>
      </c>
      <c r="H25" s="348">
        <f t="shared" si="4"/>
        <v>5701</v>
      </c>
      <c r="I25" s="344">
        <v>406</v>
      </c>
    </row>
    <row r="26" spans="1:9">
      <c r="A26" s="97">
        <v>19</v>
      </c>
      <c r="B26" s="60">
        <f t="shared" si="5"/>
        <v>10.27</v>
      </c>
      <c r="C26" s="66">
        <f t="shared" si="1"/>
        <v>26.6</v>
      </c>
      <c r="D26" s="148">
        <v>26930</v>
      </c>
      <c r="E26" s="344">
        <v>12410</v>
      </c>
      <c r="F26" s="148">
        <f t="shared" si="2"/>
        <v>50536</v>
      </c>
      <c r="G26" s="348">
        <f t="shared" si="3"/>
        <v>31466</v>
      </c>
      <c r="H26" s="348">
        <f t="shared" si="4"/>
        <v>5598</v>
      </c>
      <c r="I26" s="344">
        <v>406</v>
      </c>
    </row>
    <row r="27" spans="1:9">
      <c r="A27" s="97">
        <v>20</v>
      </c>
      <c r="B27" s="60">
        <f t="shared" si="5"/>
        <v>10.47</v>
      </c>
      <c r="C27" s="66">
        <f t="shared" si="1"/>
        <v>27.09</v>
      </c>
      <c r="D27" s="148">
        <v>26930</v>
      </c>
      <c r="E27" s="344">
        <v>12410</v>
      </c>
      <c r="F27" s="148">
        <f t="shared" si="2"/>
        <v>49586</v>
      </c>
      <c r="G27" s="348">
        <f t="shared" si="3"/>
        <v>30865</v>
      </c>
      <c r="H27" s="348">
        <f t="shared" si="4"/>
        <v>5497</v>
      </c>
      <c r="I27" s="344">
        <v>406</v>
      </c>
    </row>
    <row r="28" spans="1:9">
      <c r="A28" s="97">
        <v>21</v>
      </c>
      <c r="B28" s="60">
        <f t="shared" si="5"/>
        <v>10.67</v>
      </c>
      <c r="C28" s="66">
        <f t="shared" si="1"/>
        <v>27.56</v>
      </c>
      <c r="D28" s="148">
        <v>26930</v>
      </c>
      <c r="E28" s="344">
        <v>12410</v>
      </c>
      <c r="F28" s="148">
        <f t="shared" si="2"/>
        <v>48677</v>
      </c>
      <c r="G28" s="348">
        <f t="shared" si="3"/>
        <v>30287</v>
      </c>
      <c r="H28" s="348">
        <f t="shared" si="4"/>
        <v>5403</v>
      </c>
      <c r="I28" s="344">
        <v>406</v>
      </c>
    </row>
    <row r="29" spans="1:9">
      <c r="A29" s="97">
        <v>22</v>
      </c>
      <c r="B29" s="60">
        <f>ROUND(2.98*LN(A29*0.86)+2,2)</f>
        <v>10.76</v>
      </c>
      <c r="C29" s="66">
        <f t="shared" si="1"/>
        <v>28.03</v>
      </c>
      <c r="D29" s="148">
        <v>26930</v>
      </c>
      <c r="E29" s="344">
        <v>12410</v>
      </c>
      <c r="F29" s="148">
        <f t="shared" si="2"/>
        <v>48212</v>
      </c>
      <c r="G29" s="348">
        <f t="shared" si="3"/>
        <v>30033</v>
      </c>
      <c r="H29" s="348">
        <f t="shared" si="4"/>
        <v>5313</v>
      </c>
      <c r="I29" s="344">
        <v>406</v>
      </c>
    </row>
    <row r="30" spans="1:9">
      <c r="A30" s="97">
        <v>23</v>
      </c>
      <c r="B30" s="60">
        <f t="shared" ref="B30:B51" si="6">ROUND(2.98*LN(A30*0.86)+2,2)</f>
        <v>10.89</v>
      </c>
      <c r="C30" s="66">
        <f t="shared" si="1"/>
        <v>28.5</v>
      </c>
      <c r="D30" s="148">
        <v>26930</v>
      </c>
      <c r="E30" s="344">
        <v>12410</v>
      </c>
      <c r="F30" s="148">
        <f t="shared" si="2"/>
        <v>47609</v>
      </c>
      <c r="G30" s="348">
        <f t="shared" si="3"/>
        <v>29675</v>
      </c>
      <c r="H30" s="348">
        <f t="shared" si="4"/>
        <v>5225</v>
      </c>
      <c r="I30" s="344">
        <v>406</v>
      </c>
    </row>
    <row r="31" spans="1:9">
      <c r="A31" s="97">
        <v>24</v>
      </c>
      <c r="B31" s="60">
        <f t="shared" si="6"/>
        <v>11.02</v>
      </c>
      <c r="C31" s="66">
        <f t="shared" si="1"/>
        <v>28.96</v>
      </c>
      <c r="D31" s="148">
        <v>26930</v>
      </c>
      <c r="E31" s="344">
        <v>12410</v>
      </c>
      <c r="F31" s="148">
        <f t="shared" si="2"/>
        <v>47023</v>
      </c>
      <c r="G31" s="348">
        <f t="shared" si="3"/>
        <v>29325</v>
      </c>
      <c r="H31" s="348">
        <f t="shared" si="4"/>
        <v>5142</v>
      </c>
      <c r="I31" s="344">
        <v>406</v>
      </c>
    </row>
    <row r="32" spans="1:9">
      <c r="A32" s="97">
        <v>25</v>
      </c>
      <c r="B32" s="60">
        <f t="shared" si="6"/>
        <v>11.14</v>
      </c>
      <c r="C32" s="66">
        <f t="shared" si="1"/>
        <v>29.41</v>
      </c>
      <c r="D32" s="148">
        <v>26930</v>
      </c>
      <c r="E32" s="344">
        <v>12410</v>
      </c>
      <c r="F32" s="148">
        <f t="shared" si="2"/>
        <v>46489</v>
      </c>
      <c r="G32" s="348">
        <f t="shared" si="3"/>
        <v>29009</v>
      </c>
      <c r="H32" s="348">
        <f t="shared" si="4"/>
        <v>5064</v>
      </c>
      <c r="I32" s="344">
        <v>406</v>
      </c>
    </row>
    <row r="33" spans="1:9">
      <c r="A33" s="97">
        <v>26</v>
      </c>
      <c r="B33" s="60">
        <f t="shared" si="6"/>
        <v>11.26</v>
      </c>
      <c r="C33" s="66">
        <f t="shared" si="1"/>
        <v>29.86</v>
      </c>
      <c r="D33" s="148">
        <v>26930</v>
      </c>
      <c r="E33" s="344">
        <v>12410</v>
      </c>
      <c r="F33" s="148">
        <f t="shared" si="2"/>
        <v>45968</v>
      </c>
      <c r="G33" s="348">
        <f t="shared" si="3"/>
        <v>28700</v>
      </c>
      <c r="H33" s="348">
        <f t="shared" si="4"/>
        <v>4987</v>
      </c>
      <c r="I33" s="344">
        <v>406</v>
      </c>
    </row>
    <row r="34" spans="1:9">
      <c r="A34" s="97">
        <v>27</v>
      </c>
      <c r="B34" s="60">
        <f t="shared" si="6"/>
        <v>11.37</v>
      </c>
      <c r="C34" s="66">
        <f t="shared" si="1"/>
        <v>30.3</v>
      </c>
      <c r="D34" s="148">
        <v>26930</v>
      </c>
      <c r="E34" s="344">
        <v>12410</v>
      </c>
      <c r="F34" s="148">
        <f t="shared" si="2"/>
        <v>45494</v>
      </c>
      <c r="G34" s="348">
        <f t="shared" si="3"/>
        <v>28422</v>
      </c>
      <c r="H34" s="348">
        <f t="shared" si="4"/>
        <v>4915</v>
      </c>
      <c r="I34" s="344">
        <v>406</v>
      </c>
    </row>
    <row r="35" spans="1:9">
      <c r="A35" s="97">
        <v>28</v>
      </c>
      <c r="B35" s="60">
        <f t="shared" si="6"/>
        <v>11.48</v>
      </c>
      <c r="C35" s="66">
        <f t="shared" si="1"/>
        <v>30.74</v>
      </c>
      <c r="D35" s="148">
        <v>26930</v>
      </c>
      <c r="E35" s="344">
        <v>12410</v>
      </c>
      <c r="F35" s="148">
        <f t="shared" si="2"/>
        <v>45031</v>
      </c>
      <c r="G35" s="348">
        <f t="shared" si="3"/>
        <v>28150</v>
      </c>
      <c r="H35" s="348">
        <f t="shared" si="4"/>
        <v>4845</v>
      </c>
      <c r="I35" s="344">
        <v>406</v>
      </c>
    </row>
    <row r="36" spans="1:9">
      <c r="A36" s="97">
        <v>29</v>
      </c>
      <c r="B36" s="60">
        <f t="shared" si="6"/>
        <v>11.59</v>
      </c>
      <c r="C36" s="66">
        <f t="shared" si="1"/>
        <v>31.17</v>
      </c>
      <c r="D36" s="148">
        <v>26930</v>
      </c>
      <c r="E36" s="344">
        <v>12410</v>
      </c>
      <c r="F36" s="148">
        <f t="shared" si="2"/>
        <v>44579</v>
      </c>
      <c r="G36" s="348">
        <f t="shared" si="3"/>
        <v>27883</v>
      </c>
      <c r="H36" s="348">
        <f t="shared" si="4"/>
        <v>4778</v>
      </c>
      <c r="I36" s="344">
        <v>406</v>
      </c>
    </row>
    <row r="37" spans="1:9">
      <c r="A37" s="97">
        <v>30</v>
      </c>
      <c r="B37" s="60">
        <f t="shared" si="6"/>
        <v>11.69</v>
      </c>
      <c r="C37" s="66">
        <f t="shared" si="1"/>
        <v>31.6</v>
      </c>
      <c r="D37" s="148">
        <v>26930</v>
      </c>
      <c r="E37" s="344">
        <v>12410</v>
      </c>
      <c r="F37" s="148">
        <f t="shared" si="2"/>
        <v>44169</v>
      </c>
      <c r="G37" s="348">
        <f t="shared" si="3"/>
        <v>27644</v>
      </c>
      <c r="H37" s="348">
        <f t="shared" si="4"/>
        <v>4713</v>
      </c>
      <c r="I37" s="344">
        <v>406</v>
      </c>
    </row>
    <row r="38" spans="1:9">
      <c r="A38" s="97">
        <v>31</v>
      </c>
      <c r="B38" s="60">
        <f t="shared" si="6"/>
        <v>11.78</v>
      </c>
      <c r="C38" s="66">
        <f t="shared" si="1"/>
        <v>32.020000000000003</v>
      </c>
      <c r="D38" s="148">
        <v>26930</v>
      </c>
      <c r="E38" s="344">
        <v>12410</v>
      </c>
      <c r="F38" s="148">
        <f t="shared" si="2"/>
        <v>43799</v>
      </c>
      <c r="G38" s="348">
        <f t="shared" si="3"/>
        <v>27433</v>
      </c>
      <c r="H38" s="348">
        <f t="shared" si="4"/>
        <v>4651</v>
      </c>
      <c r="I38" s="344">
        <v>406</v>
      </c>
    </row>
    <row r="39" spans="1:9">
      <c r="A39" s="97">
        <v>32</v>
      </c>
      <c r="B39" s="60">
        <f t="shared" si="6"/>
        <v>11.88</v>
      </c>
      <c r="C39" s="66">
        <f t="shared" si="1"/>
        <v>32.44</v>
      </c>
      <c r="D39" s="148">
        <v>26930</v>
      </c>
      <c r="E39" s="344">
        <v>12410</v>
      </c>
      <c r="F39" s="148">
        <f t="shared" si="2"/>
        <v>43406</v>
      </c>
      <c r="G39" s="348">
        <f t="shared" si="3"/>
        <v>27202</v>
      </c>
      <c r="H39" s="348">
        <f t="shared" si="4"/>
        <v>4591</v>
      </c>
      <c r="I39" s="344">
        <v>406</v>
      </c>
    </row>
    <row r="40" spans="1:9">
      <c r="A40" s="97">
        <v>33</v>
      </c>
      <c r="B40" s="60">
        <f t="shared" si="6"/>
        <v>11.97</v>
      </c>
      <c r="C40" s="66">
        <f t="shared" si="1"/>
        <v>32.85</v>
      </c>
      <c r="D40" s="148">
        <v>26930</v>
      </c>
      <c r="E40" s="344">
        <v>12410</v>
      </c>
      <c r="F40" s="148">
        <f t="shared" si="2"/>
        <v>43051</v>
      </c>
      <c r="G40" s="348">
        <f t="shared" si="3"/>
        <v>26997</v>
      </c>
      <c r="H40" s="348">
        <f t="shared" si="4"/>
        <v>4533</v>
      </c>
      <c r="I40" s="344">
        <v>406</v>
      </c>
    </row>
    <row r="41" spans="1:9">
      <c r="A41" s="97">
        <v>34</v>
      </c>
      <c r="B41" s="60">
        <f t="shared" si="6"/>
        <v>12.06</v>
      </c>
      <c r="C41" s="66">
        <f t="shared" si="1"/>
        <v>33.26</v>
      </c>
      <c r="D41" s="148">
        <v>26930</v>
      </c>
      <c r="E41" s="344">
        <v>12410</v>
      </c>
      <c r="F41" s="148">
        <f t="shared" si="2"/>
        <v>42703</v>
      </c>
      <c r="G41" s="348">
        <f t="shared" si="3"/>
        <v>26796</v>
      </c>
      <c r="H41" s="348">
        <f t="shared" si="4"/>
        <v>4477</v>
      </c>
      <c r="I41" s="344">
        <v>406</v>
      </c>
    </row>
    <row r="42" spans="1:9">
      <c r="A42" s="97">
        <v>35</v>
      </c>
      <c r="B42" s="60">
        <f>ROUND(2.98*LN(A42*0.86)+2,2)</f>
        <v>12.15</v>
      </c>
      <c r="C42" s="66">
        <f t="shared" si="1"/>
        <v>33.659999999999997</v>
      </c>
      <c r="D42" s="148">
        <v>26930</v>
      </c>
      <c r="E42" s="344">
        <v>12410</v>
      </c>
      <c r="F42" s="148">
        <f t="shared" si="2"/>
        <v>42363</v>
      </c>
      <c r="G42" s="348">
        <f t="shared" si="3"/>
        <v>26598</v>
      </c>
      <c r="H42" s="348">
        <f t="shared" si="4"/>
        <v>4424</v>
      </c>
      <c r="I42" s="344">
        <v>406</v>
      </c>
    </row>
    <row r="43" spans="1:9">
      <c r="A43" s="97">
        <v>36</v>
      </c>
      <c r="B43" s="60">
        <f t="shared" si="6"/>
        <v>12.23</v>
      </c>
      <c r="C43" s="66">
        <f t="shared" si="1"/>
        <v>34.049999999999997</v>
      </c>
      <c r="D43" s="148">
        <v>26930</v>
      </c>
      <c r="E43" s="344">
        <v>12410</v>
      </c>
      <c r="F43" s="148">
        <f t="shared" si="2"/>
        <v>42059</v>
      </c>
      <c r="G43" s="348">
        <f t="shared" si="3"/>
        <v>26424</v>
      </c>
      <c r="H43" s="348">
        <f t="shared" si="4"/>
        <v>4374</v>
      </c>
      <c r="I43" s="344">
        <v>406</v>
      </c>
    </row>
    <row r="44" spans="1:9">
      <c r="A44" s="97">
        <v>37</v>
      </c>
      <c r="B44" s="60">
        <f t="shared" si="6"/>
        <v>12.31</v>
      </c>
      <c r="C44" s="66">
        <f t="shared" si="1"/>
        <v>34.44</v>
      </c>
      <c r="D44" s="148">
        <v>26930</v>
      </c>
      <c r="E44" s="344">
        <v>12410</v>
      </c>
      <c r="F44" s="148">
        <f t="shared" si="2"/>
        <v>41760</v>
      </c>
      <c r="G44" s="348">
        <f t="shared" si="3"/>
        <v>26252</v>
      </c>
      <c r="H44" s="348">
        <f t="shared" si="4"/>
        <v>4324</v>
      </c>
      <c r="I44" s="344">
        <v>406</v>
      </c>
    </row>
    <row r="45" spans="1:9">
      <c r="A45" s="97">
        <v>38</v>
      </c>
      <c r="B45" s="60">
        <f t="shared" si="6"/>
        <v>12.39</v>
      </c>
      <c r="C45" s="66">
        <f t="shared" si="1"/>
        <v>34.83</v>
      </c>
      <c r="D45" s="148">
        <v>26930</v>
      </c>
      <c r="E45" s="344">
        <v>12410</v>
      </c>
      <c r="F45" s="148">
        <f t="shared" si="2"/>
        <v>41465</v>
      </c>
      <c r="G45" s="348">
        <f t="shared" si="3"/>
        <v>26082</v>
      </c>
      <c r="H45" s="348">
        <f t="shared" si="4"/>
        <v>4276</v>
      </c>
      <c r="I45" s="344">
        <v>406</v>
      </c>
    </row>
    <row r="46" spans="1:9">
      <c r="A46" s="97">
        <v>39</v>
      </c>
      <c r="B46" s="60">
        <f t="shared" si="6"/>
        <v>12.47</v>
      </c>
      <c r="C46" s="66">
        <f t="shared" si="1"/>
        <v>35.21</v>
      </c>
      <c r="D46" s="148">
        <v>26930</v>
      </c>
      <c r="E46" s="344">
        <v>12410</v>
      </c>
      <c r="F46" s="148">
        <f t="shared" si="2"/>
        <v>41176</v>
      </c>
      <c r="G46" s="348">
        <f t="shared" si="3"/>
        <v>25915</v>
      </c>
      <c r="H46" s="348">
        <f t="shared" si="4"/>
        <v>4229</v>
      </c>
      <c r="I46" s="344">
        <v>406</v>
      </c>
    </row>
    <row r="47" spans="1:9">
      <c r="A47" s="97">
        <v>40</v>
      </c>
      <c r="B47" s="60">
        <f t="shared" si="6"/>
        <v>12.54</v>
      </c>
      <c r="C47" s="66">
        <f t="shared" si="1"/>
        <v>35.58</v>
      </c>
      <c r="D47" s="148">
        <v>26930</v>
      </c>
      <c r="E47" s="344">
        <v>12410</v>
      </c>
      <c r="F47" s="148">
        <f t="shared" si="2"/>
        <v>40921</v>
      </c>
      <c r="G47" s="348">
        <f t="shared" si="3"/>
        <v>25770</v>
      </c>
      <c r="H47" s="348">
        <f t="shared" si="4"/>
        <v>4185</v>
      </c>
      <c r="I47" s="344">
        <v>406</v>
      </c>
    </row>
    <row r="48" spans="1:9">
      <c r="A48" s="97">
        <v>41</v>
      </c>
      <c r="B48" s="60">
        <f t="shared" si="6"/>
        <v>12.62</v>
      </c>
      <c r="C48" s="66">
        <f t="shared" si="1"/>
        <v>35.950000000000003</v>
      </c>
      <c r="D48" s="148">
        <v>26930</v>
      </c>
      <c r="E48" s="344">
        <v>12410</v>
      </c>
      <c r="F48" s="148">
        <f t="shared" si="2"/>
        <v>40642</v>
      </c>
      <c r="G48" s="348">
        <f t="shared" si="3"/>
        <v>25607</v>
      </c>
      <c r="H48" s="348">
        <f t="shared" si="4"/>
        <v>4142</v>
      </c>
      <c r="I48" s="344">
        <v>406</v>
      </c>
    </row>
    <row r="49" spans="1:9">
      <c r="A49" s="97">
        <v>42</v>
      </c>
      <c r="B49" s="60">
        <f t="shared" si="6"/>
        <v>12.69</v>
      </c>
      <c r="C49" s="66">
        <f t="shared" ref="C49:C80" si="7">ROUND((-0.00285*POWER(A49,2)+0.62285*A49+17.497)*0.94,2)</f>
        <v>36.31</v>
      </c>
      <c r="D49" s="148">
        <v>26930</v>
      </c>
      <c r="E49" s="344">
        <v>12410</v>
      </c>
      <c r="F49" s="148">
        <f t="shared" si="2"/>
        <v>40395</v>
      </c>
      <c r="G49" s="348">
        <f t="shared" si="3"/>
        <v>25466</v>
      </c>
      <c r="H49" s="348">
        <f t="shared" si="4"/>
        <v>4101</v>
      </c>
      <c r="I49" s="344">
        <v>406</v>
      </c>
    </row>
    <row r="50" spans="1:9">
      <c r="A50" s="97">
        <v>43</v>
      </c>
      <c r="B50" s="60">
        <f t="shared" si="6"/>
        <v>12.76</v>
      </c>
      <c r="C50" s="66">
        <f t="shared" si="7"/>
        <v>36.67</v>
      </c>
      <c r="D50" s="148">
        <v>26930</v>
      </c>
      <c r="E50" s="344">
        <v>12410</v>
      </c>
      <c r="F50" s="148">
        <f t="shared" si="2"/>
        <v>40152</v>
      </c>
      <c r="G50" s="348">
        <f t="shared" si="3"/>
        <v>25326</v>
      </c>
      <c r="H50" s="348">
        <f t="shared" si="4"/>
        <v>4061</v>
      </c>
      <c r="I50" s="344">
        <v>406</v>
      </c>
    </row>
    <row r="51" spans="1:9">
      <c r="A51" s="97">
        <v>44</v>
      </c>
      <c r="B51" s="60">
        <f t="shared" si="6"/>
        <v>12.83</v>
      </c>
      <c r="C51" s="66">
        <f t="shared" si="7"/>
        <v>37.020000000000003</v>
      </c>
      <c r="D51" s="148">
        <v>26930</v>
      </c>
      <c r="E51" s="344">
        <v>12410</v>
      </c>
      <c r="F51" s="148">
        <f t="shared" si="2"/>
        <v>39913</v>
      </c>
      <c r="G51" s="348">
        <f t="shared" si="3"/>
        <v>25188</v>
      </c>
      <c r="H51" s="348">
        <f t="shared" si="4"/>
        <v>4023</v>
      </c>
      <c r="I51" s="344">
        <v>406</v>
      </c>
    </row>
    <row r="52" spans="1:9">
      <c r="A52" s="97">
        <v>45</v>
      </c>
      <c r="B52" s="60">
        <f>ROUND(13.64+0.04*A52-2.5,2)</f>
        <v>12.94</v>
      </c>
      <c r="C52" s="66">
        <f t="shared" si="7"/>
        <v>37.369999999999997</v>
      </c>
      <c r="D52" s="148">
        <v>26930</v>
      </c>
      <c r="E52" s="344">
        <v>12410</v>
      </c>
      <c r="F52" s="148">
        <f t="shared" si="2"/>
        <v>39573</v>
      </c>
      <c r="G52" s="348">
        <f t="shared" si="3"/>
        <v>24974</v>
      </c>
      <c r="H52" s="348">
        <f t="shared" si="4"/>
        <v>3985</v>
      </c>
      <c r="I52" s="344">
        <v>406</v>
      </c>
    </row>
    <row r="53" spans="1:9">
      <c r="A53" s="97">
        <v>46</v>
      </c>
      <c r="B53" s="60">
        <f t="shared" ref="B53:B106" si="8">ROUND(13.64+0.04*A53-2.5,2)</f>
        <v>12.98</v>
      </c>
      <c r="C53" s="66">
        <f t="shared" si="7"/>
        <v>37.71</v>
      </c>
      <c r="D53" s="148">
        <v>26930</v>
      </c>
      <c r="E53" s="344">
        <v>12410</v>
      </c>
      <c r="F53" s="148">
        <f t="shared" si="2"/>
        <v>39420</v>
      </c>
      <c r="G53" s="348">
        <f t="shared" si="3"/>
        <v>24897</v>
      </c>
      <c r="H53" s="348">
        <f t="shared" si="4"/>
        <v>3949</v>
      </c>
      <c r="I53" s="344">
        <v>406</v>
      </c>
    </row>
    <row r="54" spans="1:9">
      <c r="A54" s="97">
        <v>47</v>
      </c>
      <c r="B54" s="60">
        <f t="shared" si="8"/>
        <v>13.02</v>
      </c>
      <c r="C54" s="66">
        <f t="shared" si="7"/>
        <v>38.049999999999997</v>
      </c>
      <c r="D54" s="148">
        <v>26930</v>
      </c>
      <c r="E54" s="344">
        <v>12410</v>
      </c>
      <c r="F54" s="148">
        <f t="shared" si="2"/>
        <v>39269</v>
      </c>
      <c r="G54" s="348">
        <f t="shared" si="3"/>
        <v>24820</v>
      </c>
      <c r="H54" s="348">
        <f t="shared" si="4"/>
        <v>3914</v>
      </c>
      <c r="I54" s="344">
        <v>406</v>
      </c>
    </row>
    <row r="55" spans="1:9">
      <c r="A55" s="97">
        <v>48</v>
      </c>
      <c r="B55" s="60">
        <f t="shared" si="8"/>
        <v>13.06</v>
      </c>
      <c r="C55" s="66">
        <f t="shared" si="7"/>
        <v>38.380000000000003</v>
      </c>
      <c r="D55" s="148">
        <v>26930</v>
      </c>
      <c r="E55" s="344">
        <v>12410</v>
      </c>
      <c r="F55" s="148">
        <f t="shared" si="2"/>
        <v>39121</v>
      </c>
      <c r="G55" s="348">
        <f t="shared" si="3"/>
        <v>24744</v>
      </c>
      <c r="H55" s="348">
        <f t="shared" si="4"/>
        <v>3880</v>
      </c>
      <c r="I55" s="344">
        <v>406</v>
      </c>
    </row>
    <row r="56" spans="1:9">
      <c r="A56" s="97">
        <v>49</v>
      </c>
      <c r="B56" s="60">
        <f t="shared" si="8"/>
        <v>13.1</v>
      </c>
      <c r="C56" s="66">
        <f t="shared" si="7"/>
        <v>38.700000000000003</v>
      </c>
      <c r="D56" s="148">
        <v>26930</v>
      </c>
      <c r="E56" s="344">
        <v>12410</v>
      </c>
      <c r="F56" s="148">
        <f t="shared" si="2"/>
        <v>38975</v>
      </c>
      <c r="G56" s="348">
        <f t="shared" si="3"/>
        <v>24669</v>
      </c>
      <c r="H56" s="348">
        <f t="shared" si="4"/>
        <v>3848</v>
      </c>
      <c r="I56" s="344">
        <v>406</v>
      </c>
    </row>
    <row r="57" spans="1:9">
      <c r="A57" s="97">
        <v>50</v>
      </c>
      <c r="B57" s="60">
        <f t="shared" si="8"/>
        <v>13.14</v>
      </c>
      <c r="C57" s="66">
        <f t="shared" si="7"/>
        <v>39.020000000000003</v>
      </c>
      <c r="D57" s="148">
        <v>26930</v>
      </c>
      <c r="E57" s="344">
        <v>12410</v>
      </c>
      <c r="F57" s="148">
        <f t="shared" si="2"/>
        <v>38831</v>
      </c>
      <c r="G57" s="348">
        <f t="shared" si="3"/>
        <v>24594</v>
      </c>
      <c r="H57" s="348">
        <f t="shared" si="4"/>
        <v>3817</v>
      </c>
      <c r="I57" s="344">
        <v>406</v>
      </c>
    </row>
    <row r="58" spans="1:9">
      <c r="A58" s="97">
        <v>51</v>
      </c>
      <c r="B58" s="60">
        <f t="shared" si="8"/>
        <v>13.18</v>
      </c>
      <c r="C58" s="66">
        <f t="shared" si="7"/>
        <v>39.340000000000003</v>
      </c>
      <c r="D58" s="148">
        <v>26930</v>
      </c>
      <c r="E58" s="344">
        <v>12410</v>
      </c>
      <c r="F58" s="148">
        <f t="shared" si="2"/>
        <v>38688</v>
      </c>
      <c r="G58" s="348">
        <f t="shared" si="3"/>
        <v>24519</v>
      </c>
      <c r="H58" s="348">
        <f t="shared" si="4"/>
        <v>3785</v>
      </c>
      <c r="I58" s="344">
        <v>406</v>
      </c>
    </row>
    <row r="59" spans="1:9">
      <c r="A59" s="97">
        <v>52</v>
      </c>
      <c r="B59" s="60">
        <f t="shared" si="8"/>
        <v>13.22</v>
      </c>
      <c r="C59" s="66">
        <f t="shared" si="7"/>
        <v>39.65</v>
      </c>
      <c r="D59" s="148">
        <v>26930</v>
      </c>
      <c r="E59" s="344">
        <v>12410</v>
      </c>
      <c r="F59" s="148">
        <f t="shared" si="2"/>
        <v>38547</v>
      </c>
      <c r="G59" s="348">
        <f t="shared" si="3"/>
        <v>24445</v>
      </c>
      <c r="H59" s="348">
        <f t="shared" si="4"/>
        <v>3756</v>
      </c>
      <c r="I59" s="344">
        <v>406</v>
      </c>
    </row>
    <row r="60" spans="1:9">
      <c r="A60" s="97">
        <v>53</v>
      </c>
      <c r="B60" s="60">
        <f t="shared" si="8"/>
        <v>13.26</v>
      </c>
      <c r="C60" s="66">
        <f t="shared" si="7"/>
        <v>39.950000000000003</v>
      </c>
      <c r="D60" s="148">
        <v>26930</v>
      </c>
      <c r="E60" s="344">
        <v>12410</v>
      </c>
      <c r="F60" s="148">
        <f t="shared" si="2"/>
        <v>38409</v>
      </c>
      <c r="G60" s="348">
        <f t="shared" si="3"/>
        <v>24371</v>
      </c>
      <c r="H60" s="348">
        <f t="shared" si="4"/>
        <v>3728</v>
      </c>
      <c r="I60" s="344">
        <v>406</v>
      </c>
    </row>
    <row r="61" spans="1:9">
      <c r="A61" s="97">
        <v>54</v>
      </c>
      <c r="B61" s="60">
        <f t="shared" si="8"/>
        <v>13.3</v>
      </c>
      <c r="C61" s="66">
        <f t="shared" si="7"/>
        <v>40.25</v>
      </c>
      <c r="D61" s="148">
        <v>26930</v>
      </c>
      <c r="E61" s="344">
        <v>12410</v>
      </c>
      <c r="F61" s="148">
        <f t="shared" si="2"/>
        <v>38273</v>
      </c>
      <c r="G61" s="348">
        <f t="shared" si="3"/>
        <v>24298</v>
      </c>
      <c r="H61" s="348">
        <f t="shared" si="4"/>
        <v>3700</v>
      </c>
      <c r="I61" s="344">
        <v>406</v>
      </c>
    </row>
    <row r="62" spans="1:9">
      <c r="A62" s="97">
        <v>55</v>
      </c>
      <c r="B62" s="60">
        <f t="shared" si="8"/>
        <v>13.34</v>
      </c>
      <c r="C62" s="66">
        <f t="shared" si="7"/>
        <v>40.54</v>
      </c>
      <c r="D62" s="148">
        <v>26930</v>
      </c>
      <c r="E62" s="344">
        <v>12410</v>
      </c>
      <c r="F62" s="148">
        <f t="shared" si="2"/>
        <v>38138</v>
      </c>
      <c r="G62" s="348">
        <f t="shared" si="3"/>
        <v>24225</v>
      </c>
      <c r="H62" s="348">
        <f t="shared" si="4"/>
        <v>3673</v>
      </c>
      <c r="I62" s="344">
        <v>406</v>
      </c>
    </row>
    <row r="63" spans="1:9">
      <c r="A63" s="97">
        <v>56</v>
      </c>
      <c r="B63" s="60">
        <f t="shared" si="8"/>
        <v>13.38</v>
      </c>
      <c r="C63" s="66">
        <f t="shared" si="7"/>
        <v>40.83</v>
      </c>
      <c r="D63" s="148">
        <v>26930</v>
      </c>
      <c r="E63" s="344">
        <v>12410</v>
      </c>
      <c r="F63" s="148">
        <f t="shared" si="2"/>
        <v>38005</v>
      </c>
      <c r="G63" s="348">
        <f t="shared" si="3"/>
        <v>24152</v>
      </c>
      <c r="H63" s="348">
        <f t="shared" si="4"/>
        <v>3647</v>
      </c>
      <c r="I63" s="344">
        <v>406</v>
      </c>
    </row>
    <row r="64" spans="1:9">
      <c r="A64" s="97">
        <v>57</v>
      </c>
      <c r="B64" s="60">
        <f t="shared" si="8"/>
        <v>13.42</v>
      </c>
      <c r="C64" s="66">
        <f t="shared" si="7"/>
        <v>41.12</v>
      </c>
      <c r="D64" s="148">
        <v>26930</v>
      </c>
      <c r="E64" s="344">
        <v>12410</v>
      </c>
      <c r="F64" s="148">
        <f t="shared" si="2"/>
        <v>37873</v>
      </c>
      <c r="G64" s="348">
        <f t="shared" si="3"/>
        <v>24080</v>
      </c>
      <c r="H64" s="348">
        <f t="shared" si="4"/>
        <v>3622</v>
      </c>
      <c r="I64" s="344">
        <v>406</v>
      </c>
    </row>
    <row r="65" spans="1:9">
      <c r="A65" s="97">
        <v>58</v>
      </c>
      <c r="B65" s="60">
        <f t="shared" si="8"/>
        <v>13.46</v>
      </c>
      <c r="C65" s="66">
        <f t="shared" si="7"/>
        <v>41.39</v>
      </c>
      <c r="D65" s="148">
        <v>26930</v>
      </c>
      <c r="E65" s="344">
        <v>12410</v>
      </c>
      <c r="F65" s="148">
        <f t="shared" si="2"/>
        <v>37744</v>
      </c>
      <c r="G65" s="348">
        <f t="shared" si="3"/>
        <v>24009</v>
      </c>
      <c r="H65" s="348">
        <f t="shared" si="4"/>
        <v>3598</v>
      </c>
      <c r="I65" s="344">
        <v>406</v>
      </c>
    </row>
    <row r="66" spans="1:9">
      <c r="A66" s="97">
        <v>59</v>
      </c>
      <c r="B66" s="60">
        <f t="shared" si="8"/>
        <v>13.5</v>
      </c>
      <c r="C66" s="66">
        <f t="shared" si="7"/>
        <v>41.66</v>
      </c>
      <c r="D66" s="148">
        <v>26930</v>
      </c>
      <c r="E66" s="344">
        <v>12410</v>
      </c>
      <c r="F66" s="148">
        <f t="shared" si="2"/>
        <v>37617</v>
      </c>
      <c r="G66" s="348">
        <f t="shared" si="3"/>
        <v>23938</v>
      </c>
      <c r="H66" s="348">
        <f t="shared" si="4"/>
        <v>3575</v>
      </c>
      <c r="I66" s="344">
        <v>406</v>
      </c>
    </row>
    <row r="67" spans="1:9">
      <c r="A67" s="97">
        <v>60</v>
      </c>
      <c r="B67" s="60">
        <f t="shared" si="8"/>
        <v>13.54</v>
      </c>
      <c r="C67" s="66">
        <f t="shared" si="7"/>
        <v>41.93</v>
      </c>
      <c r="D67" s="148">
        <v>26930</v>
      </c>
      <c r="E67" s="344">
        <v>12410</v>
      </c>
      <c r="F67" s="148">
        <f t="shared" si="2"/>
        <v>37490</v>
      </c>
      <c r="G67" s="348">
        <f t="shared" si="3"/>
        <v>23867</v>
      </c>
      <c r="H67" s="348">
        <f t="shared" si="4"/>
        <v>3552</v>
      </c>
      <c r="I67" s="344">
        <v>406</v>
      </c>
    </row>
    <row r="68" spans="1:9">
      <c r="A68" s="97">
        <v>61</v>
      </c>
      <c r="B68" s="60">
        <f t="shared" si="8"/>
        <v>13.58</v>
      </c>
      <c r="C68" s="66">
        <f t="shared" si="7"/>
        <v>42.19</v>
      </c>
      <c r="D68" s="148">
        <v>26930</v>
      </c>
      <c r="E68" s="344">
        <v>12410</v>
      </c>
      <c r="F68" s="148">
        <f t="shared" si="2"/>
        <v>37365</v>
      </c>
      <c r="G68" s="348">
        <f t="shared" si="3"/>
        <v>23797</v>
      </c>
      <c r="H68" s="348">
        <f t="shared" si="4"/>
        <v>3530</v>
      </c>
      <c r="I68" s="344">
        <v>406</v>
      </c>
    </row>
    <row r="69" spans="1:9">
      <c r="A69" s="97">
        <v>62</v>
      </c>
      <c r="B69" s="60">
        <f t="shared" si="8"/>
        <v>13.62</v>
      </c>
      <c r="C69" s="66">
        <f t="shared" si="7"/>
        <v>42.45</v>
      </c>
      <c r="D69" s="148">
        <v>26930</v>
      </c>
      <c r="E69" s="344">
        <v>12410</v>
      </c>
      <c r="F69" s="148">
        <f t="shared" si="2"/>
        <v>37241</v>
      </c>
      <c r="G69" s="348">
        <f t="shared" si="3"/>
        <v>23727</v>
      </c>
      <c r="H69" s="348">
        <f t="shared" si="4"/>
        <v>3508</v>
      </c>
      <c r="I69" s="344">
        <v>406</v>
      </c>
    </row>
    <row r="70" spans="1:9">
      <c r="A70" s="97">
        <v>63</v>
      </c>
      <c r="B70" s="60">
        <f t="shared" si="8"/>
        <v>13.66</v>
      </c>
      <c r="C70" s="66">
        <f t="shared" si="7"/>
        <v>42.7</v>
      </c>
      <c r="D70" s="148">
        <v>26930</v>
      </c>
      <c r="E70" s="344">
        <v>12410</v>
      </c>
      <c r="F70" s="148">
        <f t="shared" si="2"/>
        <v>37120</v>
      </c>
      <c r="G70" s="348">
        <f t="shared" si="3"/>
        <v>23657</v>
      </c>
      <c r="H70" s="348">
        <f t="shared" si="4"/>
        <v>3488</v>
      </c>
      <c r="I70" s="344">
        <v>406</v>
      </c>
    </row>
    <row r="71" spans="1:9">
      <c r="A71" s="97">
        <v>64</v>
      </c>
      <c r="B71" s="60">
        <f t="shared" si="8"/>
        <v>13.7</v>
      </c>
      <c r="C71" s="66">
        <f t="shared" si="7"/>
        <v>42.94</v>
      </c>
      <c r="D71" s="148">
        <v>26930</v>
      </c>
      <c r="E71" s="344">
        <v>12410</v>
      </c>
      <c r="F71" s="148">
        <f t="shared" si="2"/>
        <v>37000</v>
      </c>
      <c r="G71" s="348">
        <f t="shared" si="3"/>
        <v>23588</v>
      </c>
      <c r="H71" s="348">
        <f t="shared" si="4"/>
        <v>3468</v>
      </c>
      <c r="I71" s="344">
        <v>406</v>
      </c>
    </row>
    <row r="72" spans="1:9">
      <c r="A72" s="97">
        <v>65</v>
      </c>
      <c r="B72" s="60">
        <f t="shared" si="8"/>
        <v>13.74</v>
      </c>
      <c r="C72" s="66">
        <f t="shared" si="7"/>
        <v>43.18</v>
      </c>
      <c r="D72" s="148">
        <v>26930</v>
      </c>
      <c r="E72" s="344">
        <v>12410</v>
      </c>
      <c r="F72" s="148">
        <f t="shared" si="2"/>
        <v>36881</v>
      </c>
      <c r="G72" s="348">
        <f t="shared" si="3"/>
        <v>23520</v>
      </c>
      <c r="H72" s="348">
        <f t="shared" si="4"/>
        <v>3449</v>
      </c>
      <c r="I72" s="344">
        <v>406</v>
      </c>
    </row>
    <row r="73" spans="1:9">
      <c r="A73" s="97">
        <v>66</v>
      </c>
      <c r="B73" s="60">
        <f t="shared" si="8"/>
        <v>13.78</v>
      </c>
      <c r="C73" s="66">
        <f t="shared" si="7"/>
        <v>43.42</v>
      </c>
      <c r="D73" s="148">
        <v>26930</v>
      </c>
      <c r="E73" s="344">
        <v>12410</v>
      </c>
      <c r="F73" s="148">
        <f t="shared" si="2"/>
        <v>36763</v>
      </c>
      <c r="G73" s="348">
        <f t="shared" si="3"/>
        <v>23451</v>
      </c>
      <c r="H73" s="348">
        <f t="shared" si="4"/>
        <v>3430</v>
      </c>
      <c r="I73" s="344">
        <v>406</v>
      </c>
    </row>
    <row r="74" spans="1:9">
      <c r="A74" s="97">
        <v>67</v>
      </c>
      <c r="B74" s="60">
        <f t="shared" si="8"/>
        <v>13.82</v>
      </c>
      <c r="C74" s="66">
        <f t="shared" si="7"/>
        <v>43.65</v>
      </c>
      <c r="D74" s="148">
        <v>26930</v>
      </c>
      <c r="E74" s="344">
        <v>12410</v>
      </c>
      <c r="F74" s="148">
        <f t="shared" si="2"/>
        <v>36646</v>
      </c>
      <c r="G74" s="348">
        <f t="shared" si="3"/>
        <v>23384</v>
      </c>
      <c r="H74" s="348">
        <f t="shared" si="4"/>
        <v>3412</v>
      </c>
      <c r="I74" s="344">
        <v>406</v>
      </c>
    </row>
    <row r="75" spans="1:9">
      <c r="A75" s="97">
        <v>68</v>
      </c>
      <c r="B75" s="60">
        <f t="shared" si="8"/>
        <v>13.86</v>
      </c>
      <c r="C75" s="66">
        <f t="shared" si="7"/>
        <v>43.87</v>
      </c>
      <c r="D75" s="148">
        <v>26930</v>
      </c>
      <c r="E75" s="344">
        <v>12410</v>
      </c>
      <c r="F75" s="148">
        <f t="shared" si="2"/>
        <v>36532</v>
      </c>
      <c r="G75" s="348">
        <f t="shared" si="3"/>
        <v>23316</v>
      </c>
      <c r="H75" s="348">
        <f t="shared" si="4"/>
        <v>3395</v>
      </c>
      <c r="I75" s="344">
        <v>406</v>
      </c>
    </row>
    <row r="76" spans="1:9">
      <c r="A76" s="97">
        <v>69</v>
      </c>
      <c r="B76" s="60">
        <f t="shared" si="8"/>
        <v>13.9</v>
      </c>
      <c r="C76" s="66">
        <f t="shared" si="7"/>
        <v>44.09</v>
      </c>
      <c r="D76" s="148">
        <v>26930</v>
      </c>
      <c r="E76" s="344">
        <v>12410</v>
      </c>
      <c r="F76" s="148">
        <f t="shared" si="2"/>
        <v>36418</v>
      </c>
      <c r="G76" s="348">
        <f t="shared" si="3"/>
        <v>23249</v>
      </c>
      <c r="H76" s="348">
        <f t="shared" si="4"/>
        <v>3378</v>
      </c>
      <c r="I76" s="344">
        <v>406</v>
      </c>
    </row>
    <row r="77" spans="1:9">
      <c r="A77" s="97">
        <v>70</v>
      </c>
      <c r="B77" s="60">
        <f t="shared" si="8"/>
        <v>13.94</v>
      </c>
      <c r="C77" s="66">
        <f t="shared" si="7"/>
        <v>44.3</v>
      </c>
      <c r="D77" s="148">
        <v>26930</v>
      </c>
      <c r="E77" s="344">
        <v>12410</v>
      </c>
      <c r="F77" s="148">
        <f t="shared" si="2"/>
        <v>36307</v>
      </c>
      <c r="G77" s="348">
        <f t="shared" si="3"/>
        <v>23182</v>
      </c>
      <c r="H77" s="348">
        <f t="shared" si="4"/>
        <v>3362</v>
      </c>
      <c r="I77" s="344">
        <v>406</v>
      </c>
    </row>
    <row r="78" spans="1:9">
      <c r="A78" s="97">
        <v>71</v>
      </c>
      <c r="B78" s="60">
        <f t="shared" si="8"/>
        <v>13.98</v>
      </c>
      <c r="C78" s="66">
        <f t="shared" si="7"/>
        <v>44.51</v>
      </c>
      <c r="D78" s="148">
        <v>26930</v>
      </c>
      <c r="E78" s="344">
        <v>12410</v>
      </c>
      <c r="F78" s="148">
        <f t="shared" si="2"/>
        <v>36195</v>
      </c>
      <c r="G78" s="348">
        <f t="shared" si="3"/>
        <v>23116</v>
      </c>
      <c r="H78" s="348">
        <f t="shared" si="4"/>
        <v>3346</v>
      </c>
      <c r="I78" s="344">
        <v>406</v>
      </c>
    </row>
    <row r="79" spans="1:9">
      <c r="A79" s="97">
        <v>72</v>
      </c>
      <c r="B79" s="60">
        <f t="shared" si="8"/>
        <v>14.02</v>
      </c>
      <c r="C79" s="66">
        <f t="shared" si="7"/>
        <v>44.71</v>
      </c>
      <c r="D79" s="148">
        <v>26930</v>
      </c>
      <c r="E79" s="344">
        <v>12410</v>
      </c>
      <c r="F79" s="148">
        <f t="shared" si="2"/>
        <v>36086</v>
      </c>
      <c r="G79" s="348">
        <f t="shared" si="3"/>
        <v>23050</v>
      </c>
      <c r="H79" s="348">
        <f t="shared" si="4"/>
        <v>3331</v>
      </c>
      <c r="I79" s="344">
        <v>406</v>
      </c>
    </row>
    <row r="80" spans="1:9">
      <c r="A80" s="97">
        <v>73</v>
      </c>
      <c r="B80" s="60">
        <f t="shared" si="8"/>
        <v>14.06</v>
      </c>
      <c r="C80" s="66">
        <f t="shared" si="7"/>
        <v>44.91</v>
      </c>
      <c r="D80" s="148">
        <v>26930</v>
      </c>
      <c r="E80" s="344">
        <v>12410</v>
      </c>
      <c r="F80" s="148">
        <f t="shared" si="2"/>
        <v>35977</v>
      </c>
      <c r="G80" s="348">
        <f t="shared" si="3"/>
        <v>22984</v>
      </c>
      <c r="H80" s="348">
        <f t="shared" si="4"/>
        <v>3316</v>
      </c>
      <c r="I80" s="344">
        <v>406</v>
      </c>
    </row>
    <row r="81" spans="1:9">
      <c r="A81" s="97">
        <v>74</v>
      </c>
      <c r="B81" s="60">
        <f t="shared" si="8"/>
        <v>14.1</v>
      </c>
      <c r="C81" s="66">
        <f t="shared" ref="C81:C106" si="9">ROUND((-0.00285*POWER(A81,2)+0.62285*A81+17.497)*0.94,2)</f>
        <v>45.1</v>
      </c>
      <c r="D81" s="148">
        <v>26930</v>
      </c>
      <c r="E81" s="344">
        <v>12410</v>
      </c>
      <c r="F81" s="148">
        <f t="shared" ref="F81:F140" si="10">ROUND(12*1.3525*(1/B81*D81+1/C81*E81)+I81,0)</f>
        <v>35870</v>
      </c>
      <c r="G81" s="348">
        <f t="shared" ref="G81:G140" si="11">ROUND(12*(1/B81*D81),0)</f>
        <v>22919</v>
      </c>
      <c r="H81" s="348">
        <f t="shared" ref="H81:H140" si="12">ROUND(12*(1/C81*E81),0)</f>
        <v>3302</v>
      </c>
      <c r="I81" s="344">
        <v>406</v>
      </c>
    </row>
    <row r="82" spans="1:9">
      <c r="A82" s="97">
        <v>75</v>
      </c>
      <c r="B82" s="60">
        <f t="shared" si="8"/>
        <v>14.14</v>
      </c>
      <c r="C82" s="66">
        <f t="shared" si="9"/>
        <v>45.29</v>
      </c>
      <c r="D82" s="148">
        <v>26930</v>
      </c>
      <c r="E82" s="344">
        <v>12410</v>
      </c>
      <c r="F82" s="148">
        <f t="shared" si="10"/>
        <v>35764</v>
      </c>
      <c r="G82" s="348">
        <f t="shared" si="11"/>
        <v>22854</v>
      </c>
      <c r="H82" s="348">
        <f t="shared" si="12"/>
        <v>3288</v>
      </c>
      <c r="I82" s="344">
        <v>406</v>
      </c>
    </row>
    <row r="83" spans="1:9">
      <c r="A83" s="97">
        <v>76</v>
      </c>
      <c r="B83" s="60">
        <f t="shared" si="8"/>
        <v>14.18</v>
      </c>
      <c r="C83" s="66">
        <f t="shared" si="9"/>
        <v>45.47</v>
      </c>
      <c r="D83" s="148">
        <v>26930</v>
      </c>
      <c r="E83" s="344">
        <v>12410</v>
      </c>
      <c r="F83" s="148">
        <f t="shared" si="10"/>
        <v>35659</v>
      </c>
      <c r="G83" s="348">
        <f t="shared" si="11"/>
        <v>22790</v>
      </c>
      <c r="H83" s="348">
        <f t="shared" si="12"/>
        <v>3275</v>
      </c>
      <c r="I83" s="344">
        <v>406</v>
      </c>
    </row>
    <row r="84" spans="1:9">
      <c r="A84" s="97">
        <v>77</v>
      </c>
      <c r="B84" s="60">
        <f t="shared" si="8"/>
        <v>14.22</v>
      </c>
      <c r="C84" s="66">
        <f t="shared" si="9"/>
        <v>45.65</v>
      </c>
      <c r="D84" s="148">
        <v>26930</v>
      </c>
      <c r="E84" s="344">
        <v>12410</v>
      </c>
      <c r="F84" s="148">
        <f t="shared" si="10"/>
        <v>35555</v>
      </c>
      <c r="G84" s="348">
        <f t="shared" si="11"/>
        <v>22726</v>
      </c>
      <c r="H84" s="348">
        <f t="shared" si="12"/>
        <v>3262</v>
      </c>
      <c r="I84" s="344">
        <v>406</v>
      </c>
    </row>
    <row r="85" spans="1:9">
      <c r="A85" s="97">
        <v>78</v>
      </c>
      <c r="B85" s="60">
        <f t="shared" si="8"/>
        <v>14.26</v>
      </c>
      <c r="C85" s="66">
        <f t="shared" si="9"/>
        <v>45.82</v>
      </c>
      <c r="D85" s="148">
        <v>26930</v>
      </c>
      <c r="E85" s="344">
        <v>12410</v>
      </c>
      <c r="F85" s="148">
        <f t="shared" si="10"/>
        <v>35452</v>
      </c>
      <c r="G85" s="348">
        <f t="shared" si="11"/>
        <v>22662</v>
      </c>
      <c r="H85" s="348">
        <f t="shared" si="12"/>
        <v>3250</v>
      </c>
      <c r="I85" s="344">
        <v>406</v>
      </c>
    </row>
    <row r="86" spans="1:9">
      <c r="A86" s="97">
        <v>79</v>
      </c>
      <c r="B86" s="60">
        <f t="shared" si="8"/>
        <v>14.3</v>
      </c>
      <c r="C86" s="66">
        <f t="shared" si="9"/>
        <v>45.98</v>
      </c>
      <c r="D86" s="148">
        <v>26930</v>
      </c>
      <c r="E86" s="344">
        <v>12410</v>
      </c>
      <c r="F86" s="148">
        <f t="shared" si="10"/>
        <v>35351</v>
      </c>
      <c r="G86" s="348">
        <f t="shared" si="11"/>
        <v>22599</v>
      </c>
      <c r="H86" s="348">
        <f t="shared" si="12"/>
        <v>3239</v>
      </c>
      <c r="I86" s="344">
        <v>406</v>
      </c>
    </row>
    <row r="87" spans="1:9">
      <c r="A87" s="97">
        <v>80</v>
      </c>
      <c r="B87" s="60">
        <f t="shared" si="8"/>
        <v>14.34</v>
      </c>
      <c r="C87" s="66">
        <f t="shared" si="9"/>
        <v>46.14</v>
      </c>
      <c r="D87" s="148">
        <v>26930</v>
      </c>
      <c r="E87" s="344">
        <v>12410</v>
      </c>
      <c r="F87" s="148">
        <f t="shared" si="10"/>
        <v>35251</v>
      </c>
      <c r="G87" s="348">
        <f t="shared" si="11"/>
        <v>22536</v>
      </c>
      <c r="H87" s="348">
        <f t="shared" si="12"/>
        <v>3228</v>
      </c>
      <c r="I87" s="344">
        <v>406</v>
      </c>
    </row>
    <row r="88" spans="1:9">
      <c r="A88" s="97">
        <v>81</v>
      </c>
      <c r="B88" s="60">
        <f t="shared" si="8"/>
        <v>14.38</v>
      </c>
      <c r="C88" s="66">
        <f t="shared" si="9"/>
        <v>46.29</v>
      </c>
      <c r="D88" s="148">
        <v>26930</v>
      </c>
      <c r="E88" s="344">
        <v>12410</v>
      </c>
      <c r="F88" s="148">
        <f t="shared" si="10"/>
        <v>35152</v>
      </c>
      <c r="G88" s="348">
        <f t="shared" si="11"/>
        <v>22473</v>
      </c>
      <c r="H88" s="348">
        <f t="shared" si="12"/>
        <v>3217</v>
      </c>
      <c r="I88" s="344">
        <v>406</v>
      </c>
    </row>
    <row r="89" spans="1:9">
      <c r="A89" s="97">
        <v>82</v>
      </c>
      <c r="B89" s="60">
        <f t="shared" si="8"/>
        <v>14.42</v>
      </c>
      <c r="C89" s="66">
        <f t="shared" si="9"/>
        <v>46.44</v>
      </c>
      <c r="D89" s="148">
        <v>26930</v>
      </c>
      <c r="E89" s="344">
        <v>12410</v>
      </c>
      <c r="F89" s="148">
        <f t="shared" si="10"/>
        <v>35053</v>
      </c>
      <c r="G89" s="348">
        <f t="shared" si="11"/>
        <v>22411</v>
      </c>
      <c r="H89" s="348">
        <f t="shared" si="12"/>
        <v>3207</v>
      </c>
      <c r="I89" s="344">
        <v>406</v>
      </c>
    </row>
    <row r="90" spans="1:9">
      <c r="A90" s="97">
        <v>83</v>
      </c>
      <c r="B90" s="60">
        <f t="shared" si="8"/>
        <v>14.46</v>
      </c>
      <c r="C90" s="66">
        <f t="shared" si="9"/>
        <v>46.59</v>
      </c>
      <c r="D90" s="148">
        <v>26930</v>
      </c>
      <c r="E90" s="344">
        <v>12410</v>
      </c>
      <c r="F90" s="148">
        <f t="shared" si="10"/>
        <v>34956</v>
      </c>
      <c r="G90" s="348">
        <f t="shared" si="11"/>
        <v>22349</v>
      </c>
      <c r="H90" s="348">
        <f t="shared" si="12"/>
        <v>3196</v>
      </c>
      <c r="I90" s="344">
        <v>406</v>
      </c>
    </row>
    <row r="91" spans="1:9">
      <c r="A91" s="97">
        <v>84</v>
      </c>
      <c r="B91" s="60">
        <f t="shared" si="8"/>
        <v>14.5</v>
      </c>
      <c r="C91" s="66">
        <f t="shared" si="9"/>
        <v>46.72</v>
      </c>
      <c r="D91" s="148">
        <v>26930</v>
      </c>
      <c r="E91" s="344">
        <v>12410</v>
      </c>
      <c r="F91" s="148">
        <f t="shared" si="10"/>
        <v>34860</v>
      </c>
      <c r="G91" s="348">
        <f t="shared" si="11"/>
        <v>22287</v>
      </c>
      <c r="H91" s="348">
        <f t="shared" si="12"/>
        <v>3188</v>
      </c>
      <c r="I91" s="344">
        <v>406</v>
      </c>
    </row>
    <row r="92" spans="1:9">
      <c r="A92" s="97">
        <v>85</v>
      </c>
      <c r="B92" s="60">
        <f t="shared" si="8"/>
        <v>14.54</v>
      </c>
      <c r="C92" s="66">
        <f t="shared" si="9"/>
        <v>46.86</v>
      </c>
      <c r="D92" s="148">
        <v>26930</v>
      </c>
      <c r="E92" s="344">
        <v>12410</v>
      </c>
      <c r="F92" s="148">
        <f t="shared" si="10"/>
        <v>34764</v>
      </c>
      <c r="G92" s="348">
        <f t="shared" si="11"/>
        <v>22226</v>
      </c>
      <c r="H92" s="348">
        <f t="shared" si="12"/>
        <v>3178</v>
      </c>
      <c r="I92" s="344">
        <v>406</v>
      </c>
    </row>
    <row r="93" spans="1:9">
      <c r="A93" s="97">
        <v>86</v>
      </c>
      <c r="B93" s="60">
        <f t="shared" si="8"/>
        <v>14.58</v>
      </c>
      <c r="C93" s="66">
        <f t="shared" si="9"/>
        <v>46.98</v>
      </c>
      <c r="D93" s="148">
        <v>26930</v>
      </c>
      <c r="E93" s="344">
        <v>12410</v>
      </c>
      <c r="F93" s="148">
        <f t="shared" si="10"/>
        <v>34671</v>
      </c>
      <c r="G93" s="348">
        <f t="shared" si="11"/>
        <v>22165</v>
      </c>
      <c r="H93" s="348">
        <f t="shared" si="12"/>
        <v>3170</v>
      </c>
      <c r="I93" s="344">
        <v>406</v>
      </c>
    </row>
    <row r="94" spans="1:9">
      <c r="A94" s="97">
        <v>87</v>
      </c>
      <c r="B94" s="60">
        <f t="shared" si="8"/>
        <v>14.62</v>
      </c>
      <c r="C94" s="66">
        <f t="shared" si="9"/>
        <v>47.11</v>
      </c>
      <c r="D94" s="148">
        <v>26930</v>
      </c>
      <c r="E94" s="344">
        <v>12410</v>
      </c>
      <c r="F94" s="148">
        <f t="shared" si="10"/>
        <v>34577</v>
      </c>
      <c r="G94" s="348">
        <f t="shared" si="11"/>
        <v>22104</v>
      </c>
      <c r="H94" s="348">
        <f t="shared" si="12"/>
        <v>3161</v>
      </c>
      <c r="I94" s="344">
        <v>406</v>
      </c>
    </row>
    <row r="95" spans="1:9">
      <c r="A95" s="97">
        <v>88</v>
      </c>
      <c r="B95" s="60">
        <f t="shared" si="8"/>
        <v>14.66</v>
      </c>
      <c r="C95" s="66">
        <f t="shared" si="9"/>
        <v>47.22</v>
      </c>
      <c r="D95" s="148">
        <v>26930</v>
      </c>
      <c r="E95" s="344">
        <v>12410</v>
      </c>
      <c r="F95" s="148">
        <f t="shared" si="10"/>
        <v>34485</v>
      </c>
      <c r="G95" s="348">
        <f t="shared" si="11"/>
        <v>22044</v>
      </c>
      <c r="H95" s="348">
        <f t="shared" si="12"/>
        <v>3154</v>
      </c>
      <c r="I95" s="344">
        <v>406</v>
      </c>
    </row>
    <row r="96" spans="1:9">
      <c r="A96" s="97">
        <v>89</v>
      </c>
      <c r="B96" s="60">
        <f t="shared" si="8"/>
        <v>14.7</v>
      </c>
      <c r="C96" s="66">
        <f t="shared" si="9"/>
        <v>47.33</v>
      </c>
      <c r="D96" s="148">
        <v>26930</v>
      </c>
      <c r="E96" s="344">
        <v>12410</v>
      </c>
      <c r="F96" s="148">
        <f t="shared" si="10"/>
        <v>34394</v>
      </c>
      <c r="G96" s="348">
        <f t="shared" si="11"/>
        <v>21984</v>
      </c>
      <c r="H96" s="348">
        <f t="shared" si="12"/>
        <v>3146</v>
      </c>
      <c r="I96" s="344">
        <v>406</v>
      </c>
    </row>
    <row r="97" spans="1:9">
      <c r="A97" s="97">
        <v>90</v>
      </c>
      <c r="B97" s="60">
        <f t="shared" si="8"/>
        <v>14.74</v>
      </c>
      <c r="C97" s="66">
        <f t="shared" si="9"/>
        <v>47.44</v>
      </c>
      <c r="D97" s="148">
        <v>26930</v>
      </c>
      <c r="E97" s="344">
        <v>12410</v>
      </c>
      <c r="F97" s="148">
        <f t="shared" si="10"/>
        <v>34304</v>
      </c>
      <c r="G97" s="348">
        <f t="shared" si="11"/>
        <v>21924</v>
      </c>
      <c r="H97" s="348">
        <f t="shared" si="12"/>
        <v>3139</v>
      </c>
      <c r="I97" s="344">
        <v>406</v>
      </c>
    </row>
    <row r="98" spans="1:9">
      <c r="A98" s="97">
        <v>91</v>
      </c>
      <c r="B98" s="60">
        <f t="shared" si="8"/>
        <v>14.78</v>
      </c>
      <c r="C98" s="66">
        <f t="shared" si="9"/>
        <v>47.54</v>
      </c>
      <c r="D98" s="148">
        <v>26930</v>
      </c>
      <c r="E98" s="344">
        <v>12410</v>
      </c>
      <c r="F98" s="148">
        <f t="shared" si="10"/>
        <v>34215</v>
      </c>
      <c r="G98" s="348">
        <f t="shared" si="11"/>
        <v>21865</v>
      </c>
      <c r="H98" s="348">
        <f t="shared" si="12"/>
        <v>3133</v>
      </c>
      <c r="I98" s="344">
        <v>406</v>
      </c>
    </row>
    <row r="99" spans="1:9">
      <c r="A99" s="97">
        <v>92</v>
      </c>
      <c r="B99" s="60">
        <f t="shared" si="8"/>
        <v>14.82</v>
      </c>
      <c r="C99" s="66">
        <f t="shared" si="9"/>
        <v>47.64</v>
      </c>
      <c r="D99" s="148">
        <v>26930</v>
      </c>
      <c r="E99" s="344">
        <v>12410</v>
      </c>
      <c r="F99" s="148">
        <f t="shared" si="10"/>
        <v>34126</v>
      </c>
      <c r="G99" s="348">
        <f t="shared" si="11"/>
        <v>21806</v>
      </c>
      <c r="H99" s="348">
        <f t="shared" si="12"/>
        <v>3126</v>
      </c>
      <c r="I99" s="344">
        <v>406</v>
      </c>
    </row>
    <row r="100" spans="1:9">
      <c r="A100" s="97">
        <v>93</v>
      </c>
      <c r="B100" s="60">
        <f t="shared" si="8"/>
        <v>14.86</v>
      </c>
      <c r="C100" s="66">
        <f t="shared" si="9"/>
        <v>47.73</v>
      </c>
      <c r="D100" s="148">
        <v>26930</v>
      </c>
      <c r="E100" s="344">
        <v>12410</v>
      </c>
      <c r="F100" s="148">
        <f t="shared" si="10"/>
        <v>34039</v>
      </c>
      <c r="G100" s="348">
        <f t="shared" si="11"/>
        <v>21747</v>
      </c>
      <c r="H100" s="348">
        <f t="shared" si="12"/>
        <v>3120</v>
      </c>
      <c r="I100" s="344">
        <v>406</v>
      </c>
    </row>
    <row r="101" spans="1:9">
      <c r="A101" s="97">
        <v>94</v>
      </c>
      <c r="B101" s="60">
        <f t="shared" si="8"/>
        <v>14.9</v>
      </c>
      <c r="C101" s="66">
        <f t="shared" si="9"/>
        <v>47.81</v>
      </c>
      <c r="D101" s="148">
        <v>26930</v>
      </c>
      <c r="E101" s="344">
        <v>12410</v>
      </c>
      <c r="F101" s="148">
        <f t="shared" si="10"/>
        <v>33953</v>
      </c>
      <c r="G101" s="348">
        <f t="shared" si="11"/>
        <v>21689</v>
      </c>
      <c r="H101" s="348">
        <f t="shared" si="12"/>
        <v>3115</v>
      </c>
      <c r="I101" s="344">
        <v>406</v>
      </c>
    </row>
    <row r="102" spans="1:9">
      <c r="A102" s="97">
        <v>95</v>
      </c>
      <c r="B102" s="60">
        <f t="shared" si="8"/>
        <v>14.94</v>
      </c>
      <c r="C102" s="66">
        <f t="shared" si="9"/>
        <v>47.89</v>
      </c>
      <c r="D102" s="148">
        <v>26930</v>
      </c>
      <c r="E102" s="344">
        <v>12410</v>
      </c>
      <c r="F102" s="148">
        <f t="shared" si="10"/>
        <v>33867</v>
      </c>
      <c r="G102" s="348">
        <f t="shared" si="11"/>
        <v>21631</v>
      </c>
      <c r="H102" s="348">
        <f t="shared" si="12"/>
        <v>3110</v>
      </c>
      <c r="I102" s="344">
        <v>406</v>
      </c>
    </row>
    <row r="103" spans="1:9">
      <c r="A103" s="97">
        <v>96</v>
      </c>
      <c r="B103" s="60">
        <f t="shared" si="8"/>
        <v>14.98</v>
      </c>
      <c r="C103" s="66">
        <f t="shared" si="9"/>
        <v>47.96</v>
      </c>
      <c r="D103" s="148">
        <v>26930</v>
      </c>
      <c r="E103" s="344">
        <v>12410</v>
      </c>
      <c r="F103" s="148">
        <f t="shared" si="10"/>
        <v>33783</v>
      </c>
      <c r="G103" s="348">
        <f t="shared" si="11"/>
        <v>21573</v>
      </c>
      <c r="H103" s="348">
        <f t="shared" si="12"/>
        <v>3105</v>
      </c>
      <c r="I103" s="344">
        <v>406</v>
      </c>
    </row>
    <row r="104" spans="1:9">
      <c r="A104" s="97">
        <v>97</v>
      </c>
      <c r="B104" s="60">
        <f t="shared" si="8"/>
        <v>15.02</v>
      </c>
      <c r="C104" s="66">
        <f t="shared" si="9"/>
        <v>48.03</v>
      </c>
      <c r="D104" s="148">
        <v>26930</v>
      </c>
      <c r="E104" s="344">
        <v>12410</v>
      </c>
      <c r="F104" s="148">
        <f t="shared" si="10"/>
        <v>33699</v>
      </c>
      <c r="G104" s="348">
        <f t="shared" si="11"/>
        <v>21515</v>
      </c>
      <c r="H104" s="348">
        <f t="shared" si="12"/>
        <v>3101</v>
      </c>
      <c r="I104" s="344">
        <v>406</v>
      </c>
    </row>
    <row r="105" spans="1:9">
      <c r="A105" s="97">
        <v>98</v>
      </c>
      <c r="B105" s="60">
        <f t="shared" si="8"/>
        <v>15.06</v>
      </c>
      <c r="C105" s="66">
        <f t="shared" si="9"/>
        <v>48.1</v>
      </c>
      <c r="D105" s="148">
        <v>26930</v>
      </c>
      <c r="E105" s="344">
        <v>12410</v>
      </c>
      <c r="F105" s="148">
        <f t="shared" si="10"/>
        <v>33616</v>
      </c>
      <c r="G105" s="348">
        <f t="shared" si="11"/>
        <v>21458</v>
      </c>
      <c r="H105" s="348">
        <f t="shared" si="12"/>
        <v>3096</v>
      </c>
      <c r="I105" s="344">
        <v>406</v>
      </c>
    </row>
    <row r="106" spans="1:9">
      <c r="A106" s="97">
        <v>99</v>
      </c>
      <c r="B106" s="60">
        <f t="shared" si="8"/>
        <v>15.1</v>
      </c>
      <c r="C106" s="66">
        <f t="shared" si="9"/>
        <v>48.15</v>
      </c>
      <c r="D106" s="148">
        <v>26930</v>
      </c>
      <c r="E106" s="344">
        <v>12410</v>
      </c>
      <c r="F106" s="148">
        <f t="shared" si="10"/>
        <v>33534</v>
      </c>
      <c r="G106" s="348">
        <f t="shared" si="11"/>
        <v>21401</v>
      </c>
      <c r="H106" s="348">
        <f t="shared" si="12"/>
        <v>3093</v>
      </c>
      <c r="I106" s="344">
        <v>406</v>
      </c>
    </row>
    <row r="107" spans="1:9">
      <c r="A107" s="97">
        <v>100</v>
      </c>
      <c r="B107" s="60">
        <v>15.2</v>
      </c>
      <c r="C107" s="59">
        <v>48.2</v>
      </c>
      <c r="D107" s="148">
        <v>26930</v>
      </c>
      <c r="E107" s="344">
        <v>12410</v>
      </c>
      <c r="F107" s="148">
        <f t="shared" si="10"/>
        <v>33340</v>
      </c>
      <c r="G107" s="348">
        <f t="shared" si="11"/>
        <v>21261</v>
      </c>
      <c r="H107" s="348">
        <f t="shared" si="12"/>
        <v>3090</v>
      </c>
      <c r="I107" s="344">
        <v>406</v>
      </c>
    </row>
    <row r="108" spans="1:9">
      <c r="A108" s="97">
        <v>101</v>
      </c>
      <c r="B108" s="60">
        <v>15.2</v>
      </c>
      <c r="C108" s="59">
        <v>48.2</v>
      </c>
      <c r="D108" s="148">
        <v>26930</v>
      </c>
      <c r="E108" s="344">
        <v>12410</v>
      </c>
      <c r="F108" s="148">
        <f t="shared" si="10"/>
        <v>33340</v>
      </c>
      <c r="G108" s="348">
        <f t="shared" si="11"/>
        <v>21261</v>
      </c>
      <c r="H108" s="348">
        <f t="shared" si="12"/>
        <v>3090</v>
      </c>
      <c r="I108" s="344">
        <v>406</v>
      </c>
    </row>
    <row r="109" spans="1:9">
      <c r="A109" s="97">
        <v>102</v>
      </c>
      <c r="B109" s="60">
        <v>15.2</v>
      </c>
      <c r="C109" s="59">
        <v>48.2</v>
      </c>
      <c r="D109" s="148">
        <v>26930</v>
      </c>
      <c r="E109" s="344">
        <v>12410</v>
      </c>
      <c r="F109" s="148">
        <f t="shared" si="10"/>
        <v>33340</v>
      </c>
      <c r="G109" s="348">
        <f t="shared" si="11"/>
        <v>21261</v>
      </c>
      <c r="H109" s="348">
        <f t="shared" si="12"/>
        <v>3090</v>
      </c>
      <c r="I109" s="344">
        <v>406</v>
      </c>
    </row>
    <row r="110" spans="1:9">
      <c r="A110" s="97">
        <v>103</v>
      </c>
      <c r="B110" s="60">
        <v>15.2</v>
      </c>
      <c r="C110" s="59">
        <v>48.2</v>
      </c>
      <c r="D110" s="148">
        <v>26930</v>
      </c>
      <c r="E110" s="344">
        <v>12410</v>
      </c>
      <c r="F110" s="148">
        <f t="shared" si="10"/>
        <v>33340</v>
      </c>
      <c r="G110" s="348">
        <f t="shared" si="11"/>
        <v>21261</v>
      </c>
      <c r="H110" s="348">
        <f t="shared" si="12"/>
        <v>3090</v>
      </c>
      <c r="I110" s="344">
        <v>406</v>
      </c>
    </row>
    <row r="111" spans="1:9">
      <c r="A111" s="97">
        <v>104</v>
      </c>
      <c r="B111" s="60">
        <v>15.2</v>
      </c>
      <c r="C111" s="59">
        <v>48.2</v>
      </c>
      <c r="D111" s="148">
        <v>26930</v>
      </c>
      <c r="E111" s="344">
        <v>12410</v>
      </c>
      <c r="F111" s="148">
        <f t="shared" si="10"/>
        <v>33340</v>
      </c>
      <c r="G111" s="348">
        <f t="shared" si="11"/>
        <v>21261</v>
      </c>
      <c r="H111" s="348">
        <f t="shared" si="12"/>
        <v>3090</v>
      </c>
      <c r="I111" s="344">
        <v>406</v>
      </c>
    </row>
    <row r="112" spans="1:9">
      <c r="A112" s="97">
        <v>105</v>
      </c>
      <c r="B112" s="60">
        <v>15.2</v>
      </c>
      <c r="C112" s="59">
        <v>48.2</v>
      </c>
      <c r="D112" s="148">
        <v>26930</v>
      </c>
      <c r="E112" s="344">
        <v>12410</v>
      </c>
      <c r="F112" s="148">
        <f t="shared" si="10"/>
        <v>33340</v>
      </c>
      <c r="G112" s="348">
        <f t="shared" si="11"/>
        <v>21261</v>
      </c>
      <c r="H112" s="348">
        <f t="shared" si="12"/>
        <v>3090</v>
      </c>
      <c r="I112" s="344">
        <v>406</v>
      </c>
    </row>
    <row r="113" spans="1:9">
      <c r="A113" s="97">
        <v>106</v>
      </c>
      <c r="B113" s="60">
        <v>15.2</v>
      </c>
      <c r="C113" s="59">
        <v>48.2</v>
      </c>
      <c r="D113" s="148">
        <v>26930</v>
      </c>
      <c r="E113" s="344">
        <v>12410</v>
      </c>
      <c r="F113" s="148">
        <f t="shared" si="10"/>
        <v>33340</v>
      </c>
      <c r="G113" s="348">
        <f t="shared" si="11"/>
        <v>21261</v>
      </c>
      <c r="H113" s="348">
        <f t="shared" si="12"/>
        <v>3090</v>
      </c>
      <c r="I113" s="344">
        <v>406</v>
      </c>
    </row>
    <row r="114" spans="1:9">
      <c r="A114" s="97">
        <v>107</v>
      </c>
      <c r="B114" s="60">
        <v>15.2</v>
      </c>
      <c r="C114" s="59">
        <v>48.2</v>
      </c>
      <c r="D114" s="148">
        <v>26930</v>
      </c>
      <c r="E114" s="344">
        <v>12410</v>
      </c>
      <c r="F114" s="148">
        <f t="shared" si="10"/>
        <v>33340</v>
      </c>
      <c r="G114" s="348">
        <f t="shared" si="11"/>
        <v>21261</v>
      </c>
      <c r="H114" s="348">
        <f t="shared" si="12"/>
        <v>3090</v>
      </c>
      <c r="I114" s="344">
        <v>406</v>
      </c>
    </row>
    <row r="115" spans="1:9">
      <c r="A115" s="97">
        <v>108</v>
      </c>
      <c r="B115" s="60">
        <v>15.2</v>
      </c>
      <c r="C115" s="59">
        <v>48.2</v>
      </c>
      <c r="D115" s="148">
        <v>26930</v>
      </c>
      <c r="E115" s="344">
        <v>12410</v>
      </c>
      <c r="F115" s="148">
        <f t="shared" si="10"/>
        <v>33340</v>
      </c>
      <c r="G115" s="348">
        <f t="shared" si="11"/>
        <v>21261</v>
      </c>
      <c r="H115" s="348">
        <f t="shared" si="12"/>
        <v>3090</v>
      </c>
      <c r="I115" s="344">
        <v>406</v>
      </c>
    </row>
    <row r="116" spans="1:9">
      <c r="A116" s="97">
        <v>109</v>
      </c>
      <c r="B116" s="60">
        <v>15.2</v>
      </c>
      <c r="C116" s="59">
        <v>48.2</v>
      </c>
      <c r="D116" s="148">
        <v>26930</v>
      </c>
      <c r="E116" s="344">
        <v>12410</v>
      </c>
      <c r="F116" s="148">
        <f t="shared" si="10"/>
        <v>33340</v>
      </c>
      <c r="G116" s="348">
        <f t="shared" si="11"/>
        <v>21261</v>
      </c>
      <c r="H116" s="348">
        <f t="shared" si="12"/>
        <v>3090</v>
      </c>
      <c r="I116" s="344">
        <v>406</v>
      </c>
    </row>
    <row r="117" spans="1:9">
      <c r="A117" s="97">
        <v>110</v>
      </c>
      <c r="B117" s="60">
        <v>15.2</v>
      </c>
      <c r="C117" s="59">
        <v>48.2</v>
      </c>
      <c r="D117" s="148">
        <v>26930</v>
      </c>
      <c r="E117" s="344">
        <v>12410</v>
      </c>
      <c r="F117" s="148">
        <f t="shared" si="10"/>
        <v>33340</v>
      </c>
      <c r="G117" s="348">
        <f t="shared" si="11"/>
        <v>21261</v>
      </c>
      <c r="H117" s="348">
        <f t="shared" si="12"/>
        <v>3090</v>
      </c>
      <c r="I117" s="344">
        <v>406</v>
      </c>
    </row>
    <row r="118" spans="1:9">
      <c r="A118" s="97">
        <v>111</v>
      </c>
      <c r="B118" s="60">
        <v>15.2</v>
      </c>
      <c r="C118" s="59">
        <v>48.2</v>
      </c>
      <c r="D118" s="148">
        <v>26930</v>
      </c>
      <c r="E118" s="344">
        <v>12410</v>
      </c>
      <c r="F118" s="148">
        <f t="shared" si="10"/>
        <v>33340</v>
      </c>
      <c r="G118" s="348">
        <f t="shared" si="11"/>
        <v>21261</v>
      </c>
      <c r="H118" s="348">
        <f t="shared" si="12"/>
        <v>3090</v>
      </c>
      <c r="I118" s="344">
        <v>406</v>
      </c>
    </row>
    <row r="119" spans="1:9">
      <c r="A119" s="97">
        <v>112</v>
      </c>
      <c r="B119" s="60">
        <v>15.2</v>
      </c>
      <c r="C119" s="59">
        <v>48.2</v>
      </c>
      <c r="D119" s="148">
        <v>26930</v>
      </c>
      <c r="E119" s="344">
        <v>12410</v>
      </c>
      <c r="F119" s="148">
        <f t="shared" si="10"/>
        <v>33340</v>
      </c>
      <c r="G119" s="348">
        <f t="shared" si="11"/>
        <v>21261</v>
      </c>
      <c r="H119" s="348">
        <f t="shared" si="12"/>
        <v>3090</v>
      </c>
      <c r="I119" s="344">
        <v>406</v>
      </c>
    </row>
    <row r="120" spans="1:9">
      <c r="A120" s="97">
        <v>113</v>
      </c>
      <c r="B120" s="60">
        <v>15.2</v>
      </c>
      <c r="C120" s="59">
        <v>48.2</v>
      </c>
      <c r="D120" s="148">
        <v>26930</v>
      </c>
      <c r="E120" s="344">
        <v>12410</v>
      </c>
      <c r="F120" s="148">
        <f t="shared" si="10"/>
        <v>33340</v>
      </c>
      <c r="G120" s="348">
        <f t="shared" si="11"/>
        <v>21261</v>
      </c>
      <c r="H120" s="348">
        <f t="shared" si="12"/>
        <v>3090</v>
      </c>
      <c r="I120" s="344">
        <v>406</v>
      </c>
    </row>
    <row r="121" spans="1:9">
      <c r="A121" s="97">
        <v>114</v>
      </c>
      <c r="B121" s="60">
        <v>15.2</v>
      </c>
      <c r="C121" s="59">
        <v>48.2</v>
      </c>
      <c r="D121" s="148">
        <v>26930</v>
      </c>
      <c r="E121" s="344">
        <v>12410</v>
      </c>
      <c r="F121" s="148">
        <f t="shared" si="10"/>
        <v>33340</v>
      </c>
      <c r="G121" s="348">
        <f t="shared" si="11"/>
        <v>21261</v>
      </c>
      <c r="H121" s="348">
        <f t="shared" si="12"/>
        <v>3090</v>
      </c>
      <c r="I121" s="344">
        <v>406</v>
      </c>
    </row>
    <row r="122" spans="1:9">
      <c r="A122" s="97">
        <v>115</v>
      </c>
      <c r="B122" s="60">
        <v>15.2</v>
      </c>
      <c r="C122" s="59">
        <v>48.2</v>
      </c>
      <c r="D122" s="148">
        <v>26930</v>
      </c>
      <c r="E122" s="344">
        <v>12410</v>
      </c>
      <c r="F122" s="148">
        <f t="shared" si="10"/>
        <v>33340</v>
      </c>
      <c r="G122" s="348">
        <f t="shared" si="11"/>
        <v>21261</v>
      </c>
      <c r="H122" s="348">
        <f t="shared" si="12"/>
        <v>3090</v>
      </c>
      <c r="I122" s="344">
        <v>406</v>
      </c>
    </row>
    <row r="123" spans="1:9">
      <c r="A123" s="97">
        <v>116</v>
      </c>
      <c r="B123" s="60">
        <v>15.2</v>
      </c>
      <c r="C123" s="59">
        <v>48.2</v>
      </c>
      <c r="D123" s="148">
        <v>26930</v>
      </c>
      <c r="E123" s="344">
        <v>12410</v>
      </c>
      <c r="F123" s="148">
        <f t="shared" si="10"/>
        <v>33340</v>
      </c>
      <c r="G123" s="348">
        <f t="shared" si="11"/>
        <v>21261</v>
      </c>
      <c r="H123" s="348">
        <f t="shared" si="12"/>
        <v>3090</v>
      </c>
      <c r="I123" s="344">
        <v>406</v>
      </c>
    </row>
    <row r="124" spans="1:9">
      <c r="A124" s="97">
        <v>117</v>
      </c>
      <c r="B124" s="60">
        <v>15.2</v>
      </c>
      <c r="C124" s="59">
        <v>48.2</v>
      </c>
      <c r="D124" s="148">
        <v>26930</v>
      </c>
      <c r="E124" s="344">
        <v>12410</v>
      </c>
      <c r="F124" s="148">
        <f t="shared" si="10"/>
        <v>33340</v>
      </c>
      <c r="G124" s="348">
        <f t="shared" si="11"/>
        <v>21261</v>
      </c>
      <c r="H124" s="348">
        <f t="shared" si="12"/>
        <v>3090</v>
      </c>
      <c r="I124" s="344">
        <v>406</v>
      </c>
    </row>
    <row r="125" spans="1:9">
      <c r="A125" s="97">
        <v>118</v>
      </c>
      <c r="B125" s="60">
        <v>15.2</v>
      </c>
      <c r="C125" s="59">
        <v>48.2</v>
      </c>
      <c r="D125" s="148">
        <v>26930</v>
      </c>
      <c r="E125" s="344">
        <v>12410</v>
      </c>
      <c r="F125" s="148">
        <f t="shared" si="10"/>
        <v>33340</v>
      </c>
      <c r="G125" s="348">
        <f t="shared" si="11"/>
        <v>21261</v>
      </c>
      <c r="H125" s="348">
        <f t="shared" si="12"/>
        <v>3090</v>
      </c>
      <c r="I125" s="344">
        <v>406</v>
      </c>
    </row>
    <row r="126" spans="1:9">
      <c r="A126" s="97">
        <v>119</v>
      </c>
      <c r="B126" s="60">
        <v>15.2</v>
      </c>
      <c r="C126" s="59">
        <v>48.2</v>
      </c>
      <c r="D126" s="148">
        <v>26930</v>
      </c>
      <c r="E126" s="344">
        <v>12410</v>
      </c>
      <c r="F126" s="148">
        <f t="shared" si="10"/>
        <v>33340</v>
      </c>
      <c r="G126" s="348">
        <f t="shared" si="11"/>
        <v>21261</v>
      </c>
      <c r="H126" s="348">
        <f t="shared" si="12"/>
        <v>3090</v>
      </c>
      <c r="I126" s="344">
        <v>406</v>
      </c>
    </row>
    <row r="127" spans="1:9">
      <c r="A127" s="97">
        <v>120</v>
      </c>
      <c r="B127" s="60">
        <v>15.2</v>
      </c>
      <c r="C127" s="59">
        <v>48.2</v>
      </c>
      <c r="D127" s="148">
        <v>26930</v>
      </c>
      <c r="E127" s="344">
        <v>12410</v>
      </c>
      <c r="F127" s="148">
        <f t="shared" si="10"/>
        <v>33340</v>
      </c>
      <c r="G127" s="348">
        <f t="shared" si="11"/>
        <v>21261</v>
      </c>
      <c r="H127" s="348">
        <f t="shared" si="12"/>
        <v>3090</v>
      </c>
      <c r="I127" s="344">
        <v>406</v>
      </c>
    </row>
    <row r="128" spans="1:9">
      <c r="A128" s="97">
        <v>121</v>
      </c>
      <c r="B128" s="60">
        <v>15.2</v>
      </c>
      <c r="C128" s="59">
        <v>48.2</v>
      </c>
      <c r="D128" s="148">
        <v>26930</v>
      </c>
      <c r="E128" s="344">
        <v>12410</v>
      </c>
      <c r="F128" s="148">
        <f t="shared" si="10"/>
        <v>33340</v>
      </c>
      <c r="G128" s="348">
        <f t="shared" si="11"/>
        <v>21261</v>
      </c>
      <c r="H128" s="348">
        <f t="shared" si="12"/>
        <v>3090</v>
      </c>
      <c r="I128" s="344">
        <v>406</v>
      </c>
    </row>
    <row r="129" spans="1:9">
      <c r="A129" s="97">
        <v>122</v>
      </c>
      <c r="B129" s="60">
        <v>15.2</v>
      </c>
      <c r="C129" s="59">
        <v>48.2</v>
      </c>
      <c r="D129" s="148">
        <v>26930</v>
      </c>
      <c r="E129" s="344">
        <v>12410</v>
      </c>
      <c r="F129" s="148">
        <f t="shared" si="10"/>
        <v>33340</v>
      </c>
      <c r="G129" s="348">
        <f t="shared" si="11"/>
        <v>21261</v>
      </c>
      <c r="H129" s="348">
        <f t="shared" si="12"/>
        <v>3090</v>
      </c>
      <c r="I129" s="344">
        <v>406</v>
      </c>
    </row>
    <row r="130" spans="1:9">
      <c r="A130" s="97">
        <v>123</v>
      </c>
      <c r="B130" s="60">
        <v>15.2</v>
      </c>
      <c r="C130" s="59">
        <v>48.2</v>
      </c>
      <c r="D130" s="148">
        <v>26930</v>
      </c>
      <c r="E130" s="344">
        <v>12410</v>
      </c>
      <c r="F130" s="148">
        <f t="shared" si="10"/>
        <v>33340</v>
      </c>
      <c r="G130" s="348">
        <f t="shared" si="11"/>
        <v>21261</v>
      </c>
      <c r="H130" s="348">
        <f t="shared" si="12"/>
        <v>3090</v>
      </c>
      <c r="I130" s="344">
        <v>406</v>
      </c>
    </row>
    <row r="131" spans="1:9">
      <c r="A131" s="97">
        <v>124</v>
      </c>
      <c r="B131" s="60">
        <v>15.2</v>
      </c>
      <c r="C131" s="59">
        <v>48.2</v>
      </c>
      <c r="D131" s="148">
        <v>26930</v>
      </c>
      <c r="E131" s="344">
        <v>12410</v>
      </c>
      <c r="F131" s="148">
        <f t="shared" si="10"/>
        <v>33340</v>
      </c>
      <c r="G131" s="348">
        <f t="shared" si="11"/>
        <v>21261</v>
      </c>
      <c r="H131" s="348">
        <f t="shared" si="12"/>
        <v>3090</v>
      </c>
      <c r="I131" s="344">
        <v>406</v>
      </c>
    </row>
    <row r="132" spans="1:9">
      <c r="A132" s="97">
        <v>125</v>
      </c>
      <c r="B132" s="60">
        <v>15.2</v>
      </c>
      <c r="C132" s="59">
        <v>48.2</v>
      </c>
      <c r="D132" s="148">
        <v>26930</v>
      </c>
      <c r="E132" s="344">
        <v>12410</v>
      </c>
      <c r="F132" s="148">
        <f t="shared" si="10"/>
        <v>33340</v>
      </c>
      <c r="G132" s="348">
        <f t="shared" si="11"/>
        <v>21261</v>
      </c>
      <c r="H132" s="348">
        <f t="shared" si="12"/>
        <v>3090</v>
      </c>
      <c r="I132" s="344">
        <v>406</v>
      </c>
    </row>
    <row r="133" spans="1:9">
      <c r="A133" s="97">
        <v>126</v>
      </c>
      <c r="B133" s="60">
        <v>15.2</v>
      </c>
      <c r="C133" s="59">
        <v>48.2</v>
      </c>
      <c r="D133" s="148">
        <v>26930</v>
      </c>
      <c r="E133" s="344">
        <v>12410</v>
      </c>
      <c r="F133" s="148">
        <f t="shared" si="10"/>
        <v>33340</v>
      </c>
      <c r="G133" s="348">
        <f t="shared" si="11"/>
        <v>21261</v>
      </c>
      <c r="H133" s="348">
        <f t="shared" si="12"/>
        <v>3090</v>
      </c>
      <c r="I133" s="344">
        <v>406</v>
      </c>
    </row>
    <row r="134" spans="1:9">
      <c r="A134" s="97">
        <v>127</v>
      </c>
      <c r="B134" s="60">
        <v>15.2</v>
      </c>
      <c r="C134" s="59">
        <v>48.2</v>
      </c>
      <c r="D134" s="148">
        <v>26930</v>
      </c>
      <c r="E134" s="344">
        <v>12410</v>
      </c>
      <c r="F134" s="148">
        <f t="shared" si="10"/>
        <v>33340</v>
      </c>
      <c r="G134" s="348">
        <f t="shared" si="11"/>
        <v>21261</v>
      </c>
      <c r="H134" s="348">
        <f t="shared" si="12"/>
        <v>3090</v>
      </c>
      <c r="I134" s="344">
        <v>406</v>
      </c>
    </row>
    <row r="135" spans="1:9">
      <c r="A135" s="97">
        <v>128</v>
      </c>
      <c r="B135" s="60">
        <v>15.2</v>
      </c>
      <c r="C135" s="59">
        <v>48.2</v>
      </c>
      <c r="D135" s="148">
        <v>26930</v>
      </c>
      <c r="E135" s="344">
        <v>12410</v>
      </c>
      <c r="F135" s="148">
        <f t="shared" si="10"/>
        <v>33340</v>
      </c>
      <c r="G135" s="348">
        <f t="shared" si="11"/>
        <v>21261</v>
      </c>
      <c r="H135" s="348">
        <f t="shared" si="12"/>
        <v>3090</v>
      </c>
      <c r="I135" s="344">
        <v>406</v>
      </c>
    </row>
    <row r="136" spans="1:9">
      <c r="A136" s="97">
        <v>129</v>
      </c>
      <c r="B136" s="60">
        <v>15.2</v>
      </c>
      <c r="C136" s="59">
        <v>48.2</v>
      </c>
      <c r="D136" s="148">
        <v>26930</v>
      </c>
      <c r="E136" s="344">
        <v>12410</v>
      </c>
      <c r="F136" s="148">
        <f t="shared" si="10"/>
        <v>33340</v>
      </c>
      <c r="G136" s="348">
        <f t="shared" si="11"/>
        <v>21261</v>
      </c>
      <c r="H136" s="348">
        <f t="shared" si="12"/>
        <v>3090</v>
      </c>
      <c r="I136" s="344">
        <v>406</v>
      </c>
    </row>
    <row r="137" spans="1:9">
      <c r="A137" s="97">
        <v>130</v>
      </c>
      <c r="B137" s="60">
        <v>15.2</v>
      </c>
      <c r="C137" s="59">
        <v>48.2</v>
      </c>
      <c r="D137" s="148">
        <v>26930</v>
      </c>
      <c r="E137" s="344">
        <v>12410</v>
      </c>
      <c r="F137" s="148">
        <f t="shared" si="10"/>
        <v>33340</v>
      </c>
      <c r="G137" s="348">
        <f t="shared" si="11"/>
        <v>21261</v>
      </c>
      <c r="H137" s="348">
        <f t="shared" si="12"/>
        <v>3090</v>
      </c>
      <c r="I137" s="344">
        <v>406</v>
      </c>
    </row>
    <row r="138" spans="1:9">
      <c r="A138" s="127">
        <v>131</v>
      </c>
      <c r="B138" s="70">
        <v>15.2</v>
      </c>
      <c r="C138" s="66">
        <v>48.2</v>
      </c>
      <c r="D138" s="148">
        <v>26930</v>
      </c>
      <c r="E138" s="344">
        <v>12410</v>
      </c>
      <c r="F138" s="148">
        <f t="shared" si="10"/>
        <v>33340</v>
      </c>
      <c r="G138" s="348">
        <f t="shared" si="11"/>
        <v>21261</v>
      </c>
      <c r="H138" s="348">
        <f t="shared" si="12"/>
        <v>3090</v>
      </c>
      <c r="I138" s="344">
        <v>406</v>
      </c>
    </row>
    <row r="139" spans="1:9">
      <c r="A139" s="97">
        <v>132</v>
      </c>
      <c r="B139" s="60">
        <v>15.2</v>
      </c>
      <c r="C139" s="59">
        <v>48.2</v>
      </c>
      <c r="D139" s="148">
        <v>26930</v>
      </c>
      <c r="E139" s="344">
        <v>12410</v>
      </c>
      <c r="F139" s="148">
        <f t="shared" si="10"/>
        <v>33340</v>
      </c>
      <c r="G139" s="348">
        <f t="shared" si="11"/>
        <v>21261</v>
      </c>
      <c r="H139" s="348">
        <f t="shared" si="12"/>
        <v>3090</v>
      </c>
      <c r="I139" s="344">
        <v>406</v>
      </c>
    </row>
    <row r="140" spans="1:9" ht="13.5" thickBot="1">
      <c r="A140" s="98">
        <v>133</v>
      </c>
      <c r="B140" s="67">
        <v>15.2</v>
      </c>
      <c r="C140" s="68">
        <v>48.2</v>
      </c>
      <c r="D140" s="341">
        <v>26930</v>
      </c>
      <c r="E140" s="151">
        <v>12410</v>
      </c>
      <c r="F140" s="341">
        <f t="shared" si="10"/>
        <v>33340</v>
      </c>
      <c r="G140" s="350">
        <f t="shared" si="11"/>
        <v>21261</v>
      </c>
      <c r="H140" s="350">
        <f t="shared" si="12"/>
        <v>3090</v>
      </c>
      <c r="I140" s="151">
        <v>406</v>
      </c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88" fitToHeight="10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J399"/>
  <sheetViews>
    <sheetView workbookViewId="0">
      <pane ySplit="15" topLeftCell="A16" activePane="bottomLeft" state="frozenSplit"/>
      <selection pane="bottomLeft" activeCell="F409" sqref="F409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140625" customWidth="1"/>
    <col min="8" max="8" width="11" customWidth="1"/>
    <col min="9" max="9" width="10.7109375" customWidth="1"/>
    <col min="10" max="10" width="16.140625" customWidth="1"/>
  </cols>
  <sheetData>
    <row r="1" spans="1:10">
      <c r="I1" t="s">
        <v>16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44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45</v>
      </c>
      <c r="E6" s="38" t="s">
        <v>160</v>
      </c>
      <c r="J6" s="30"/>
    </row>
    <row r="7" spans="1:10" ht="15.75">
      <c r="A7" s="39" t="s">
        <v>304</v>
      </c>
      <c r="B7" s="36"/>
      <c r="C7" s="62">
        <v>14.5</v>
      </c>
      <c r="D7" s="63"/>
      <c r="E7" s="62"/>
      <c r="J7" s="30"/>
    </row>
    <row r="8" spans="1:10" ht="15.75">
      <c r="A8" s="39" t="s">
        <v>305</v>
      </c>
      <c r="B8" s="36"/>
      <c r="C8" s="62" t="s">
        <v>241</v>
      </c>
      <c r="D8" s="63"/>
      <c r="E8" s="62"/>
      <c r="J8" s="30"/>
    </row>
    <row r="9" spans="1:10" ht="15.75">
      <c r="A9" s="39" t="s">
        <v>46</v>
      </c>
      <c r="B9" s="36"/>
      <c r="C9" s="62" t="s">
        <v>233</v>
      </c>
      <c r="D9" s="63"/>
      <c r="E9" s="62"/>
      <c r="J9" s="30"/>
    </row>
    <row r="10" spans="1:10" ht="15.75">
      <c r="A10" s="39" t="s">
        <v>47</v>
      </c>
      <c r="B10" s="36"/>
      <c r="C10" s="62" t="s">
        <v>234</v>
      </c>
      <c r="D10" s="63"/>
      <c r="E10" s="62"/>
      <c r="J10" s="30"/>
    </row>
    <row r="11" spans="1:10" ht="15.75">
      <c r="A11" s="39" t="s">
        <v>48</v>
      </c>
      <c r="B11" s="36"/>
      <c r="C11" s="62" t="s">
        <v>80</v>
      </c>
      <c r="D11" s="63"/>
      <c r="E11" s="62"/>
      <c r="J11" s="30"/>
    </row>
    <row r="12" spans="1:10" ht="15.75">
      <c r="A12" s="39" t="s">
        <v>49</v>
      </c>
      <c r="B12" s="36"/>
      <c r="C12" s="62">
        <v>20.47</v>
      </c>
      <c r="D12" s="63"/>
      <c r="E12" s="62"/>
      <c r="J12" s="30"/>
    </row>
    <row r="13" spans="1:10" ht="6" customHeight="1" thickBot="1">
      <c r="A13" s="527"/>
      <c r="B13" s="527"/>
      <c r="C13" s="46"/>
      <c r="D13" s="47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49" t="s">
        <v>199</v>
      </c>
      <c r="E14" s="50"/>
      <c r="F14" s="51" t="s">
        <v>200</v>
      </c>
      <c r="G14" s="299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7" t="s">
        <v>203</v>
      </c>
      <c r="F15" s="353" t="s">
        <v>200</v>
      </c>
      <c r="G15" s="349" t="s">
        <v>266</v>
      </c>
      <c r="H15" s="349" t="s">
        <v>267</v>
      </c>
      <c r="I15" s="354" t="s">
        <v>205</v>
      </c>
    </row>
    <row r="16" spans="1:10">
      <c r="A16" s="127" t="s">
        <v>306</v>
      </c>
      <c r="B16" s="60">
        <v>14.5</v>
      </c>
      <c r="C16" s="58"/>
      <c r="D16" s="342">
        <v>26930</v>
      </c>
      <c r="E16" s="147"/>
      <c r="F16" s="342">
        <f>ROUND(12*1.3525*(1/B16*D16)+I16,0)</f>
        <v>30449</v>
      </c>
      <c r="G16" s="355">
        <f>ROUND(12*(1/B16*D16),0)</f>
        <v>22287</v>
      </c>
      <c r="H16" s="355"/>
      <c r="I16" s="343">
        <v>306</v>
      </c>
    </row>
    <row r="17" spans="1:9">
      <c r="A17" s="127">
        <v>89</v>
      </c>
      <c r="B17" s="60">
        <f t="shared" ref="B17:B73" si="0">ROUND(-0.00000622*POWER(A17,3)+0.0009011*POWER(A17,2)+0.108211*A17+2.2,2)</f>
        <v>14.58</v>
      </c>
      <c r="C17" s="58"/>
      <c r="D17" s="148">
        <v>26930</v>
      </c>
      <c r="E17" s="147"/>
      <c r="F17" s="148">
        <f t="shared" ref="F17:F80" si="1">ROUND(12*1.3525*(1/B17*D17)+I17,0)</f>
        <v>30284</v>
      </c>
      <c r="G17" s="348">
        <f t="shared" ref="G17:G80" si="2">ROUND(12*(1/B17*D17),0)</f>
        <v>22165</v>
      </c>
      <c r="H17" s="348"/>
      <c r="I17" s="344">
        <v>306</v>
      </c>
    </row>
    <row r="18" spans="1:9">
      <c r="A18" s="127">
        <v>90</v>
      </c>
      <c r="B18" s="60">
        <f t="shared" si="0"/>
        <v>14.7</v>
      </c>
      <c r="C18" s="58"/>
      <c r="D18" s="148">
        <v>26930</v>
      </c>
      <c r="E18" s="147"/>
      <c r="F18" s="148">
        <f t="shared" si="1"/>
        <v>30039</v>
      </c>
      <c r="G18" s="348">
        <f t="shared" si="2"/>
        <v>21984</v>
      </c>
      <c r="H18" s="348"/>
      <c r="I18" s="344">
        <v>306</v>
      </c>
    </row>
    <row r="19" spans="1:9">
      <c r="A19" s="127">
        <v>91</v>
      </c>
      <c r="B19" s="60">
        <f t="shared" si="0"/>
        <v>14.82</v>
      </c>
      <c r="C19" s="58"/>
      <c r="D19" s="148">
        <v>26930</v>
      </c>
      <c r="E19" s="147"/>
      <c r="F19" s="148">
        <f t="shared" si="1"/>
        <v>29798</v>
      </c>
      <c r="G19" s="348">
        <f t="shared" si="2"/>
        <v>21806</v>
      </c>
      <c r="H19" s="348"/>
      <c r="I19" s="344">
        <v>306</v>
      </c>
    </row>
    <row r="20" spans="1:9">
      <c r="A20" s="127">
        <v>92</v>
      </c>
      <c r="B20" s="60">
        <f t="shared" si="0"/>
        <v>14.94</v>
      </c>
      <c r="C20" s="58"/>
      <c r="D20" s="148">
        <v>26930</v>
      </c>
      <c r="E20" s="147"/>
      <c r="F20" s="148">
        <f t="shared" si="1"/>
        <v>29561</v>
      </c>
      <c r="G20" s="348">
        <f t="shared" si="2"/>
        <v>21631</v>
      </c>
      <c r="H20" s="348"/>
      <c r="I20" s="344">
        <v>306</v>
      </c>
    </row>
    <row r="21" spans="1:9">
      <c r="A21" s="127">
        <v>93</v>
      </c>
      <c r="B21" s="60">
        <f t="shared" si="0"/>
        <v>15.05</v>
      </c>
      <c r="C21" s="58"/>
      <c r="D21" s="148">
        <v>26930</v>
      </c>
      <c r="E21" s="147"/>
      <c r="F21" s="148">
        <f t="shared" si="1"/>
        <v>29347</v>
      </c>
      <c r="G21" s="348">
        <f t="shared" si="2"/>
        <v>21472</v>
      </c>
      <c r="H21" s="348"/>
      <c r="I21" s="344">
        <v>306</v>
      </c>
    </row>
    <row r="22" spans="1:9">
      <c r="A22" s="127">
        <v>94</v>
      </c>
      <c r="B22" s="60">
        <f t="shared" si="0"/>
        <v>15.17</v>
      </c>
      <c r="C22" s="58"/>
      <c r="D22" s="148">
        <v>26930</v>
      </c>
      <c r="E22" s="147"/>
      <c r="F22" s="148">
        <f t="shared" si="1"/>
        <v>29118</v>
      </c>
      <c r="G22" s="348">
        <f t="shared" si="2"/>
        <v>21303</v>
      </c>
      <c r="H22" s="348"/>
      <c r="I22" s="344">
        <v>306</v>
      </c>
    </row>
    <row r="23" spans="1:9">
      <c r="A23" s="127">
        <v>95</v>
      </c>
      <c r="B23" s="60">
        <f t="shared" si="0"/>
        <v>15.28</v>
      </c>
      <c r="C23" s="58"/>
      <c r="D23" s="148">
        <v>26930</v>
      </c>
      <c r="E23" s="147"/>
      <c r="F23" s="148">
        <f t="shared" si="1"/>
        <v>28910</v>
      </c>
      <c r="G23" s="348">
        <f t="shared" si="2"/>
        <v>21149</v>
      </c>
      <c r="H23" s="348"/>
      <c r="I23" s="344">
        <v>306</v>
      </c>
    </row>
    <row r="24" spans="1:9">
      <c r="A24" s="127">
        <v>96</v>
      </c>
      <c r="B24" s="60">
        <f t="shared" si="0"/>
        <v>15.39</v>
      </c>
      <c r="C24" s="58"/>
      <c r="D24" s="148">
        <v>26930</v>
      </c>
      <c r="E24" s="147"/>
      <c r="F24" s="148">
        <f t="shared" si="1"/>
        <v>28706</v>
      </c>
      <c r="G24" s="348">
        <f t="shared" si="2"/>
        <v>20998</v>
      </c>
      <c r="H24" s="348"/>
      <c r="I24" s="344">
        <v>306</v>
      </c>
    </row>
    <row r="25" spans="1:9">
      <c r="A25" s="127">
        <v>97</v>
      </c>
      <c r="B25" s="60">
        <f t="shared" si="0"/>
        <v>15.5</v>
      </c>
      <c r="C25" s="58"/>
      <c r="D25" s="148">
        <v>26930</v>
      </c>
      <c r="E25" s="147"/>
      <c r="F25" s="148">
        <f t="shared" si="1"/>
        <v>28504</v>
      </c>
      <c r="G25" s="348">
        <f t="shared" si="2"/>
        <v>20849</v>
      </c>
      <c r="H25" s="348"/>
      <c r="I25" s="344">
        <v>306</v>
      </c>
    </row>
    <row r="26" spans="1:9">
      <c r="A26" s="127">
        <v>98</v>
      </c>
      <c r="B26" s="60">
        <f t="shared" si="0"/>
        <v>15.6</v>
      </c>
      <c r="C26" s="58"/>
      <c r="D26" s="148">
        <v>26930</v>
      </c>
      <c r="E26" s="147"/>
      <c r="F26" s="148">
        <f t="shared" si="1"/>
        <v>28324</v>
      </c>
      <c r="G26" s="348">
        <f t="shared" si="2"/>
        <v>20715</v>
      </c>
      <c r="H26" s="348"/>
      <c r="I26" s="344">
        <v>306</v>
      </c>
    </row>
    <row r="27" spans="1:9">
      <c r="A27" s="127">
        <v>99</v>
      </c>
      <c r="B27" s="60">
        <f t="shared" si="0"/>
        <v>15.71</v>
      </c>
      <c r="C27" s="58"/>
      <c r="D27" s="148">
        <v>26930</v>
      </c>
      <c r="E27" s="147"/>
      <c r="F27" s="148">
        <f t="shared" si="1"/>
        <v>28127</v>
      </c>
      <c r="G27" s="348">
        <f t="shared" si="2"/>
        <v>20570</v>
      </c>
      <c r="H27" s="348"/>
      <c r="I27" s="344">
        <v>306</v>
      </c>
    </row>
    <row r="28" spans="1:9">
      <c r="A28" s="127">
        <v>100</v>
      </c>
      <c r="B28" s="60">
        <f t="shared" si="0"/>
        <v>15.81</v>
      </c>
      <c r="C28" s="58"/>
      <c r="D28" s="148">
        <v>26930</v>
      </c>
      <c r="E28" s="147"/>
      <c r="F28" s="148">
        <f t="shared" si="1"/>
        <v>27951</v>
      </c>
      <c r="G28" s="348">
        <f t="shared" si="2"/>
        <v>20440</v>
      </c>
      <c r="H28" s="348"/>
      <c r="I28" s="344">
        <v>306</v>
      </c>
    </row>
    <row r="29" spans="1:9">
      <c r="A29" s="127">
        <v>101</v>
      </c>
      <c r="B29" s="60">
        <f t="shared" si="0"/>
        <v>15.91</v>
      </c>
      <c r="C29" s="58"/>
      <c r="D29" s="148">
        <v>26930</v>
      </c>
      <c r="E29" s="147"/>
      <c r="F29" s="148">
        <f t="shared" si="1"/>
        <v>27778</v>
      </c>
      <c r="G29" s="348">
        <f t="shared" si="2"/>
        <v>20312</v>
      </c>
      <c r="H29" s="348"/>
      <c r="I29" s="344">
        <v>306</v>
      </c>
    </row>
    <row r="30" spans="1:9">
      <c r="A30" s="127">
        <v>102</v>
      </c>
      <c r="B30" s="60">
        <f t="shared" si="0"/>
        <v>16.010000000000002</v>
      </c>
      <c r="C30" s="58"/>
      <c r="D30" s="148">
        <v>26930</v>
      </c>
      <c r="E30" s="147"/>
      <c r="F30" s="148">
        <f t="shared" si="1"/>
        <v>27606</v>
      </c>
      <c r="G30" s="348">
        <f t="shared" si="2"/>
        <v>20185</v>
      </c>
      <c r="H30" s="348"/>
      <c r="I30" s="344">
        <v>306</v>
      </c>
    </row>
    <row r="31" spans="1:9">
      <c r="A31" s="127">
        <v>103</v>
      </c>
      <c r="B31" s="60">
        <f t="shared" si="0"/>
        <v>16.11</v>
      </c>
      <c r="C31" s="58"/>
      <c r="D31" s="148">
        <v>26930</v>
      </c>
      <c r="E31" s="147"/>
      <c r="F31" s="148">
        <f t="shared" si="1"/>
        <v>27437</v>
      </c>
      <c r="G31" s="348">
        <f t="shared" si="2"/>
        <v>20060</v>
      </c>
      <c r="H31" s="348"/>
      <c r="I31" s="344">
        <v>306</v>
      </c>
    </row>
    <row r="32" spans="1:9">
      <c r="A32" s="127">
        <v>104</v>
      </c>
      <c r="B32" s="60">
        <f t="shared" si="0"/>
        <v>16.2</v>
      </c>
      <c r="C32" s="58"/>
      <c r="D32" s="148">
        <v>26930</v>
      </c>
      <c r="E32" s="147"/>
      <c r="F32" s="148">
        <f t="shared" si="1"/>
        <v>27286</v>
      </c>
      <c r="G32" s="348">
        <f t="shared" si="2"/>
        <v>19948</v>
      </c>
      <c r="H32" s="348"/>
      <c r="I32" s="344">
        <v>306</v>
      </c>
    </row>
    <row r="33" spans="1:9">
      <c r="A33" s="127">
        <v>105</v>
      </c>
      <c r="B33" s="60">
        <f t="shared" si="0"/>
        <v>16.3</v>
      </c>
      <c r="C33" s="58"/>
      <c r="D33" s="148">
        <v>26930</v>
      </c>
      <c r="E33" s="147"/>
      <c r="F33" s="148">
        <f t="shared" si="1"/>
        <v>27120</v>
      </c>
      <c r="G33" s="348">
        <f t="shared" si="2"/>
        <v>19826</v>
      </c>
      <c r="H33" s="348"/>
      <c r="I33" s="344">
        <v>306</v>
      </c>
    </row>
    <row r="34" spans="1:9">
      <c r="A34" s="127">
        <v>106</v>
      </c>
      <c r="B34" s="60">
        <f t="shared" si="0"/>
        <v>16.39</v>
      </c>
      <c r="C34" s="58"/>
      <c r="D34" s="148">
        <v>26930</v>
      </c>
      <c r="E34" s="147"/>
      <c r="F34" s="148">
        <f t="shared" si="1"/>
        <v>26973</v>
      </c>
      <c r="G34" s="348">
        <f t="shared" si="2"/>
        <v>19717</v>
      </c>
      <c r="H34" s="348"/>
      <c r="I34" s="344">
        <v>306</v>
      </c>
    </row>
    <row r="35" spans="1:9">
      <c r="A35" s="127">
        <v>107</v>
      </c>
      <c r="B35" s="60">
        <f t="shared" si="0"/>
        <v>16.48</v>
      </c>
      <c r="C35" s="58"/>
      <c r="D35" s="148">
        <v>26930</v>
      </c>
      <c r="E35" s="147"/>
      <c r="F35" s="148">
        <f t="shared" si="1"/>
        <v>26827</v>
      </c>
      <c r="G35" s="348">
        <f t="shared" si="2"/>
        <v>19609</v>
      </c>
      <c r="H35" s="348"/>
      <c r="I35" s="344">
        <v>306</v>
      </c>
    </row>
    <row r="36" spans="1:9">
      <c r="A36" s="127">
        <v>108</v>
      </c>
      <c r="B36" s="60">
        <f t="shared" si="0"/>
        <v>16.559999999999999</v>
      </c>
      <c r="C36" s="58"/>
      <c r="D36" s="148">
        <v>26930</v>
      </c>
      <c r="E36" s="147"/>
      <c r="F36" s="148">
        <f t="shared" si="1"/>
        <v>26699</v>
      </c>
      <c r="G36" s="348">
        <f t="shared" si="2"/>
        <v>19514</v>
      </c>
      <c r="H36" s="348"/>
      <c r="I36" s="344">
        <v>306</v>
      </c>
    </row>
    <row r="37" spans="1:9">
      <c r="A37" s="127">
        <v>109</v>
      </c>
      <c r="B37" s="60">
        <f t="shared" si="0"/>
        <v>16.649999999999999</v>
      </c>
      <c r="C37" s="58"/>
      <c r="D37" s="148">
        <v>26930</v>
      </c>
      <c r="E37" s="147"/>
      <c r="F37" s="148">
        <f t="shared" si="1"/>
        <v>26557</v>
      </c>
      <c r="G37" s="348">
        <f t="shared" si="2"/>
        <v>19409</v>
      </c>
      <c r="H37" s="348"/>
      <c r="I37" s="344">
        <v>306</v>
      </c>
    </row>
    <row r="38" spans="1:9">
      <c r="A38" s="127">
        <v>110</v>
      </c>
      <c r="B38" s="60">
        <f t="shared" si="0"/>
        <v>16.73</v>
      </c>
      <c r="C38" s="58"/>
      <c r="D38" s="148">
        <v>26930</v>
      </c>
      <c r="E38" s="147"/>
      <c r="F38" s="148">
        <f t="shared" si="1"/>
        <v>26431</v>
      </c>
      <c r="G38" s="348">
        <f t="shared" si="2"/>
        <v>19316</v>
      </c>
      <c r="H38" s="348"/>
      <c r="I38" s="344">
        <v>306</v>
      </c>
    </row>
    <row r="39" spans="1:9">
      <c r="A39" s="127">
        <v>111</v>
      </c>
      <c r="B39" s="60">
        <f t="shared" si="0"/>
        <v>16.809999999999999</v>
      </c>
      <c r="C39" s="58"/>
      <c r="D39" s="148">
        <v>26930</v>
      </c>
      <c r="E39" s="147"/>
      <c r="F39" s="148">
        <f t="shared" si="1"/>
        <v>26307</v>
      </c>
      <c r="G39" s="348">
        <f t="shared" si="2"/>
        <v>19224</v>
      </c>
      <c r="H39" s="348"/>
      <c r="I39" s="344">
        <v>306</v>
      </c>
    </row>
    <row r="40" spans="1:9">
      <c r="A40" s="127">
        <v>112</v>
      </c>
      <c r="B40" s="60">
        <f t="shared" si="0"/>
        <v>16.88</v>
      </c>
      <c r="C40" s="58"/>
      <c r="D40" s="148">
        <v>26930</v>
      </c>
      <c r="E40" s="147"/>
      <c r="F40" s="148">
        <f t="shared" si="1"/>
        <v>26199</v>
      </c>
      <c r="G40" s="348">
        <f t="shared" si="2"/>
        <v>19145</v>
      </c>
      <c r="H40" s="348"/>
      <c r="I40" s="344">
        <v>306</v>
      </c>
    </row>
    <row r="41" spans="1:9">
      <c r="A41" s="127">
        <v>113</v>
      </c>
      <c r="B41" s="60">
        <f t="shared" si="0"/>
        <v>16.96</v>
      </c>
      <c r="C41" s="58"/>
      <c r="D41" s="148">
        <v>26930</v>
      </c>
      <c r="E41" s="147"/>
      <c r="F41" s="148">
        <f t="shared" si="1"/>
        <v>26077</v>
      </c>
      <c r="G41" s="348">
        <f t="shared" si="2"/>
        <v>19054</v>
      </c>
      <c r="H41" s="348"/>
      <c r="I41" s="344">
        <v>306</v>
      </c>
    </row>
    <row r="42" spans="1:9">
      <c r="A42" s="127">
        <v>114</v>
      </c>
      <c r="B42" s="60">
        <f t="shared" si="0"/>
        <v>17.03</v>
      </c>
      <c r="C42" s="58"/>
      <c r="D42" s="148">
        <v>26930</v>
      </c>
      <c r="E42" s="147"/>
      <c r="F42" s="148">
        <f t="shared" si="1"/>
        <v>25971</v>
      </c>
      <c r="G42" s="348">
        <f t="shared" si="2"/>
        <v>18976</v>
      </c>
      <c r="H42" s="348"/>
      <c r="I42" s="344">
        <v>306</v>
      </c>
    </row>
    <row r="43" spans="1:9">
      <c r="A43" s="127">
        <v>115</v>
      </c>
      <c r="B43" s="60">
        <f t="shared" si="0"/>
        <v>17.100000000000001</v>
      </c>
      <c r="C43" s="58"/>
      <c r="D43" s="148">
        <v>26930</v>
      </c>
      <c r="E43" s="147"/>
      <c r="F43" s="148">
        <f t="shared" si="1"/>
        <v>25866</v>
      </c>
      <c r="G43" s="348">
        <f t="shared" si="2"/>
        <v>18898</v>
      </c>
      <c r="H43" s="348"/>
      <c r="I43" s="344">
        <v>306</v>
      </c>
    </row>
    <row r="44" spans="1:9">
      <c r="A44" s="127">
        <v>116</v>
      </c>
      <c r="B44" s="60">
        <f t="shared" si="0"/>
        <v>17.170000000000002</v>
      </c>
      <c r="C44" s="58"/>
      <c r="D44" s="148">
        <v>26930</v>
      </c>
      <c r="E44" s="147"/>
      <c r="F44" s="148">
        <f t="shared" si="1"/>
        <v>25762</v>
      </c>
      <c r="G44" s="348">
        <f t="shared" si="2"/>
        <v>18821</v>
      </c>
      <c r="H44" s="348"/>
      <c r="I44" s="344">
        <v>306</v>
      </c>
    </row>
    <row r="45" spans="1:9">
      <c r="A45" s="127">
        <v>117</v>
      </c>
      <c r="B45" s="60">
        <f t="shared" si="0"/>
        <v>17.23</v>
      </c>
      <c r="C45" s="58"/>
      <c r="D45" s="148">
        <v>26930</v>
      </c>
      <c r="E45" s="147"/>
      <c r="F45" s="148">
        <f t="shared" si="1"/>
        <v>25673</v>
      </c>
      <c r="G45" s="348">
        <f t="shared" si="2"/>
        <v>18756</v>
      </c>
      <c r="H45" s="348"/>
      <c r="I45" s="344">
        <v>306</v>
      </c>
    </row>
    <row r="46" spans="1:9">
      <c r="A46" s="127">
        <v>118</v>
      </c>
      <c r="B46" s="60">
        <f t="shared" si="0"/>
        <v>17.3</v>
      </c>
      <c r="C46" s="58"/>
      <c r="D46" s="148">
        <v>26930</v>
      </c>
      <c r="E46" s="147"/>
      <c r="F46" s="148">
        <f t="shared" si="1"/>
        <v>25570</v>
      </c>
      <c r="G46" s="348">
        <f t="shared" si="2"/>
        <v>18680</v>
      </c>
      <c r="H46" s="348"/>
      <c r="I46" s="344">
        <v>306</v>
      </c>
    </row>
    <row r="47" spans="1:9">
      <c r="A47" s="127">
        <v>119</v>
      </c>
      <c r="B47" s="60">
        <f t="shared" si="0"/>
        <v>17.36</v>
      </c>
      <c r="C47" s="58"/>
      <c r="D47" s="148">
        <v>26930</v>
      </c>
      <c r="E47" s="147"/>
      <c r="F47" s="148">
        <f t="shared" si="1"/>
        <v>25483</v>
      </c>
      <c r="G47" s="348">
        <f t="shared" si="2"/>
        <v>18615</v>
      </c>
      <c r="H47" s="348"/>
      <c r="I47" s="344">
        <v>306</v>
      </c>
    </row>
    <row r="48" spans="1:9">
      <c r="A48" s="127">
        <v>120</v>
      </c>
      <c r="B48" s="60">
        <f t="shared" si="0"/>
        <v>17.41</v>
      </c>
      <c r="C48" s="58"/>
      <c r="D48" s="148">
        <v>26930</v>
      </c>
      <c r="E48" s="147"/>
      <c r="F48" s="148">
        <f t="shared" si="1"/>
        <v>25411</v>
      </c>
      <c r="G48" s="348">
        <f t="shared" si="2"/>
        <v>18562</v>
      </c>
      <c r="H48" s="348"/>
      <c r="I48" s="344">
        <v>306</v>
      </c>
    </row>
    <row r="49" spans="1:9">
      <c r="A49" s="127">
        <v>121</v>
      </c>
      <c r="B49" s="60">
        <f t="shared" si="0"/>
        <v>17.47</v>
      </c>
      <c r="C49" s="58"/>
      <c r="D49" s="148">
        <v>26930</v>
      </c>
      <c r="E49" s="147"/>
      <c r="F49" s="148">
        <f t="shared" si="1"/>
        <v>25325</v>
      </c>
      <c r="G49" s="348">
        <f t="shared" si="2"/>
        <v>18498</v>
      </c>
      <c r="H49" s="348"/>
      <c r="I49" s="344">
        <v>306</v>
      </c>
    </row>
    <row r="50" spans="1:9">
      <c r="A50" s="127">
        <v>122</v>
      </c>
      <c r="B50" s="60">
        <f t="shared" si="0"/>
        <v>17.52</v>
      </c>
      <c r="C50" s="58"/>
      <c r="D50" s="148">
        <v>26930</v>
      </c>
      <c r="E50" s="147"/>
      <c r="F50" s="148">
        <f t="shared" si="1"/>
        <v>25253</v>
      </c>
      <c r="G50" s="348">
        <f t="shared" si="2"/>
        <v>18445</v>
      </c>
      <c r="H50" s="348"/>
      <c r="I50" s="344">
        <v>306</v>
      </c>
    </row>
    <row r="51" spans="1:9">
      <c r="A51" s="127">
        <v>123</v>
      </c>
      <c r="B51" s="60">
        <f t="shared" si="0"/>
        <v>17.57</v>
      </c>
      <c r="C51" s="58"/>
      <c r="D51" s="148">
        <v>26930</v>
      </c>
      <c r="E51" s="147"/>
      <c r="F51" s="148">
        <f t="shared" si="1"/>
        <v>25182</v>
      </c>
      <c r="G51" s="348">
        <f t="shared" si="2"/>
        <v>18393</v>
      </c>
      <c r="H51" s="348"/>
      <c r="I51" s="344">
        <v>306</v>
      </c>
    </row>
    <row r="52" spans="1:9">
      <c r="A52" s="127">
        <v>124</v>
      </c>
      <c r="B52" s="60">
        <f t="shared" si="0"/>
        <v>17.61</v>
      </c>
      <c r="C52" s="58"/>
      <c r="D52" s="148">
        <v>26930</v>
      </c>
      <c r="E52" s="147"/>
      <c r="F52" s="148">
        <f t="shared" si="1"/>
        <v>25126</v>
      </c>
      <c r="G52" s="348">
        <f t="shared" si="2"/>
        <v>18351</v>
      </c>
      <c r="H52" s="348"/>
      <c r="I52" s="344">
        <v>306</v>
      </c>
    </row>
    <row r="53" spans="1:9">
      <c r="A53" s="127">
        <v>125</v>
      </c>
      <c r="B53" s="60">
        <f t="shared" si="0"/>
        <v>17.66</v>
      </c>
      <c r="C53" s="58"/>
      <c r="D53" s="148">
        <v>26930</v>
      </c>
      <c r="E53" s="147"/>
      <c r="F53" s="148">
        <f t="shared" si="1"/>
        <v>25055</v>
      </c>
      <c r="G53" s="348">
        <f t="shared" si="2"/>
        <v>18299</v>
      </c>
      <c r="H53" s="348"/>
      <c r="I53" s="344">
        <v>306</v>
      </c>
    </row>
    <row r="54" spans="1:9">
      <c r="A54" s="127">
        <v>126</v>
      </c>
      <c r="B54" s="60">
        <f t="shared" si="0"/>
        <v>17.7</v>
      </c>
      <c r="C54" s="58"/>
      <c r="D54" s="148">
        <v>26930</v>
      </c>
      <c r="E54" s="147"/>
      <c r="F54" s="148">
        <f t="shared" si="1"/>
        <v>24999</v>
      </c>
      <c r="G54" s="348">
        <f t="shared" si="2"/>
        <v>18258</v>
      </c>
      <c r="H54" s="348"/>
      <c r="I54" s="344">
        <v>306</v>
      </c>
    </row>
    <row r="55" spans="1:9">
      <c r="A55" s="127">
        <v>127</v>
      </c>
      <c r="B55" s="60">
        <f t="shared" si="0"/>
        <v>17.739999999999998</v>
      </c>
      <c r="C55" s="58"/>
      <c r="D55" s="148">
        <v>26930</v>
      </c>
      <c r="E55" s="147"/>
      <c r="F55" s="148">
        <f t="shared" si="1"/>
        <v>24944</v>
      </c>
      <c r="G55" s="348">
        <f t="shared" si="2"/>
        <v>18216</v>
      </c>
      <c r="H55" s="348"/>
      <c r="I55" s="344">
        <v>306</v>
      </c>
    </row>
    <row r="56" spans="1:9">
      <c r="A56" s="127">
        <v>128</v>
      </c>
      <c r="B56" s="60">
        <f t="shared" si="0"/>
        <v>17.77</v>
      </c>
      <c r="C56" s="58"/>
      <c r="D56" s="148">
        <v>26930</v>
      </c>
      <c r="E56" s="147"/>
      <c r="F56" s="148">
        <f t="shared" si="1"/>
        <v>24902</v>
      </c>
      <c r="G56" s="348">
        <f t="shared" si="2"/>
        <v>18186</v>
      </c>
      <c r="H56" s="348"/>
      <c r="I56" s="344">
        <v>306</v>
      </c>
    </row>
    <row r="57" spans="1:9">
      <c r="A57" s="127">
        <v>129</v>
      </c>
      <c r="B57" s="60">
        <f t="shared" si="0"/>
        <v>17.8</v>
      </c>
      <c r="C57" s="58"/>
      <c r="D57" s="148">
        <v>26930</v>
      </c>
      <c r="E57" s="147"/>
      <c r="F57" s="148">
        <f t="shared" si="1"/>
        <v>24861</v>
      </c>
      <c r="G57" s="348">
        <f t="shared" si="2"/>
        <v>18155</v>
      </c>
      <c r="H57" s="348"/>
      <c r="I57" s="344">
        <v>306</v>
      </c>
    </row>
    <row r="58" spans="1:9">
      <c r="A58" s="127">
        <v>130</v>
      </c>
      <c r="B58" s="60">
        <f t="shared" si="0"/>
        <v>17.829999999999998</v>
      </c>
      <c r="C58" s="58"/>
      <c r="D58" s="148">
        <v>26930</v>
      </c>
      <c r="E58" s="147"/>
      <c r="F58" s="148">
        <f t="shared" si="1"/>
        <v>24819</v>
      </c>
      <c r="G58" s="348">
        <f t="shared" si="2"/>
        <v>18125</v>
      </c>
      <c r="H58" s="348"/>
      <c r="I58" s="344">
        <v>306</v>
      </c>
    </row>
    <row r="59" spans="1:9">
      <c r="A59" s="127">
        <v>131</v>
      </c>
      <c r="B59" s="60">
        <f t="shared" si="0"/>
        <v>17.86</v>
      </c>
      <c r="C59" s="58"/>
      <c r="D59" s="148">
        <v>26930</v>
      </c>
      <c r="E59" s="147"/>
      <c r="F59" s="148">
        <f t="shared" si="1"/>
        <v>24778</v>
      </c>
      <c r="G59" s="348">
        <f t="shared" si="2"/>
        <v>18094</v>
      </c>
      <c r="H59" s="348"/>
      <c r="I59" s="344">
        <v>306</v>
      </c>
    </row>
    <row r="60" spans="1:9">
      <c r="A60" s="127">
        <v>132</v>
      </c>
      <c r="B60" s="60">
        <f t="shared" si="0"/>
        <v>17.88</v>
      </c>
      <c r="C60" s="58"/>
      <c r="D60" s="148">
        <v>26930</v>
      </c>
      <c r="E60" s="147"/>
      <c r="F60" s="148">
        <f t="shared" si="1"/>
        <v>24751</v>
      </c>
      <c r="G60" s="348">
        <f t="shared" si="2"/>
        <v>18074</v>
      </c>
      <c r="H60" s="348"/>
      <c r="I60" s="344">
        <v>306</v>
      </c>
    </row>
    <row r="61" spans="1:9">
      <c r="A61" s="127">
        <v>133</v>
      </c>
      <c r="B61" s="60">
        <f t="shared" si="0"/>
        <v>17.899999999999999</v>
      </c>
      <c r="C61" s="58"/>
      <c r="D61" s="148">
        <v>26930</v>
      </c>
      <c r="E61" s="147"/>
      <c r="F61" s="148">
        <f t="shared" si="1"/>
        <v>24724</v>
      </c>
      <c r="G61" s="348">
        <f t="shared" si="2"/>
        <v>18054</v>
      </c>
      <c r="H61" s="348"/>
      <c r="I61" s="344">
        <v>306</v>
      </c>
    </row>
    <row r="62" spans="1:9">
      <c r="A62" s="127">
        <v>134</v>
      </c>
      <c r="B62" s="60">
        <f t="shared" si="0"/>
        <v>17.91</v>
      </c>
      <c r="C62" s="58"/>
      <c r="D62" s="148">
        <v>26930</v>
      </c>
      <c r="E62" s="147"/>
      <c r="F62" s="148">
        <f t="shared" si="1"/>
        <v>24710</v>
      </c>
      <c r="G62" s="348">
        <f t="shared" si="2"/>
        <v>18044</v>
      </c>
      <c r="H62" s="348"/>
      <c r="I62" s="344">
        <v>306</v>
      </c>
    </row>
    <row r="63" spans="1:9">
      <c r="A63" s="127">
        <v>135</v>
      </c>
      <c r="B63" s="60">
        <f t="shared" si="0"/>
        <v>17.93</v>
      </c>
      <c r="C63" s="58"/>
      <c r="D63" s="148">
        <v>26930</v>
      </c>
      <c r="E63" s="147"/>
      <c r="F63" s="148">
        <f t="shared" si="1"/>
        <v>24683</v>
      </c>
      <c r="G63" s="348">
        <f t="shared" si="2"/>
        <v>18023</v>
      </c>
      <c r="H63" s="348"/>
      <c r="I63" s="344">
        <v>306</v>
      </c>
    </row>
    <row r="64" spans="1:9">
      <c r="A64" s="127">
        <v>136</v>
      </c>
      <c r="B64" s="60">
        <f t="shared" si="0"/>
        <v>17.940000000000001</v>
      </c>
      <c r="C64" s="58"/>
      <c r="D64" s="148">
        <v>26930</v>
      </c>
      <c r="E64" s="147"/>
      <c r="F64" s="148">
        <f t="shared" si="1"/>
        <v>24669</v>
      </c>
      <c r="G64" s="348">
        <f t="shared" si="2"/>
        <v>18013</v>
      </c>
      <c r="H64" s="348"/>
      <c r="I64" s="344">
        <v>306</v>
      </c>
    </row>
    <row r="65" spans="1:9">
      <c r="A65" s="127">
        <v>137</v>
      </c>
      <c r="B65" s="60">
        <f t="shared" si="0"/>
        <v>17.940000000000001</v>
      </c>
      <c r="C65" s="58"/>
      <c r="D65" s="148">
        <v>26930</v>
      </c>
      <c r="E65" s="147"/>
      <c r="F65" s="148">
        <f t="shared" si="1"/>
        <v>24669</v>
      </c>
      <c r="G65" s="348">
        <f t="shared" si="2"/>
        <v>18013</v>
      </c>
      <c r="H65" s="348"/>
      <c r="I65" s="344">
        <v>306</v>
      </c>
    </row>
    <row r="66" spans="1:9">
      <c r="A66" s="127">
        <v>138</v>
      </c>
      <c r="B66" s="60">
        <f t="shared" si="0"/>
        <v>17.95</v>
      </c>
      <c r="C66" s="58"/>
      <c r="D66" s="148">
        <v>26930</v>
      </c>
      <c r="E66" s="147"/>
      <c r="F66" s="148">
        <f t="shared" si="1"/>
        <v>24656</v>
      </c>
      <c r="G66" s="348">
        <f t="shared" si="2"/>
        <v>18003</v>
      </c>
      <c r="H66" s="348"/>
      <c r="I66" s="344">
        <v>306</v>
      </c>
    </row>
    <row r="67" spans="1:9">
      <c r="A67" s="127">
        <v>139</v>
      </c>
      <c r="B67" s="60">
        <f t="shared" si="0"/>
        <v>17.95</v>
      </c>
      <c r="C67" s="58"/>
      <c r="D67" s="148">
        <v>26930</v>
      </c>
      <c r="E67" s="147"/>
      <c r="F67" s="148">
        <f t="shared" si="1"/>
        <v>24656</v>
      </c>
      <c r="G67" s="348">
        <f t="shared" si="2"/>
        <v>18003</v>
      </c>
      <c r="H67" s="348"/>
      <c r="I67" s="344">
        <v>306</v>
      </c>
    </row>
    <row r="68" spans="1:9">
      <c r="A68" s="127">
        <v>140</v>
      </c>
      <c r="B68" s="60">
        <f t="shared" si="0"/>
        <v>17.940000000000001</v>
      </c>
      <c r="C68" s="58"/>
      <c r="D68" s="148">
        <v>26930</v>
      </c>
      <c r="E68" s="147"/>
      <c r="F68" s="148">
        <f t="shared" si="1"/>
        <v>24669</v>
      </c>
      <c r="G68" s="348">
        <f t="shared" si="2"/>
        <v>18013</v>
      </c>
      <c r="H68" s="348"/>
      <c r="I68" s="344">
        <v>306</v>
      </c>
    </row>
    <row r="69" spans="1:9">
      <c r="A69" s="127">
        <v>141</v>
      </c>
      <c r="B69" s="60">
        <f t="shared" si="0"/>
        <v>17.940000000000001</v>
      </c>
      <c r="C69" s="58"/>
      <c r="D69" s="148">
        <v>26930</v>
      </c>
      <c r="E69" s="147"/>
      <c r="F69" s="148">
        <f t="shared" si="1"/>
        <v>24669</v>
      </c>
      <c r="G69" s="348">
        <f t="shared" si="2"/>
        <v>18013</v>
      </c>
      <c r="H69" s="348"/>
      <c r="I69" s="344">
        <v>306</v>
      </c>
    </row>
    <row r="70" spans="1:9">
      <c r="A70" s="127">
        <v>142</v>
      </c>
      <c r="B70" s="60">
        <f t="shared" si="0"/>
        <v>17.93</v>
      </c>
      <c r="C70" s="58"/>
      <c r="D70" s="148">
        <v>26930</v>
      </c>
      <c r="E70" s="147"/>
      <c r="F70" s="148">
        <f t="shared" si="1"/>
        <v>24683</v>
      </c>
      <c r="G70" s="348">
        <f t="shared" si="2"/>
        <v>18023</v>
      </c>
      <c r="H70" s="348"/>
      <c r="I70" s="344">
        <v>306</v>
      </c>
    </row>
    <row r="71" spans="1:9">
      <c r="A71" s="127">
        <v>143</v>
      </c>
      <c r="B71" s="60">
        <f t="shared" si="0"/>
        <v>17.91</v>
      </c>
      <c r="C71" s="58"/>
      <c r="D71" s="148">
        <v>26930</v>
      </c>
      <c r="E71" s="147"/>
      <c r="F71" s="148">
        <f t="shared" si="1"/>
        <v>24710</v>
      </c>
      <c r="G71" s="348">
        <f t="shared" si="2"/>
        <v>18044</v>
      </c>
      <c r="H71" s="348"/>
      <c r="I71" s="344">
        <v>306</v>
      </c>
    </row>
    <row r="72" spans="1:9">
      <c r="A72" s="127">
        <v>144</v>
      </c>
      <c r="B72" s="60">
        <f t="shared" si="0"/>
        <v>17.89</v>
      </c>
      <c r="C72" s="58"/>
      <c r="D72" s="148">
        <v>26930</v>
      </c>
      <c r="E72" s="147"/>
      <c r="F72" s="148">
        <f t="shared" si="1"/>
        <v>24737</v>
      </c>
      <c r="G72" s="348">
        <f t="shared" si="2"/>
        <v>18064</v>
      </c>
      <c r="H72" s="348"/>
      <c r="I72" s="344">
        <v>306</v>
      </c>
    </row>
    <row r="73" spans="1:9">
      <c r="A73" s="127">
        <v>145</v>
      </c>
      <c r="B73" s="60">
        <f t="shared" si="0"/>
        <v>17.87</v>
      </c>
      <c r="C73" s="58"/>
      <c r="D73" s="148">
        <v>26930</v>
      </c>
      <c r="E73" s="147"/>
      <c r="F73" s="148">
        <f t="shared" si="1"/>
        <v>24765</v>
      </c>
      <c r="G73" s="348">
        <f t="shared" si="2"/>
        <v>18084</v>
      </c>
      <c r="H73" s="348"/>
      <c r="I73" s="344">
        <v>306</v>
      </c>
    </row>
    <row r="74" spans="1:9">
      <c r="A74" s="127">
        <v>146</v>
      </c>
      <c r="B74" s="60">
        <f>ROUND(-0.00000622*POWER(A74,3)+0.0009011*POWER(A74,2)+0.108211*A74+2.2,2)</f>
        <v>17.850000000000001</v>
      </c>
      <c r="C74" s="58"/>
      <c r="D74" s="148">
        <v>26930</v>
      </c>
      <c r="E74" s="147"/>
      <c r="F74" s="148">
        <f t="shared" si="1"/>
        <v>24792</v>
      </c>
      <c r="G74" s="348">
        <f t="shared" si="2"/>
        <v>18104</v>
      </c>
      <c r="H74" s="348"/>
      <c r="I74" s="344">
        <v>306</v>
      </c>
    </row>
    <row r="75" spans="1:9">
      <c r="A75" s="127">
        <v>147</v>
      </c>
      <c r="B75" s="60">
        <f>ROUND(-0.00000622*POWER(A75,3)+0.0009011*POWER(A75,2)+0.108211*A75+2.2,2)</f>
        <v>17.82</v>
      </c>
      <c r="C75" s="58"/>
      <c r="D75" s="148">
        <v>26930</v>
      </c>
      <c r="E75" s="147"/>
      <c r="F75" s="148">
        <f t="shared" si="1"/>
        <v>24833</v>
      </c>
      <c r="G75" s="348">
        <f t="shared" si="2"/>
        <v>18135</v>
      </c>
      <c r="H75" s="348"/>
      <c r="I75" s="344">
        <v>306</v>
      </c>
    </row>
    <row r="76" spans="1:9">
      <c r="A76" s="127">
        <v>148</v>
      </c>
      <c r="B76" s="60">
        <f>ROUND(-0.00000622*POWER(A76,3)+0.0009011*POWER(A76,2)+0.108211*A76+2.2,2)</f>
        <v>17.79</v>
      </c>
      <c r="C76" s="58"/>
      <c r="D76" s="148">
        <v>26930</v>
      </c>
      <c r="E76" s="147"/>
      <c r="F76" s="148">
        <f t="shared" si="1"/>
        <v>24875</v>
      </c>
      <c r="G76" s="348">
        <f t="shared" si="2"/>
        <v>18165</v>
      </c>
      <c r="H76" s="348"/>
      <c r="I76" s="344">
        <v>306</v>
      </c>
    </row>
    <row r="77" spans="1:9">
      <c r="A77" s="127">
        <v>149</v>
      </c>
      <c r="B77" s="60">
        <f>ROUND(-0.00000622*POWER(A77,3)+0.0009011*POWER(A77,2)+0.108211*A77+2.2,2)</f>
        <v>17.75</v>
      </c>
      <c r="C77" s="58"/>
      <c r="D77" s="148">
        <v>26930</v>
      </c>
      <c r="E77" s="147"/>
      <c r="F77" s="148">
        <f t="shared" si="1"/>
        <v>24930</v>
      </c>
      <c r="G77" s="348">
        <f t="shared" si="2"/>
        <v>18206</v>
      </c>
      <c r="H77" s="348"/>
      <c r="I77" s="344">
        <v>306</v>
      </c>
    </row>
    <row r="78" spans="1:9">
      <c r="A78" s="127">
        <v>150</v>
      </c>
      <c r="B78" s="60">
        <f>ROUND(0.022*A78+14.445,2)</f>
        <v>17.75</v>
      </c>
      <c r="C78" s="58"/>
      <c r="D78" s="148">
        <v>26930</v>
      </c>
      <c r="E78" s="147"/>
      <c r="F78" s="148">
        <f t="shared" si="1"/>
        <v>24930</v>
      </c>
      <c r="G78" s="348">
        <f t="shared" si="2"/>
        <v>18206</v>
      </c>
      <c r="H78" s="348"/>
      <c r="I78" s="344">
        <v>306</v>
      </c>
    </row>
    <row r="79" spans="1:9">
      <c r="A79" s="127">
        <v>151</v>
      </c>
      <c r="B79" s="60">
        <f t="shared" ref="B79:B142" si="3">ROUND(0.022*A79+14.445,2)</f>
        <v>17.77</v>
      </c>
      <c r="C79" s="58"/>
      <c r="D79" s="148">
        <v>26930</v>
      </c>
      <c r="E79" s="147"/>
      <c r="F79" s="148">
        <f t="shared" si="1"/>
        <v>24902</v>
      </c>
      <c r="G79" s="348">
        <f t="shared" si="2"/>
        <v>18186</v>
      </c>
      <c r="H79" s="348"/>
      <c r="I79" s="344">
        <v>306</v>
      </c>
    </row>
    <row r="80" spans="1:9">
      <c r="A80" s="127">
        <v>152</v>
      </c>
      <c r="B80" s="60">
        <f t="shared" si="3"/>
        <v>17.79</v>
      </c>
      <c r="C80" s="58"/>
      <c r="D80" s="148">
        <v>26930</v>
      </c>
      <c r="E80" s="147"/>
      <c r="F80" s="148">
        <f t="shared" si="1"/>
        <v>24875</v>
      </c>
      <c r="G80" s="348">
        <f t="shared" si="2"/>
        <v>18165</v>
      </c>
      <c r="H80" s="348"/>
      <c r="I80" s="344">
        <v>306</v>
      </c>
    </row>
    <row r="81" spans="1:9">
      <c r="A81" s="127">
        <v>153</v>
      </c>
      <c r="B81" s="60">
        <f t="shared" si="3"/>
        <v>17.809999999999999</v>
      </c>
      <c r="C81" s="58"/>
      <c r="D81" s="148">
        <v>26930</v>
      </c>
      <c r="E81" s="147"/>
      <c r="F81" s="148">
        <f t="shared" ref="F81:F144" si="4">ROUND(12*1.3525*(1/B81*D81)+I81,0)</f>
        <v>24847</v>
      </c>
      <c r="G81" s="348">
        <f t="shared" ref="G81:G144" si="5">ROUND(12*(1/B81*D81),0)</f>
        <v>18145</v>
      </c>
      <c r="H81" s="348"/>
      <c r="I81" s="344">
        <v>306</v>
      </c>
    </row>
    <row r="82" spans="1:9">
      <c r="A82" s="127">
        <v>154</v>
      </c>
      <c r="B82" s="60">
        <f t="shared" si="3"/>
        <v>17.829999999999998</v>
      </c>
      <c r="C82" s="58"/>
      <c r="D82" s="148">
        <v>26930</v>
      </c>
      <c r="E82" s="147"/>
      <c r="F82" s="148">
        <f t="shared" si="4"/>
        <v>24819</v>
      </c>
      <c r="G82" s="348">
        <f t="shared" si="5"/>
        <v>18125</v>
      </c>
      <c r="H82" s="348"/>
      <c r="I82" s="344">
        <v>306</v>
      </c>
    </row>
    <row r="83" spans="1:9">
      <c r="A83" s="127">
        <v>155</v>
      </c>
      <c r="B83" s="60">
        <f t="shared" si="3"/>
        <v>17.86</v>
      </c>
      <c r="C83" s="58"/>
      <c r="D83" s="148">
        <v>26930</v>
      </c>
      <c r="E83" s="147"/>
      <c r="F83" s="148">
        <f t="shared" si="4"/>
        <v>24778</v>
      </c>
      <c r="G83" s="348">
        <f t="shared" si="5"/>
        <v>18094</v>
      </c>
      <c r="H83" s="348"/>
      <c r="I83" s="344">
        <v>306</v>
      </c>
    </row>
    <row r="84" spans="1:9">
      <c r="A84" s="127">
        <v>156</v>
      </c>
      <c r="B84" s="60">
        <f t="shared" si="3"/>
        <v>17.88</v>
      </c>
      <c r="C84" s="58"/>
      <c r="D84" s="148">
        <v>26930</v>
      </c>
      <c r="E84" s="147"/>
      <c r="F84" s="148">
        <f t="shared" si="4"/>
        <v>24751</v>
      </c>
      <c r="G84" s="348">
        <f t="shared" si="5"/>
        <v>18074</v>
      </c>
      <c r="H84" s="348"/>
      <c r="I84" s="344">
        <v>306</v>
      </c>
    </row>
    <row r="85" spans="1:9">
      <c r="A85" s="127">
        <v>157</v>
      </c>
      <c r="B85" s="60">
        <f t="shared" si="3"/>
        <v>17.899999999999999</v>
      </c>
      <c r="C85" s="58"/>
      <c r="D85" s="148">
        <v>26930</v>
      </c>
      <c r="E85" s="147"/>
      <c r="F85" s="148">
        <f t="shared" si="4"/>
        <v>24724</v>
      </c>
      <c r="G85" s="348">
        <f t="shared" si="5"/>
        <v>18054</v>
      </c>
      <c r="H85" s="348"/>
      <c r="I85" s="344">
        <v>306</v>
      </c>
    </row>
    <row r="86" spans="1:9">
      <c r="A86" s="127">
        <v>158</v>
      </c>
      <c r="B86" s="60">
        <f t="shared" si="3"/>
        <v>17.920000000000002</v>
      </c>
      <c r="C86" s="58"/>
      <c r="D86" s="148">
        <v>26930</v>
      </c>
      <c r="E86" s="147"/>
      <c r="F86" s="148">
        <f t="shared" si="4"/>
        <v>24696</v>
      </c>
      <c r="G86" s="348">
        <f t="shared" si="5"/>
        <v>18033</v>
      </c>
      <c r="H86" s="348"/>
      <c r="I86" s="344">
        <v>306</v>
      </c>
    </row>
    <row r="87" spans="1:9">
      <c r="A87" s="127">
        <v>159</v>
      </c>
      <c r="B87" s="60">
        <f t="shared" si="3"/>
        <v>17.940000000000001</v>
      </c>
      <c r="C87" s="58"/>
      <c r="D87" s="148">
        <v>26930</v>
      </c>
      <c r="E87" s="147"/>
      <c r="F87" s="148">
        <f t="shared" si="4"/>
        <v>24669</v>
      </c>
      <c r="G87" s="348">
        <f t="shared" si="5"/>
        <v>18013</v>
      </c>
      <c r="H87" s="348"/>
      <c r="I87" s="344">
        <v>306</v>
      </c>
    </row>
    <row r="88" spans="1:9">
      <c r="A88" s="127">
        <v>160</v>
      </c>
      <c r="B88" s="60">
        <f t="shared" si="3"/>
        <v>17.97</v>
      </c>
      <c r="C88" s="58"/>
      <c r="D88" s="148">
        <v>26930</v>
      </c>
      <c r="E88" s="147"/>
      <c r="F88" s="148">
        <f t="shared" si="4"/>
        <v>24628</v>
      </c>
      <c r="G88" s="348">
        <f t="shared" si="5"/>
        <v>17983</v>
      </c>
      <c r="H88" s="348"/>
      <c r="I88" s="344">
        <v>306</v>
      </c>
    </row>
    <row r="89" spans="1:9">
      <c r="A89" s="127">
        <v>161</v>
      </c>
      <c r="B89" s="60">
        <f t="shared" si="3"/>
        <v>17.989999999999998</v>
      </c>
      <c r="C89" s="58"/>
      <c r="D89" s="148">
        <v>26930</v>
      </c>
      <c r="E89" s="147"/>
      <c r="F89" s="148">
        <f t="shared" si="4"/>
        <v>24601</v>
      </c>
      <c r="G89" s="348">
        <f t="shared" si="5"/>
        <v>17963</v>
      </c>
      <c r="H89" s="348"/>
      <c r="I89" s="344">
        <v>306</v>
      </c>
    </row>
    <row r="90" spans="1:9">
      <c r="A90" s="127">
        <v>162</v>
      </c>
      <c r="B90" s="60">
        <f t="shared" si="3"/>
        <v>18.010000000000002</v>
      </c>
      <c r="C90" s="58"/>
      <c r="D90" s="148">
        <v>26930</v>
      </c>
      <c r="E90" s="147"/>
      <c r="F90" s="148">
        <f t="shared" si="4"/>
        <v>24574</v>
      </c>
      <c r="G90" s="348">
        <f t="shared" si="5"/>
        <v>17943</v>
      </c>
      <c r="H90" s="348"/>
      <c r="I90" s="344">
        <v>306</v>
      </c>
    </row>
    <row r="91" spans="1:9">
      <c r="A91" s="127">
        <v>163</v>
      </c>
      <c r="B91" s="60">
        <f t="shared" si="3"/>
        <v>18.03</v>
      </c>
      <c r="C91" s="58"/>
      <c r="D91" s="148">
        <v>26930</v>
      </c>
      <c r="E91" s="147"/>
      <c r="F91" s="148">
        <f t="shared" si="4"/>
        <v>24547</v>
      </c>
      <c r="G91" s="348">
        <f t="shared" si="5"/>
        <v>17923</v>
      </c>
      <c r="H91" s="348"/>
      <c r="I91" s="344">
        <v>306</v>
      </c>
    </row>
    <row r="92" spans="1:9">
      <c r="A92" s="127">
        <v>164</v>
      </c>
      <c r="B92" s="60">
        <f t="shared" si="3"/>
        <v>18.05</v>
      </c>
      <c r="C92" s="58"/>
      <c r="D92" s="148">
        <v>26930</v>
      </c>
      <c r="E92" s="147"/>
      <c r="F92" s="148">
        <f t="shared" si="4"/>
        <v>24521</v>
      </c>
      <c r="G92" s="348">
        <f t="shared" si="5"/>
        <v>17904</v>
      </c>
      <c r="H92" s="348"/>
      <c r="I92" s="344">
        <v>306</v>
      </c>
    </row>
    <row r="93" spans="1:9">
      <c r="A93" s="127">
        <v>165</v>
      </c>
      <c r="B93" s="60">
        <f t="shared" si="3"/>
        <v>18.079999999999998</v>
      </c>
      <c r="C93" s="58"/>
      <c r="D93" s="148">
        <v>26930</v>
      </c>
      <c r="E93" s="147"/>
      <c r="F93" s="148">
        <f t="shared" si="4"/>
        <v>24480</v>
      </c>
      <c r="G93" s="348">
        <f t="shared" si="5"/>
        <v>17874</v>
      </c>
      <c r="H93" s="348"/>
      <c r="I93" s="344">
        <v>306</v>
      </c>
    </row>
    <row r="94" spans="1:9">
      <c r="A94" s="127">
        <v>166</v>
      </c>
      <c r="B94" s="60">
        <f t="shared" si="3"/>
        <v>18.100000000000001</v>
      </c>
      <c r="C94" s="58"/>
      <c r="D94" s="148">
        <v>26930</v>
      </c>
      <c r="E94" s="147"/>
      <c r="F94" s="148">
        <f t="shared" si="4"/>
        <v>24454</v>
      </c>
      <c r="G94" s="348">
        <f t="shared" si="5"/>
        <v>17854</v>
      </c>
      <c r="H94" s="348"/>
      <c r="I94" s="344">
        <v>306</v>
      </c>
    </row>
    <row r="95" spans="1:9">
      <c r="A95" s="127">
        <v>167</v>
      </c>
      <c r="B95" s="60">
        <f t="shared" si="3"/>
        <v>18.12</v>
      </c>
      <c r="C95" s="58"/>
      <c r="D95" s="148">
        <v>26930</v>
      </c>
      <c r="E95" s="147"/>
      <c r="F95" s="148">
        <f t="shared" si="4"/>
        <v>24427</v>
      </c>
      <c r="G95" s="348">
        <f t="shared" si="5"/>
        <v>17834</v>
      </c>
      <c r="H95" s="348"/>
      <c r="I95" s="344">
        <v>306</v>
      </c>
    </row>
    <row r="96" spans="1:9">
      <c r="A96" s="127">
        <v>168</v>
      </c>
      <c r="B96" s="60">
        <f t="shared" si="3"/>
        <v>18.14</v>
      </c>
      <c r="C96" s="58"/>
      <c r="D96" s="148">
        <v>26930</v>
      </c>
      <c r="E96" s="147"/>
      <c r="F96" s="148">
        <f t="shared" si="4"/>
        <v>24400</v>
      </c>
      <c r="G96" s="348">
        <f t="shared" si="5"/>
        <v>17815</v>
      </c>
      <c r="H96" s="348"/>
      <c r="I96" s="344">
        <v>306</v>
      </c>
    </row>
    <row r="97" spans="1:9">
      <c r="A97" s="127">
        <v>169</v>
      </c>
      <c r="B97" s="60">
        <f t="shared" si="3"/>
        <v>18.16</v>
      </c>
      <c r="C97" s="58"/>
      <c r="D97" s="148">
        <v>26930</v>
      </c>
      <c r="E97" s="147"/>
      <c r="F97" s="148">
        <f t="shared" si="4"/>
        <v>24374</v>
      </c>
      <c r="G97" s="348">
        <f t="shared" si="5"/>
        <v>17795</v>
      </c>
      <c r="H97" s="348"/>
      <c r="I97" s="344">
        <v>306</v>
      </c>
    </row>
    <row r="98" spans="1:9">
      <c r="A98" s="127">
        <v>170</v>
      </c>
      <c r="B98" s="60">
        <f t="shared" si="3"/>
        <v>18.190000000000001</v>
      </c>
      <c r="C98" s="58"/>
      <c r="D98" s="148">
        <v>26930</v>
      </c>
      <c r="E98" s="147"/>
      <c r="F98" s="148">
        <f t="shared" si="4"/>
        <v>24334</v>
      </c>
      <c r="G98" s="348">
        <f t="shared" si="5"/>
        <v>17766</v>
      </c>
      <c r="H98" s="348"/>
      <c r="I98" s="344">
        <v>306</v>
      </c>
    </row>
    <row r="99" spans="1:9">
      <c r="A99" s="127">
        <v>171</v>
      </c>
      <c r="B99" s="60">
        <f t="shared" si="3"/>
        <v>18.21</v>
      </c>
      <c r="C99" s="58"/>
      <c r="D99" s="148">
        <v>26930</v>
      </c>
      <c r="E99" s="147"/>
      <c r="F99" s="148">
        <f t="shared" si="4"/>
        <v>24308</v>
      </c>
      <c r="G99" s="348">
        <f t="shared" si="5"/>
        <v>17746</v>
      </c>
      <c r="H99" s="348"/>
      <c r="I99" s="344">
        <v>306</v>
      </c>
    </row>
    <row r="100" spans="1:9">
      <c r="A100" s="127">
        <v>172</v>
      </c>
      <c r="B100" s="60">
        <f t="shared" si="3"/>
        <v>18.23</v>
      </c>
      <c r="C100" s="58"/>
      <c r="D100" s="148">
        <v>26930</v>
      </c>
      <c r="E100" s="147"/>
      <c r="F100" s="148">
        <f t="shared" si="4"/>
        <v>24282</v>
      </c>
      <c r="G100" s="348">
        <f t="shared" si="5"/>
        <v>17727</v>
      </c>
      <c r="H100" s="348"/>
      <c r="I100" s="344">
        <v>306</v>
      </c>
    </row>
    <row r="101" spans="1:9">
      <c r="A101" s="127">
        <v>173</v>
      </c>
      <c r="B101" s="60">
        <f t="shared" si="3"/>
        <v>18.25</v>
      </c>
      <c r="C101" s="58"/>
      <c r="D101" s="148">
        <v>26930</v>
      </c>
      <c r="E101" s="147"/>
      <c r="F101" s="148">
        <f t="shared" si="4"/>
        <v>24255</v>
      </c>
      <c r="G101" s="348">
        <f t="shared" si="5"/>
        <v>17707</v>
      </c>
      <c r="H101" s="348"/>
      <c r="I101" s="344">
        <v>306</v>
      </c>
    </row>
    <row r="102" spans="1:9">
      <c r="A102" s="127">
        <v>174</v>
      </c>
      <c r="B102" s="60">
        <f t="shared" si="3"/>
        <v>18.27</v>
      </c>
      <c r="C102" s="58"/>
      <c r="D102" s="148">
        <v>26930</v>
      </c>
      <c r="E102" s="147"/>
      <c r="F102" s="148">
        <f t="shared" si="4"/>
        <v>24229</v>
      </c>
      <c r="G102" s="348">
        <f t="shared" si="5"/>
        <v>17688</v>
      </c>
      <c r="H102" s="348"/>
      <c r="I102" s="344">
        <v>306</v>
      </c>
    </row>
    <row r="103" spans="1:9">
      <c r="A103" s="127">
        <v>175</v>
      </c>
      <c r="B103" s="60">
        <f t="shared" si="3"/>
        <v>18.3</v>
      </c>
      <c r="C103" s="58"/>
      <c r="D103" s="148">
        <v>26930</v>
      </c>
      <c r="E103" s="147"/>
      <c r="F103" s="148">
        <f t="shared" si="4"/>
        <v>24190</v>
      </c>
      <c r="G103" s="348">
        <f t="shared" si="5"/>
        <v>17659</v>
      </c>
      <c r="H103" s="348"/>
      <c r="I103" s="344">
        <v>306</v>
      </c>
    </row>
    <row r="104" spans="1:9">
      <c r="A104" s="127">
        <v>176</v>
      </c>
      <c r="B104" s="60">
        <f t="shared" si="3"/>
        <v>18.32</v>
      </c>
      <c r="C104" s="58"/>
      <c r="D104" s="148">
        <v>26930</v>
      </c>
      <c r="E104" s="147"/>
      <c r="F104" s="148">
        <f t="shared" si="4"/>
        <v>24164</v>
      </c>
      <c r="G104" s="348">
        <f t="shared" si="5"/>
        <v>17640</v>
      </c>
      <c r="H104" s="348"/>
      <c r="I104" s="344">
        <v>306</v>
      </c>
    </row>
    <row r="105" spans="1:9">
      <c r="A105" s="127">
        <v>177</v>
      </c>
      <c r="B105" s="60">
        <f t="shared" si="3"/>
        <v>18.34</v>
      </c>
      <c r="C105" s="58"/>
      <c r="D105" s="148">
        <v>26930</v>
      </c>
      <c r="E105" s="147"/>
      <c r="F105" s="148">
        <f t="shared" si="4"/>
        <v>24138</v>
      </c>
      <c r="G105" s="348">
        <f t="shared" si="5"/>
        <v>17621</v>
      </c>
      <c r="H105" s="348"/>
      <c r="I105" s="344">
        <v>306</v>
      </c>
    </row>
    <row r="106" spans="1:9">
      <c r="A106" s="127">
        <v>178</v>
      </c>
      <c r="B106" s="60">
        <f t="shared" si="3"/>
        <v>18.36</v>
      </c>
      <c r="C106" s="58"/>
      <c r="D106" s="148">
        <v>26930</v>
      </c>
      <c r="E106" s="147"/>
      <c r="F106" s="148">
        <f t="shared" si="4"/>
        <v>24112</v>
      </c>
      <c r="G106" s="348">
        <f t="shared" si="5"/>
        <v>17601</v>
      </c>
      <c r="H106" s="348"/>
      <c r="I106" s="344">
        <v>306</v>
      </c>
    </row>
    <row r="107" spans="1:9">
      <c r="A107" s="127">
        <v>179</v>
      </c>
      <c r="B107" s="60">
        <f t="shared" si="3"/>
        <v>18.38</v>
      </c>
      <c r="C107" s="58"/>
      <c r="D107" s="148">
        <v>26930</v>
      </c>
      <c r="E107" s="147"/>
      <c r="F107" s="148">
        <f t="shared" si="4"/>
        <v>24086</v>
      </c>
      <c r="G107" s="348">
        <f t="shared" si="5"/>
        <v>17582</v>
      </c>
      <c r="H107" s="348"/>
      <c r="I107" s="344">
        <v>306</v>
      </c>
    </row>
    <row r="108" spans="1:9">
      <c r="A108" s="127">
        <v>180</v>
      </c>
      <c r="B108" s="60">
        <f t="shared" si="3"/>
        <v>18.41</v>
      </c>
      <c r="C108" s="58"/>
      <c r="D108" s="148">
        <v>26930</v>
      </c>
      <c r="E108" s="147"/>
      <c r="F108" s="148">
        <f t="shared" si="4"/>
        <v>24047</v>
      </c>
      <c r="G108" s="348">
        <f t="shared" si="5"/>
        <v>17554</v>
      </c>
      <c r="H108" s="348"/>
      <c r="I108" s="344">
        <v>306</v>
      </c>
    </row>
    <row r="109" spans="1:9">
      <c r="A109" s="127">
        <v>181</v>
      </c>
      <c r="B109" s="60">
        <f t="shared" si="3"/>
        <v>18.43</v>
      </c>
      <c r="C109" s="58"/>
      <c r="D109" s="148">
        <v>26930</v>
      </c>
      <c r="E109" s="147"/>
      <c r="F109" s="148">
        <f t="shared" si="4"/>
        <v>24021</v>
      </c>
      <c r="G109" s="348">
        <f t="shared" si="5"/>
        <v>17534</v>
      </c>
      <c r="H109" s="348"/>
      <c r="I109" s="344">
        <v>306</v>
      </c>
    </row>
    <row r="110" spans="1:9">
      <c r="A110" s="127">
        <v>182</v>
      </c>
      <c r="B110" s="60">
        <f t="shared" si="3"/>
        <v>18.45</v>
      </c>
      <c r="C110" s="58"/>
      <c r="D110" s="148">
        <v>26930</v>
      </c>
      <c r="E110" s="147"/>
      <c r="F110" s="148">
        <f t="shared" si="4"/>
        <v>23996</v>
      </c>
      <c r="G110" s="348">
        <f t="shared" si="5"/>
        <v>17515</v>
      </c>
      <c r="H110" s="348"/>
      <c r="I110" s="344">
        <v>306</v>
      </c>
    </row>
    <row r="111" spans="1:9">
      <c r="A111" s="127">
        <v>183</v>
      </c>
      <c r="B111" s="60">
        <f t="shared" si="3"/>
        <v>18.47</v>
      </c>
      <c r="C111" s="58"/>
      <c r="D111" s="148">
        <v>26930</v>
      </c>
      <c r="E111" s="147"/>
      <c r="F111" s="148">
        <f t="shared" si="4"/>
        <v>23970</v>
      </c>
      <c r="G111" s="348">
        <f t="shared" si="5"/>
        <v>17496</v>
      </c>
      <c r="H111" s="348"/>
      <c r="I111" s="344">
        <v>306</v>
      </c>
    </row>
    <row r="112" spans="1:9">
      <c r="A112" s="127">
        <v>184</v>
      </c>
      <c r="B112" s="60">
        <f t="shared" si="3"/>
        <v>18.489999999999998</v>
      </c>
      <c r="C112" s="58"/>
      <c r="D112" s="148">
        <v>26930</v>
      </c>
      <c r="E112" s="147"/>
      <c r="F112" s="148">
        <f t="shared" si="4"/>
        <v>23944</v>
      </c>
      <c r="G112" s="348">
        <f t="shared" si="5"/>
        <v>17478</v>
      </c>
      <c r="H112" s="348"/>
      <c r="I112" s="344">
        <v>306</v>
      </c>
    </row>
    <row r="113" spans="1:9">
      <c r="A113" s="127">
        <v>185</v>
      </c>
      <c r="B113" s="60">
        <f t="shared" si="3"/>
        <v>18.52</v>
      </c>
      <c r="C113" s="58"/>
      <c r="D113" s="148">
        <v>26930</v>
      </c>
      <c r="E113" s="147"/>
      <c r="F113" s="148">
        <f t="shared" si="4"/>
        <v>23906</v>
      </c>
      <c r="G113" s="348">
        <f t="shared" si="5"/>
        <v>17449</v>
      </c>
      <c r="H113" s="348"/>
      <c r="I113" s="344">
        <v>306</v>
      </c>
    </row>
    <row r="114" spans="1:9">
      <c r="A114" s="127">
        <v>186</v>
      </c>
      <c r="B114" s="60">
        <f t="shared" si="3"/>
        <v>18.54</v>
      </c>
      <c r="C114" s="58"/>
      <c r="D114" s="148">
        <v>26930</v>
      </c>
      <c r="E114" s="147"/>
      <c r="F114" s="148">
        <f t="shared" si="4"/>
        <v>23881</v>
      </c>
      <c r="G114" s="348">
        <f t="shared" si="5"/>
        <v>17430</v>
      </c>
      <c r="H114" s="348"/>
      <c r="I114" s="344">
        <v>306</v>
      </c>
    </row>
    <row r="115" spans="1:9">
      <c r="A115" s="127">
        <v>187</v>
      </c>
      <c r="B115" s="60">
        <f t="shared" si="3"/>
        <v>18.559999999999999</v>
      </c>
      <c r="C115" s="58"/>
      <c r="D115" s="148">
        <v>26930</v>
      </c>
      <c r="E115" s="147"/>
      <c r="F115" s="148">
        <f t="shared" si="4"/>
        <v>23855</v>
      </c>
      <c r="G115" s="348">
        <f t="shared" si="5"/>
        <v>17412</v>
      </c>
      <c r="H115" s="348"/>
      <c r="I115" s="344">
        <v>306</v>
      </c>
    </row>
    <row r="116" spans="1:9">
      <c r="A116" s="127">
        <v>188</v>
      </c>
      <c r="B116" s="60">
        <f t="shared" si="3"/>
        <v>18.579999999999998</v>
      </c>
      <c r="C116" s="58"/>
      <c r="D116" s="148">
        <v>26930</v>
      </c>
      <c r="E116" s="147"/>
      <c r="F116" s="148">
        <f t="shared" si="4"/>
        <v>23830</v>
      </c>
      <c r="G116" s="348">
        <f t="shared" si="5"/>
        <v>17393</v>
      </c>
      <c r="H116" s="348"/>
      <c r="I116" s="344">
        <v>306</v>
      </c>
    </row>
    <row r="117" spans="1:9">
      <c r="A117" s="127">
        <v>189</v>
      </c>
      <c r="B117" s="60">
        <f t="shared" si="3"/>
        <v>18.600000000000001</v>
      </c>
      <c r="C117" s="58"/>
      <c r="D117" s="148">
        <v>26930</v>
      </c>
      <c r="E117" s="147"/>
      <c r="F117" s="148">
        <f t="shared" si="4"/>
        <v>23805</v>
      </c>
      <c r="G117" s="348">
        <f t="shared" si="5"/>
        <v>17374</v>
      </c>
      <c r="H117" s="348"/>
      <c r="I117" s="344">
        <v>306</v>
      </c>
    </row>
    <row r="118" spans="1:9">
      <c r="A118" s="127">
        <v>190</v>
      </c>
      <c r="B118" s="60">
        <f t="shared" si="3"/>
        <v>18.63</v>
      </c>
      <c r="C118" s="58"/>
      <c r="D118" s="148">
        <v>26930</v>
      </c>
      <c r="E118" s="147"/>
      <c r="F118" s="148">
        <f t="shared" si="4"/>
        <v>23767</v>
      </c>
      <c r="G118" s="348">
        <f t="shared" si="5"/>
        <v>17346</v>
      </c>
      <c r="H118" s="348"/>
      <c r="I118" s="344">
        <v>306</v>
      </c>
    </row>
    <row r="119" spans="1:9">
      <c r="A119" s="127">
        <v>191</v>
      </c>
      <c r="B119" s="60">
        <f t="shared" si="3"/>
        <v>18.649999999999999</v>
      </c>
      <c r="C119" s="58"/>
      <c r="D119" s="148">
        <v>26930</v>
      </c>
      <c r="E119" s="147"/>
      <c r="F119" s="148">
        <f t="shared" si="4"/>
        <v>23742</v>
      </c>
      <c r="G119" s="348">
        <f t="shared" si="5"/>
        <v>17328</v>
      </c>
      <c r="H119" s="348"/>
      <c r="I119" s="344">
        <v>306</v>
      </c>
    </row>
    <row r="120" spans="1:9">
      <c r="A120" s="127">
        <v>192</v>
      </c>
      <c r="B120" s="60">
        <f t="shared" si="3"/>
        <v>18.670000000000002</v>
      </c>
      <c r="C120" s="58"/>
      <c r="D120" s="148">
        <v>26930</v>
      </c>
      <c r="E120" s="147"/>
      <c r="F120" s="148">
        <f t="shared" si="4"/>
        <v>23716</v>
      </c>
      <c r="G120" s="348">
        <f t="shared" si="5"/>
        <v>17309</v>
      </c>
      <c r="H120" s="348"/>
      <c r="I120" s="344">
        <v>306</v>
      </c>
    </row>
    <row r="121" spans="1:9">
      <c r="A121" s="127">
        <v>193</v>
      </c>
      <c r="B121" s="60">
        <f t="shared" si="3"/>
        <v>18.690000000000001</v>
      </c>
      <c r="C121" s="58"/>
      <c r="D121" s="148">
        <v>26930</v>
      </c>
      <c r="E121" s="147"/>
      <c r="F121" s="148">
        <f t="shared" si="4"/>
        <v>23691</v>
      </c>
      <c r="G121" s="348">
        <f t="shared" si="5"/>
        <v>17291</v>
      </c>
      <c r="H121" s="348"/>
      <c r="I121" s="344">
        <v>306</v>
      </c>
    </row>
    <row r="122" spans="1:9">
      <c r="A122" s="127">
        <v>194</v>
      </c>
      <c r="B122" s="60">
        <f t="shared" si="3"/>
        <v>18.71</v>
      </c>
      <c r="C122" s="58"/>
      <c r="D122" s="148">
        <v>26930</v>
      </c>
      <c r="E122" s="147"/>
      <c r="F122" s="148">
        <f t="shared" si="4"/>
        <v>23666</v>
      </c>
      <c r="G122" s="348">
        <f t="shared" si="5"/>
        <v>17272</v>
      </c>
      <c r="H122" s="348"/>
      <c r="I122" s="344">
        <v>306</v>
      </c>
    </row>
    <row r="123" spans="1:9">
      <c r="A123" s="127">
        <v>195</v>
      </c>
      <c r="B123" s="60">
        <f t="shared" si="3"/>
        <v>18.739999999999998</v>
      </c>
      <c r="C123" s="58"/>
      <c r="D123" s="148">
        <v>26930</v>
      </c>
      <c r="E123" s="147"/>
      <c r="F123" s="148">
        <f t="shared" si="4"/>
        <v>23629</v>
      </c>
      <c r="G123" s="348">
        <f t="shared" si="5"/>
        <v>17244</v>
      </c>
      <c r="H123" s="348"/>
      <c r="I123" s="344">
        <v>306</v>
      </c>
    </row>
    <row r="124" spans="1:9">
      <c r="A124" s="127">
        <v>196</v>
      </c>
      <c r="B124" s="60">
        <f t="shared" si="3"/>
        <v>18.760000000000002</v>
      </c>
      <c r="C124" s="58"/>
      <c r="D124" s="148">
        <v>26930</v>
      </c>
      <c r="E124" s="147"/>
      <c r="F124" s="148">
        <f t="shared" si="4"/>
        <v>23604</v>
      </c>
      <c r="G124" s="348">
        <f t="shared" si="5"/>
        <v>17226</v>
      </c>
      <c r="H124" s="348"/>
      <c r="I124" s="344">
        <v>306</v>
      </c>
    </row>
    <row r="125" spans="1:9">
      <c r="A125" s="127">
        <v>197</v>
      </c>
      <c r="B125" s="60">
        <f t="shared" si="3"/>
        <v>18.78</v>
      </c>
      <c r="C125" s="58"/>
      <c r="D125" s="148">
        <v>26930</v>
      </c>
      <c r="E125" s="147"/>
      <c r="F125" s="148">
        <f t="shared" si="4"/>
        <v>23579</v>
      </c>
      <c r="G125" s="348">
        <f t="shared" si="5"/>
        <v>17208</v>
      </c>
      <c r="H125" s="348"/>
      <c r="I125" s="344">
        <v>306</v>
      </c>
    </row>
    <row r="126" spans="1:9">
      <c r="A126" s="127">
        <v>198</v>
      </c>
      <c r="B126" s="60">
        <f t="shared" si="3"/>
        <v>18.8</v>
      </c>
      <c r="C126" s="58"/>
      <c r="D126" s="148">
        <v>26930</v>
      </c>
      <c r="E126" s="147"/>
      <c r="F126" s="148">
        <f t="shared" si="4"/>
        <v>23555</v>
      </c>
      <c r="G126" s="348">
        <f t="shared" si="5"/>
        <v>17189</v>
      </c>
      <c r="H126" s="348"/>
      <c r="I126" s="344">
        <v>306</v>
      </c>
    </row>
    <row r="127" spans="1:9">
      <c r="A127" s="127">
        <v>199</v>
      </c>
      <c r="B127" s="60">
        <f t="shared" si="3"/>
        <v>18.82</v>
      </c>
      <c r="C127" s="58"/>
      <c r="D127" s="148">
        <v>26930</v>
      </c>
      <c r="E127" s="147"/>
      <c r="F127" s="148">
        <f t="shared" si="4"/>
        <v>23530</v>
      </c>
      <c r="G127" s="348">
        <f t="shared" si="5"/>
        <v>17171</v>
      </c>
      <c r="H127" s="348"/>
      <c r="I127" s="344">
        <v>306</v>
      </c>
    </row>
    <row r="128" spans="1:9">
      <c r="A128" s="127">
        <v>200</v>
      </c>
      <c r="B128" s="60">
        <f t="shared" si="3"/>
        <v>18.850000000000001</v>
      </c>
      <c r="C128" s="58"/>
      <c r="D128" s="148">
        <v>26930</v>
      </c>
      <c r="E128" s="147"/>
      <c r="F128" s="148">
        <f t="shared" si="4"/>
        <v>23493</v>
      </c>
      <c r="G128" s="348">
        <f t="shared" si="5"/>
        <v>17144</v>
      </c>
      <c r="H128" s="348"/>
      <c r="I128" s="344">
        <v>306</v>
      </c>
    </row>
    <row r="129" spans="1:9">
      <c r="A129" s="127">
        <v>201</v>
      </c>
      <c r="B129" s="60">
        <f t="shared" si="3"/>
        <v>18.87</v>
      </c>
      <c r="C129" s="58"/>
      <c r="D129" s="148">
        <v>26930</v>
      </c>
      <c r="E129" s="147"/>
      <c r="F129" s="148">
        <f t="shared" si="4"/>
        <v>23468</v>
      </c>
      <c r="G129" s="348">
        <f t="shared" si="5"/>
        <v>17126</v>
      </c>
      <c r="H129" s="348"/>
      <c r="I129" s="344">
        <v>306</v>
      </c>
    </row>
    <row r="130" spans="1:9">
      <c r="A130" s="127">
        <v>202</v>
      </c>
      <c r="B130" s="60">
        <f t="shared" si="3"/>
        <v>18.89</v>
      </c>
      <c r="C130" s="58"/>
      <c r="D130" s="148">
        <v>26930</v>
      </c>
      <c r="E130" s="147"/>
      <c r="F130" s="148">
        <f t="shared" si="4"/>
        <v>23444</v>
      </c>
      <c r="G130" s="348">
        <f t="shared" si="5"/>
        <v>17107</v>
      </c>
      <c r="H130" s="348"/>
      <c r="I130" s="344">
        <v>306</v>
      </c>
    </row>
    <row r="131" spans="1:9">
      <c r="A131" s="127">
        <v>203</v>
      </c>
      <c r="B131" s="60">
        <f t="shared" si="3"/>
        <v>18.91</v>
      </c>
      <c r="C131" s="58"/>
      <c r="D131" s="148">
        <v>26930</v>
      </c>
      <c r="E131" s="147"/>
      <c r="F131" s="148">
        <f t="shared" si="4"/>
        <v>23419</v>
      </c>
      <c r="G131" s="348">
        <f t="shared" si="5"/>
        <v>17089</v>
      </c>
      <c r="H131" s="348"/>
      <c r="I131" s="344">
        <v>306</v>
      </c>
    </row>
    <row r="132" spans="1:9">
      <c r="A132" s="127">
        <v>204</v>
      </c>
      <c r="B132" s="60">
        <f t="shared" si="3"/>
        <v>18.93</v>
      </c>
      <c r="C132" s="58"/>
      <c r="D132" s="148">
        <v>26930</v>
      </c>
      <c r="E132" s="147"/>
      <c r="F132" s="148">
        <f t="shared" si="4"/>
        <v>23395</v>
      </c>
      <c r="G132" s="348">
        <f t="shared" si="5"/>
        <v>17071</v>
      </c>
      <c r="H132" s="348"/>
      <c r="I132" s="344">
        <v>306</v>
      </c>
    </row>
    <row r="133" spans="1:9">
      <c r="A133" s="127">
        <v>205</v>
      </c>
      <c r="B133" s="60">
        <f t="shared" si="3"/>
        <v>18.96</v>
      </c>
      <c r="C133" s="58"/>
      <c r="D133" s="148">
        <v>26930</v>
      </c>
      <c r="E133" s="147"/>
      <c r="F133" s="148">
        <f t="shared" si="4"/>
        <v>23358</v>
      </c>
      <c r="G133" s="348">
        <f t="shared" si="5"/>
        <v>17044</v>
      </c>
      <c r="H133" s="348"/>
      <c r="I133" s="344">
        <v>306</v>
      </c>
    </row>
    <row r="134" spans="1:9">
      <c r="A134" s="127">
        <v>206</v>
      </c>
      <c r="B134" s="60">
        <f t="shared" si="3"/>
        <v>18.98</v>
      </c>
      <c r="C134" s="58"/>
      <c r="D134" s="148">
        <v>26930</v>
      </c>
      <c r="E134" s="147"/>
      <c r="F134" s="148">
        <f t="shared" si="4"/>
        <v>23334</v>
      </c>
      <c r="G134" s="348">
        <f t="shared" si="5"/>
        <v>17026</v>
      </c>
      <c r="H134" s="348"/>
      <c r="I134" s="344">
        <v>306</v>
      </c>
    </row>
    <row r="135" spans="1:9">
      <c r="A135" s="127">
        <v>207</v>
      </c>
      <c r="B135" s="60">
        <f t="shared" si="3"/>
        <v>19</v>
      </c>
      <c r="C135" s="58"/>
      <c r="D135" s="148">
        <v>26930</v>
      </c>
      <c r="E135" s="147"/>
      <c r="F135" s="148">
        <f t="shared" si="4"/>
        <v>23310</v>
      </c>
      <c r="G135" s="348">
        <f t="shared" si="5"/>
        <v>17008</v>
      </c>
      <c r="H135" s="348"/>
      <c r="I135" s="344">
        <v>306</v>
      </c>
    </row>
    <row r="136" spans="1:9">
      <c r="A136" s="127">
        <v>208</v>
      </c>
      <c r="B136" s="60">
        <f t="shared" si="3"/>
        <v>19.02</v>
      </c>
      <c r="C136" s="58"/>
      <c r="D136" s="148">
        <v>26930</v>
      </c>
      <c r="E136" s="147"/>
      <c r="F136" s="148">
        <f t="shared" si="4"/>
        <v>23286</v>
      </c>
      <c r="G136" s="348">
        <f t="shared" si="5"/>
        <v>16991</v>
      </c>
      <c r="H136" s="348"/>
      <c r="I136" s="344">
        <v>306</v>
      </c>
    </row>
    <row r="137" spans="1:9">
      <c r="A137" s="127">
        <v>209</v>
      </c>
      <c r="B137" s="60">
        <f t="shared" si="3"/>
        <v>19.04</v>
      </c>
      <c r="C137" s="58"/>
      <c r="D137" s="148">
        <v>26930</v>
      </c>
      <c r="E137" s="147"/>
      <c r="F137" s="148">
        <f t="shared" si="4"/>
        <v>23262</v>
      </c>
      <c r="G137" s="348">
        <f t="shared" si="5"/>
        <v>16973</v>
      </c>
      <c r="H137" s="348"/>
      <c r="I137" s="344">
        <v>306</v>
      </c>
    </row>
    <row r="138" spans="1:9">
      <c r="A138" s="127">
        <v>210</v>
      </c>
      <c r="B138" s="60">
        <f t="shared" si="3"/>
        <v>19.07</v>
      </c>
      <c r="C138" s="58"/>
      <c r="D138" s="148">
        <v>26930</v>
      </c>
      <c r="E138" s="147"/>
      <c r="F138" s="148">
        <f t="shared" si="4"/>
        <v>23225</v>
      </c>
      <c r="G138" s="348">
        <f t="shared" si="5"/>
        <v>16946</v>
      </c>
      <c r="H138" s="348"/>
      <c r="I138" s="344">
        <v>306</v>
      </c>
    </row>
    <row r="139" spans="1:9">
      <c r="A139" s="127">
        <v>211</v>
      </c>
      <c r="B139" s="60">
        <f t="shared" si="3"/>
        <v>19.09</v>
      </c>
      <c r="C139" s="58"/>
      <c r="D139" s="148">
        <v>26930</v>
      </c>
      <c r="E139" s="147"/>
      <c r="F139" s="148">
        <f t="shared" si="4"/>
        <v>23201</v>
      </c>
      <c r="G139" s="348">
        <f t="shared" si="5"/>
        <v>16928</v>
      </c>
      <c r="H139" s="348"/>
      <c r="I139" s="344">
        <v>306</v>
      </c>
    </row>
    <row r="140" spans="1:9">
      <c r="A140" s="127">
        <v>212</v>
      </c>
      <c r="B140" s="60">
        <f t="shared" si="3"/>
        <v>19.11</v>
      </c>
      <c r="C140" s="58"/>
      <c r="D140" s="148">
        <v>26930</v>
      </c>
      <c r="E140" s="147"/>
      <c r="F140" s="148">
        <f t="shared" si="4"/>
        <v>23177</v>
      </c>
      <c r="G140" s="348">
        <f t="shared" si="5"/>
        <v>16911</v>
      </c>
      <c r="H140" s="348"/>
      <c r="I140" s="344">
        <v>306</v>
      </c>
    </row>
    <row r="141" spans="1:9">
      <c r="A141" s="127">
        <v>213</v>
      </c>
      <c r="B141" s="60">
        <f t="shared" si="3"/>
        <v>19.13</v>
      </c>
      <c r="C141" s="58"/>
      <c r="D141" s="148">
        <v>26930</v>
      </c>
      <c r="E141" s="147"/>
      <c r="F141" s="148">
        <f t="shared" si="4"/>
        <v>23154</v>
      </c>
      <c r="G141" s="348">
        <f t="shared" si="5"/>
        <v>16893</v>
      </c>
      <c r="H141" s="348"/>
      <c r="I141" s="344">
        <v>306</v>
      </c>
    </row>
    <row r="142" spans="1:9">
      <c r="A142" s="127">
        <v>214</v>
      </c>
      <c r="B142" s="60">
        <f t="shared" si="3"/>
        <v>19.149999999999999</v>
      </c>
      <c r="C142" s="58"/>
      <c r="D142" s="148">
        <v>26930</v>
      </c>
      <c r="E142" s="147"/>
      <c r="F142" s="148">
        <f t="shared" si="4"/>
        <v>23130</v>
      </c>
      <c r="G142" s="348">
        <f t="shared" si="5"/>
        <v>16875</v>
      </c>
      <c r="H142" s="348"/>
      <c r="I142" s="344">
        <v>306</v>
      </c>
    </row>
    <row r="143" spans="1:9">
      <c r="A143" s="127">
        <v>215</v>
      </c>
      <c r="B143" s="60">
        <f t="shared" ref="B143:B158" si="6">ROUND(0.022*A143+14.445,2)</f>
        <v>19.18</v>
      </c>
      <c r="C143" s="58"/>
      <c r="D143" s="148">
        <v>26930</v>
      </c>
      <c r="E143" s="147"/>
      <c r="F143" s="148">
        <f t="shared" si="4"/>
        <v>23094</v>
      </c>
      <c r="G143" s="348">
        <f t="shared" si="5"/>
        <v>16849</v>
      </c>
      <c r="H143" s="348"/>
      <c r="I143" s="344">
        <v>306</v>
      </c>
    </row>
    <row r="144" spans="1:9">
      <c r="A144" s="127">
        <v>216</v>
      </c>
      <c r="B144" s="60">
        <f t="shared" si="6"/>
        <v>19.2</v>
      </c>
      <c r="C144" s="58"/>
      <c r="D144" s="148">
        <v>26930</v>
      </c>
      <c r="E144" s="147"/>
      <c r="F144" s="148">
        <f t="shared" si="4"/>
        <v>23070</v>
      </c>
      <c r="G144" s="348">
        <f t="shared" si="5"/>
        <v>16831</v>
      </c>
      <c r="H144" s="348"/>
      <c r="I144" s="344">
        <v>306</v>
      </c>
    </row>
    <row r="145" spans="1:9">
      <c r="A145" s="127">
        <v>217</v>
      </c>
      <c r="B145" s="60">
        <f t="shared" si="6"/>
        <v>19.22</v>
      </c>
      <c r="C145" s="58"/>
      <c r="D145" s="148">
        <v>26930</v>
      </c>
      <c r="E145" s="147"/>
      <c r="F145" s="148">
        <f t="shared" ref="F145:F208" si="7">ROUND(12*1.3525*(1/B145*D145)+I145,0)</f>
        <v>23047</v>
      </c>
      <c r="G145" s="348">
        <f t="shared" ref="G145:G208" si="8">ROUND(12*(1/B145*D145),0)</f>
        <v>16814</v>
      </c>
      <c r="H145" s="348"/>
      <c r="I145" s="344">
        <v>306</v>
      </c>
    </row>
    <row r="146" spans="1:9">
      <c r="A146" s="127">
        <v>218</v>
      </c>
      <c r="B146" s="60">
        <f t="shared" si="6"/>
        <v>19.239999999999998</v>
      </c>
      <c r="C146" s="58"/>
      <c r="D146" s="148">
        <v>26930</v>
      </c>
      <c r="E146" s="147"/>
      <c r="F146" s="148">
        <f t="shared" si="7"/>
        <v>23023</v>
      </c>
      <c r="G146" s="348">
        <f t="shared" si="8"/>
        <v>16796</v>
      </c>
      <c r="H146" s="348"/>
      <c r="I146" s="344">
        <v>306</v>
      </c>
    </row>
    <row r="147" spans="1:9">
      <c r="A147" s="127">
        <v>219</v>
      </c>
      <c r="B147" s="60">
        <f t="shared" si="6"/>
        <v>19.260000000000002</v>
      </c>
      <c r="C147" s="58"/>
      <c r="D147" s="148">
        <v>26930</v>
      </c>
      <c r="E147" s="147"/>
      <c r="F147" s="148">
        <f t="shared" si="7"/>
        <v>22999</v>
      </c>
      <c r="G147" s="348">
        <f t="shared" si="8"/>
        <v>16779</v>
      </c>
      <c r="H147" s="348"/>
      <c r="I147" s="344">
        <v>306</v>
      </c>
    </row>
    <row r="148" spans="1:9">
      <c r="A148" s="127">
        <v>220</v>
      </c>
      <c r="B148" s="60">
        <f t="shared" si="6"/>
        <v>19.29</v>
      </c>
      <c r="C148" s="58"/>
      <c r="D148" s="148">
        <v>26930</v>
      </c>
      <c r="E148" s="147"/>
      <c r="F148" s="148">
        <f t="shared" si="7"/>
        <v>22964</v>
      </c>
      <c r="G148" s="348">
        <f t="shared" si="8"/>
        <v>16753</v>
      </c>
      <c r="H148" s="348"/>
      <c r="I148" s="344">
        <v>306</v>
      </c>
    </row>
    <row r="149" spans="1:9">
      <c r="A149" s="127">
        <v>221</v>
      </c>
      <c r="B149" s="60">
        <f t="shared" si="6"/>
        <v>19.309999999999999</v>
      </c>
      <c r="C149" s="58"/>
      <c r="D149" s="148">
        <v>26930</v>
      </c>
      <c r="E149" s="147"/>
      <c r="F149" s="148">
        <f t="shared" si="7"/>
        <v>22941</v>
      </c>
      <c r="G149" s="348">
        <f t="shared" si="8"/>
        <v>16735</v>
      </c>
      <c r="H149" s="348"/>
      <c r="I149" s="344">
        <v>306</v>
      </c>
    </row>
    <row r="150" spans="1:9">
      <c r="A150" s="127">
        <v>222</v>
      </c>
      <c r="B150" s="60">
        <f t="shared" si="6"/>
        <v>19.329999999999998</v>
      </c>
      <c r="C150" s="58"/>
      <c r="D150" s="148">
        <v>26930</v>
      </c>
      <c r="E150" s="147"/>
      <c r="F150" s="148">
        <f t="shared" si="7"/>
        <v>22917</v>
      </c>
      <c r="G150" s="348">
        <f t="shared" si="8"/>
        <v>16718</v>
      </c>
      <c r="H150" s="348"/>
      <c r="I150" s="344">
        <v>306</v>
      </c>
    </row>
    <row r="151" spans="1:9">
      <c r="A151" s="127">
        <v>223</v>
      </c>
      <c r="B151" s="60">
        <f t="shared" si="6"/>
        <v>19.350000000000001</v>
      </c>
      <c r="C151" s="58"/>
      <c r="D151" s="148">
        <v>26930</v>
      </c>
      <c r="E151" s="147"/>
      <c r="F151" s="148">
        <f t="shared" si="7"/>
        <v>22894</v>
      </c>
      <c r="G151" s="348">
        <f t="shared" si="8"/>
        <v>16701</v>
      </c>
      <c r="H151" s="348"/>
      <c r="I151" s="344">
        <v>306</v>
      </c>
    </row>
    <row r="152" spans="1:9">
      <c r="A152" s="127">
        <v>224</v>
      </c>
      <c r="B152" s="60">
        <f t="shared" si="6"/>
        <v>19.37</v>
      </c>
      <c r="C152" s="58"/>
      <c r="D152" s="148">
        <v>26930</v>
      </c>
      <c r="E152" s="147"/>
      <c r="F152" s="148">
        <f t="shared" si="7"/>
        <v>22870</v>
      </c>
      <c r="G152" s="348">
        <f t="shared" si="8"/>
        <v>16684</v>
      </c>
      <c r="H152" s="348"/>
      <c r="I152" s="344">
        <v>306</v>
      </c>
    </row>
    <row r="153" spans="1:9">
      <c r="A153" s="127">
        <v>225</v>
      </c>
      <c r="B153" s="60">
        <f t="shared" si="6"/>
        <v>19.399999999999999</v>
      </c>
      <c r="C153" s="58"/>
      <c r="D153" s="148">
        <v>26930</v>
      </c>
      <c r="E153" s="147"/>
      <c r="F153" s="148">
        <f t="shared" si="7"/>
        <v>22836</v>
      </c>
      <c r="G153" s="348">
        <f t="shared" si="8"/>
        <v>16658</v>
      </c>
      <c r="H153" s="348"/>
      <c r="I153" s="344">
        <v>306</v>
      </c>
    </row>
    <row r="154" spans="1:9">
      <c r="A154" s="127">
        <v>226</v>
      </c>
      <c r="B154" s="60">
        <f t="shared" si="6"/>
        <v>19.420000000000002</v>
      </c>
      <c r="C154" s="58"/>
      <c r="D154" s="148">
        <v>26930</v>
      </c>
      <c r="E154" s="147"/>
      <c r="F154" s="148">
        <f t="shared" si="7"/>
        <v>22812</v>
      </c>
      <c r="G154" s="348">
        <f t="shared" si="8"/>
        <v>16641</v>
      </c>
      <c r="H154" s="348"/>
      <c r="I154" s="344">
        <v>306</v>
      </c>
    </row>
    <row r="155" spans="1:9">
      <c r="A155" s="127">
        <v>227</v>
      </c>
      <c r="B155" s="60">
        <f t="shared" si="6"/>
        <v>19.440000000000001</v>
      </c>
      <c r="C155" s="58"/>
      <c r="D155" s="148">
        <v>26930</v>
      </c>
      <c r="E155" s="147"/>
      <c r="F155" s="148">
        <f t="shared" si="7"/>
        <v>22789</v>
      </c>
      <c r="G155" s="348">
        <f t="shared" si="8"/>
        <v>16623</v>
      </c>
      <c r="H155" s="348"/>
      <c r="I155" s="344">
        <v>306</v>
      </c>
    </row>
    <row r="156" spans="1:9">
      <c r="A156" s="127">
        <v>228</v>
      </c>
      <c r="B156" s="60">
        <f t="shared" si="6"/>
        <v>19.46</v>
      </c>
      <c r="C156" s="58"/>
      <c r="D156" s="148">
        <v>26930</v>
      </c>
      <c r="E156" s="147"/>
      <c r="F156" s="148">
        <f t="shared" si="7"/>
        <v>22766</v>
      </c>
      <c r="G156" s="348">
        <f t="shared" si="8"/>
        <v>16606</v>
      </c>
      <c r="H156" s="348"/>
      <c r="I156" s="344">
        <v>306</v>
      </c>
    </row>
    <row r="157" spans="1:9">
      <c r="A157" s="127">
        <v>229</v>
      </c>
      <c r="B157" s="60">
        <f t="shared" si="6"/>
        <v>19.48</v>
      </c>
      <c r="C157" s="58"/>
      <c r="D157" s="148">
        <v>26930</v>
      </c>
      <c r="E157" s="147"/>
      <c r="F157" s="148">
        <f t="shared" si="7"/>
        <v>22743</v>
      </c>
      <c r="G157" s="348">
        <f t="shared" si="8"/>
        <v>16589</v>
      </c>
      <c r="H157" s="348"/>
      <c r="I157" s="344">
        <v>306</v>
      </c>
    </row>
    <row r="158" spans="1:9">
      <c r="A158" s="127">
        <v>230</v>
      </c>
      <c r="B158" s="60">
        <f t="shared" si="6"/>
        <v>19.510000000000002</v>
      </c>
      <c r="C158" s="58"/>
      <c r="D158" s="148">
        <v>26930</v>
      </c>
      <c r="E158" s="147"/>
      <c r="F158" s="148">
        <f t="shared" si="7"/>
        <v>22709</v>
      </c>
      <c r="G158" s="348">
        <f t="shared" si="8"/>
        <v>16564</v>
      </c>
      <c r="H158" s="348"/>
      <c r="I158" s="344">
        <v>306</v>
      </c>
    </row>
    <row r="159" spans="1:9">
      <c r="A159" s="127">
        <v>231</v>
      </c>
      <c r="B159" s="60">
        <f>ROUND(0.0045*A159+18.455,2)</f>
        <v>19.489999999999998</v>
      </c>
      <c r="C159" s="58"/>
      <c r="D159" s="148">
        <v>26930</v>
      </c>
      <c r="E159" s="147"/>
      <c r="F159" s="148">
        <f t="shared" si="7"/>
        <v>22732</v>
      </c>
      <c r="G159" s="348">
        <f t="shared" si="8"/>
        <v>16581</v>
      </c>
      <c r="H159" s="348"/>
      <c r="I159" s="344">
        <v>306</v>
      </c>
    </row>
    <row r="160" spans="1:9">
      <c r="A160" s="127">
        <v>232</v>
      </c>
      <c r="B160" s="60">
        <f t="shared" ref="B160:B223" si="9">ROUND(0.0045*A160+18.455,2)</f>
        <v>19.5</v>
      </c>
      <c r="C160" s="58"/>
      <c r="D160" s="148">
        <v>26930</v>
      </c>
      <c r="E160" s="147"/>
      <c r="F160" s="148">
        <f t="shared" si="7"/>
        <v>22720</v>
      </c>
      <c r="G160" s="348">
        <f t="shared" si="8"/>
        <v>16572</v>
      </c>
      <c r="H160" s="348"/>
      <c r="I160" s="344">
        <v>306</v>
      </c>
    </row>
    <row r="161" spans="1:9">
      <c r="A161" s="127">
        <v>233</v>
      </c>
      <c r="B161" s="60">
        <f t="shared" si="9"/>
        <v>19.5</v>
      </c>
      <c r="C161" s="58"/>
      <c r="D161" s="148">
        <v>26930</v>
      </c>
      <c r="E161" s="147"/>
      <c r="F161" s="148">
        <f t="shared" si="7"/>
        <v>22720</v>
      </c>
      <c r="G161" s="348">
        <f t="shared" si="8"/>
        <v>16572</v>
      </c>
      <c r="H161" s="348"/>
      <c r="I161" s="344">
        <v>306</v>
      </c>
    </row>
    <row r="162" spans="1:9">
      <c r="A162" s="127">
        <v>234</v>
      </c>
      <c r="B162" s="60">
        <f t="shared" si="9"/>
        <v>19.510000000000002</v>
      </c>
      <c r="C162" s="58"/>
      <c r="D162" s="148">
        <v>26930</v>
      </c>
      <c r="E162" s="147"/>
      <c r="F162" s="148">
        <f t="shared" si="7"/>
        <v>22709</v>
      </c>
      <c r="G162" s="348">
        <f t="shared" si="8"/>
        <v>16564</v>
      </c>
      <c r="H162" s="348"/>
      <c r="I162" s="344">
        <v>306</v>
      </c>
    </row>
    <row r="163" spans="1:9">
      <c r="A163" s="127">
        <v>235</v>
      </c>
      <c r="B163" s="60">
        <f t="shared" si="9"/>
        <v>19.510000000000002</v>
      </c>
      <c r="C163" s="58"/>
      <c r="D163" s="148">
        <v>26930</v>
      </c>
      <c r="E163" s="147"/>
      <c r="F163" s="148">
        <f t="shared" si="7"/>
        <v>22709</v>
      </c>
      <c r="G163" s="348">
        <f t="shared" si="8"/>
        <v>16564</v>
      </c>
      <c r="H163" s="348"/>
      <c r="I163" s="344">
        <v>306</v>
      </c>
    </row>
    <row r="164" spans="1:9">
      <c r="A164" s="127">
        <v>236</v>
      </c>
      <c r="B164" s="60">
        <f t="shared" si="9"/>
        <v>19.52</v>
      </c>
      <c r="C164" s="58"/>
      <c r="D164" s="148">
        <v>26930</v>
      </c>
      <c r="E164" s="147"/>
      <c r="F164" s="148">
        <f t="shared" si="7"/>
        <v>22697</v>
      </c>
      <c r="G164" s="348">
        <f t="shared" si="8"/>
        <v>16555</v>
      </c>
      <c r="H164" s="348"/>
      <c r="I164" s="344">
        <v>306</v>
      </c>
    </row>
    <row r="165" spans="1:9">
      <c r="A165" s="127">
        <v>237</v>
      </c>
      <c r="B165" s="60">
        <f t="shared" si="9"/>
        <v>19.52</v>
      </c>
      <c r="C165" s="58"/>
      <c r="D165" s="148">
        <v>26930</v>
      </c>
      <c r="E165" s="147"/>
      <c r="F165" s="148">
        <f t="shared" si="7"/>
        <v>22697</v>
      </c>
      <c r="G165" s="348">
        <f t="shared" si="8"/>
        <v>16555</v>
      </c>
      <c r="H165" s="348"/>
      <c r="I165" s="344">
        <v>306</v>
      </c>
    </row>
    <row r="166" spans="1:9">
      <c r="A166" s="127">
        <v>238</v>
      </c>
      <c r="B166" s="60">
        <f t="shared" si="9"/>
        <v>19.53</v>
      </c>
      <c r="C166" s="58"/>
      <c r="D166" s="148">
        <v>26930</v>
      </c>
      <c r="E166" s="147"/>
      <c r="F166" s="148">
        <f t="shared" si="7"/>
        <v>22686</v>
      </c>
      <c r="G166" s="348">
        <f t="shared" si="8"/>
        <v>16547</v>
      </c>
      <c r="H166" s="348"/>
      <c r="I166" s="344">
        <v>306</v>
      </c>
    </row>
    <row r="167" spans="1:9">
      <c r="A167" s="127">
        <v>239</v>
      </c>
      <c r="B167" s="60">
        <f t="shared" si="9"/>
        <v>19.53</v>
      </c>
      <c r="C167" s="58"/>
      <c r="D167" s="148">
        <v>26930</v>
      </c>
      <c r="E167" s="147"/>
      <c r="F167" s="148">
        <f t="shared" si="7"/>
        <v>22686</v>
      </c>
      <c r="G167" s="348">
        <f t="shared" si="8"/>
        <v>16547</v>
      </c>
      <c r="H167" s="348"/>
      <c r="I167" s="344">
        <v>306</v>
      </c>
    </row>
    <row r="168" spans="1:9">
      <c r="A168" s="127">
        <v>240</v>
      </c>
      <c r="B168" s="60">
        <f t="shared" si="9"/>
        <v>19.54</v>
      </c>
      <c r="C168" s="58"/>
      <c r="D168" s="148">
        <v>26930</v>
      </c>
      <c r="E168" s="147"/>
      <c r="F168" s="148">
        <f t="shared" si="7"/>
        <v>22674</v>
      </c>
      <c r="G168" s="348">
        <f t="shared" si="8"/>
        <v>16538</v>
      </c>
      <c r="H168" s="348"/>
      <c r="I168" s="344">
        <v>306</v>
      </c>
    </row>
    <row r="169" spans="1:9">
      <c r="A169" s="127">
        <v>241</v>
      </c>
      <c r="B169" s="60">
        <f t="shared" si="9"/>
        <v>19.54</v>
      </c>
      <c r="C169" s="58"/>
      <c r="D169" s="148">
        <v>26930</v>
      </c>
      <c r="E169" s="147"/>
      <c r="F169" s="148">
        <f t="shared" si="7"/>
        <v>22674</v>
      </c>
      <c r="G169" s="348">
        <f t="shared" si="8"/>
        <v>16538</v>
      </c>
      <c r="H169" s="348"/>
      <c r="I169" s="344">
        <v>306</v>
      </c>
    </row>
    <row r="170" spans="1:9">
      <c r="A170" s="127">
        <v>242</v>
      </c>
      <c r="B170" s="60">
        <f t="shared" si="9"/>
        <v>19.54</v>
      </c>
      <c r="C170" s="58"/>
      <c r="D170" s="148">
        <v>26930</v>
      </c>
      <c r="E170" s="147"/>
      <c r="F170" s="148">
        <f t="shared" si="7"/>
        <v>22674</v>
      </c>
      <c r="G170" s="348">
        <f t="shared" si="8"/>
        <v>16538</v>
      </c>
      <c r="H170" s="348"/>
      <c r="I170" s="344">
        <v>306</v>
      </c>
    </row>
    <row r="171" spans="1:9">
      <c r="A171" s="127">
        <v>243</v>
      </c>
      <c r="B171" s="60">
        <f t="shared" si="9"/>
        <v>19.55</v>
      </c>
      <c r="C171" s="58"/>
      <c r="D171" s="148">
        <v>26930</v>
      </c>
      <c r="E171" s="147"/>
      <c r="F171" s="148">
        <f t="shared" si="7"/>
        <v>22663</v>
      </c>
      <c r="G171" s="348">
        <f t="shared" si="8"/>
        <v>16530</v>
      </c>
      <c r="H171" s="348"/>
      <c r="I171" s="344">
        <v>306</v>
      </c>
    </row>
    <row r="172" spans="1:9">
      <c r="A172" s="127">
        <v>244</v>
      </c>
      <c r="B172" s="60">
        <f t="shared" si="9"/>
        <v>19.55</v>
      </c>
      <c r="C172" s="58"/>
      <c r="D172" s="148">
        <v>26930</v>
      </c>
      <c r="E172" s="147"/>
      <c r="F172" s="148">
        <f t="shared" si="7"/>
        <v>22663</v>
      </c>
      <c r="G172" s="348">
        <f t="shared" si="8"/>
        <v>16530</v>
      </c>
      <c r="H172" s="348"/>
      <c r="I172" s="344">
        <v>306</v>
      </c>
    </row>
    <row r="173" spans="1:9">
      <c r="A173" s="127">
        <v>245</v>
      </c>
      <c r="B173" s="60">
        <f t="shared" si="9"/>
        <v>19.559999999999999</v>
      </c>
      <c r="C173" s="58"/>
      <c r="D173" s="148">
        <v>26930</v>
      </c>
      <c r="E173" s="147"/>
      <c r="F173" s="148">
        <f t="shared" si="7"/>
        <v>22651</v>
      </c>
      <c r="G173" s="348">
        <f t="shared" si="8"/>
        <v>16521</v>
      </c>
      <c r="H173" s="348"/>
      <c r="I173" s="344">
        <v>306</v>
      </c>
    </row>
    <row r="174" spans="1:9">
      <c r="A174" s="127">
        <v>246</v>
      </c>
      <c r="B174" s="60">
        <f t="shared" si="9"/>
        <v>19.559999999999999</v>
      </c>
      <c r="C174" s="58"/>
      <c r="D174" s="148">
        <v>26930</v>
      </c>
      <c r="E174" s="147"/>
      <c r="F174" s="148">
        <f t="shared" si="7"/>
        <v>22651</v>
      </c>
      <c r="G174" s="348">
        <f t="shared" si="8"/>
        <v>16521</v>
      </c>
      <c r="H174" s="348"/>
      <c r="I174" s="344">
        <v>306</v>
      </c>
    </row>
    <row r="175" spans="1:9">
      <c r="A175" s="127">
        <v>247</v>
      </c>
      <c r="B175" s="60">
        <f t="shared" si="9"/>
        <v>19.57</v>
      </c>
      <c r="C175" s="58"/>
      <c r="D175" s="148">
        <v>26930</v>
      </c>
      <c r="E175" s="147"/>
      <c r="F175" s="148">
        <f t="shared" si="7"/>
        <v>22640</v>
      </c>
      <c r="G175" s="348">
        <f t="shared" si="8"/>
        <v>16513</v>
      </c>
      <c r="H175" s="348"/>
      <c r="I175" s="344">
        <v>306</v>
      </c>
    </row>
    <row r="176" spans="1:9">
      <c r="A176" s="127">
        <v>248</v>
      </c>
      <c r="B176" s="60">
        <f t="shared" si="9"/>
        <v>19.57</v>
      </c>
      <c r="C176" s="58"/>
      <c r="D176" s="148">
        <v>26930</v>
      </c>
      <c r="E176" s="147"/>
      <c r="F176" s="148">
        <f t="shared" si="7"/>
        <v>22640</v>
      </c>
      <c r="G176" s="348">
        <f t="shared" si="8"/>
        <v>16513</v>
      </c>
      <c r="H176" s="348"/>
      <c r="I176" s="344">
        <v>306</v>
      </c>
    </row>
    <row r="177" spans="1:9">
      <c r="A177" s="127">
        <v>249</v>
      </c>
      <c r="B177" s="60">
        <f t="shared" si="9"/>
        <v>19.579999999999998</v>
      </c>
      <c r="C177" s="58"/>
      <c r="D177" s="148">
        <v>26930</v>
      </c>
      <c r="E177" s="147"/>
      <c r="F177" s="148">
        <f t="shared" si="7"/>
        <v>22628</v>
      </c>
      <c r="G177" s="348">
        <f t="shared" si="8"/>
        <v>16505</v>
      </c>
      <c r="H177" s="348"/>
      <c r="I177" s="344">
        <v>306</v>
      </c>
    </row>
    <row r="178" spans="1:9">
      <c r="A178" s="127">
        <v>250</v>
      </c>
      <c r="B178" s="60">
        <f t="shared" si="9"/>
        <v>19.579999999999998</v>
      </c>
      <c r="C178" s="58"/>
      <c r="D178" s="148">
        <v>26930</v>
      </c>
      <c r="E178" s="147"/>
      <c r="F178" s="148">
        <f t="shared" si="7"/>
        <v>22628</v>
      </c>
      <c r="G178" s="348">
        <f t="shared" si="8"/>
        <v>16505</v>
      </c>
      <c r="H178" s="348"/>
      <c r="I178" s="344">
        <v>306</v>
      </c>
    </row>
    <row r="179" spans="1:9">
      <c r="A179" s="127">
        <v>251</v>
      </c>
      <c r="B179" s="60">
        <f t="shared" si="9"/>
        <v>19.579999999999998</v>
      </c>
      <c r="C179" s="58"/>
      <c r="D179" s="148">
        <v>26930</v>
      </c>
      <c r="E179" s="147"/>
      <c r="F179" s="148">
        <f t="shared" si="7"/>
        <v>22628</v>
      </c>
      <c r="G179" s="348">
        <f t="shared" si="8"/>
        <v>16505</v>
      </c>
      <c r="H179" s="348"/>
      <c r="I179" s="344">
        <v>306</v>
      </c>
    </row>
    <row r="180" spans="1:9">
      <c r="A180" s="127">
        <v>252</v>
      </c>
      <c r="B180" s="60">
        <f t="shared" si="9"/>
        <v>19.59</v>
      </c>
      <c r="C180" s="58"/>
      <c r="D180" s="148">
        <v>26930</v>
      </c>
      <c r="E180" s="147"/>
      <c r="F180" s="148">
        <f t="shared" si="7"/>
        <v>22617</v>
      </c>
      <c r="G180" s="348">
        <f t="shared" si="8"/>
        <v>16496</v>
      </c>
      <c r="H180" s="348"/>
      <c r="I180" s="344">
        <v>306</v>
      </c>
    </row>
    <row r="181" spans="1:9">
      <c r="A181" s="127">
        <v>253</v>
      </c>
      <c r="B181" s="60">
        <f t="shared" si="9"/>
        <v>19.59</v>
      </c>
      <c r="C181" s="58"/>
      <c r="D181" s="148">
        <v>26930</v>
      </c>
      <c r="E181" s="147"/>
      <c r="F181" s="148">
        <f t="shared" si="7"/>
        <v>22617</v>
      </c>
      <c r="G181" s="348">
        <f t="shared" si="8"/>
        <v>16496</v>
      </c>
      <c r="H181" s="348"/>
      <c r="I181" s="344">
        <v>306</v>
      </c>
    </row>
    <row r="182" spans="1:9">
      <c r="A182" s="127">
        <v>254</v>
      </c>
      <c r="B182" s="60">
        <f t="shared" si="9"/>
        <v>19.600000000000001</v>
      </c>
      <c r="C182" s="58"/>
      <c r="D182" s="148">
        <v>26930</v>
      </c>
      <c r="E182" s="147"/>
      <c r="F182" s="148">
        <f t="shared" si="7"/>
        <v>22606</v>
      </c>
      <c r="G182" s="348">
        <f t="shared" si="8"/>
        <v>16488</v>
      </c>
      <c r="H182" s="348"/>
      <c r="I182" s="344">
        <v>306</v>
      </c>
    </row>
    <row r="183" spans="1:9">
      <c r="A183" s="127">
        <v>255</v>
      </c>
      <c r="B183" s="60">
        <f t="shared" si="9"/>
        <v>19.600000000000001</v>
      </c>
      <c r="C183" s="58"/>
      <c r="D183" s="148">
        <v>26930</v>
      </c>
      <c r="E183" s="147"/>
      <c r="F183" s="148">
        <f t="shared" si="7"/>
        <v>22606</v>
      </c>
      <c r="G183" s="348">
        <f t="shared" si="8"/>
        <v>16488</v>
      </c>
      <c r="H183" s="348"/>
      <c r="I183" s="344">
        <v>306</v>
      </c>
    </row>
    <row r="184" spans="1:9">
      <c r="A184" s="127">
        <v>256</v>
      </c>
      <c r="B184" s="60">
        <f t="shared" si="9"/>
        <v>19.61</v>
      </c>
      <c r="C184" s="58"/>
      <c r="D184" s="148">
        <v>26930</v>
      </c>
      <c r="E184" s="147"/>
      <c r="F184" s="148">
        <f t="shared" si="7"/>
        <v>22594</v>
      </c>
      <c r="G184" s="348">
        <f t="shared" si="8"/>
        <v>16479</v>
      </c>
      <c r="H184" s="348"/>
      <c r="I184" s="344">
        <v>306</v>
      </c>
    </row>
    <row r="185" spans="1:9">
      <c r="A185" s="127">
        <v>257</v>
      </c>
      <c r="B185" s="60">
        <f t="shared" si="9"/>
        <v>19.61</v>
      </c>
      <c r="C185" s="58"/>
      <c r="D185" s="148">
        <v>26930</v>
      </c>
      <c r="E185" s="147"/>
      <c r="F185" s="148">
        <f t="shared" si="7"/>
        <v>22594</v>
      </c>
      <c r="G185" s="348">
        <f t="shared" si="8"/>
        <v>16479</v>
      </c>
      <c r="H185" s="348"/>
      <c r="I185" s="344">
        <v>306</v>
      </c>
    </row>
    <row r="186" spans="1:9">
      <c r="A186" s="127">
        <v>258</v>
      </c>
      <c r="B186" s="60">
        <f t="shared" si="9"/>
        <v>19.62</v>
      </c>
      <c r="C186" s="58"/>
      <c r="D186" s="148">
        <v>26930</v>
      </c>
      <c r="E186" s="147"/>
      <c r="F186" s="148">
        <f t="shared" si="7"/>
        <v>22583</v>
      </c>
      <c r="G186" s="348">
        <f t="shared" si="8"/>
        <v>16471</v>
      </c>
      <c r="H186" s="348"/>
      <c r="I186" s="344">
        <v>306</v>
      </c>
    </row>
    <row r="187" spans="1:9">
      <c r="A187" s="127">
        <v>259</v>
      </c>
      <c r="B187" s="60">
        <f t="shared" si="9"/>
        <v>19.62</v>
      </c>
      <c r="C187" s="58"/>
      <c r="D187" s="148">
        <v>26930</v>
      </c>
      <c r="E187" s="147"/>
      <c r="F187" s="148">
        <f t="shared" si="7"/>
        <v>22583</v>
      </c>
      <c r="G187" s="348">
        <f t="shared" si="8"/>
        <v>16471</v>
      </c>
      <c r="H187" s="348"/>
      <c r="I187" s="344">
        <v>306</v>
      </c>
    </row>
    <row r="188" spans="1:9">
      <c r="A188" s="127">
        <v>260</v>
      </c>
      <c r="B188" s="60">
        <f t="shared" si="9"/>
        <v>19.63</v>
      </c>
      <c r="C188" s="58"/>
      <c r="D188" s="148">
        <v>26930</v>
      </c>
      <c r="E188" s="147"/>
      <c r="F188" s="148">
        <f t="shared" si="7"/>
        <v>22572</v>
      </c>
      <c r="G188" s="348">
        <f t="shared" si="8"/>
        <v>16463</v>
      </c>
      <c r="H188" s="348"/>
      <c r="I188" s="344">
        <v>306</v>
      </c>
    </row>
    <row r="189" spans="1:9">
      <c r="A189" s="127">
        <v>261</v>
      </c>
      <c r="B189" s="60">
        <f t="shared" si="9"/>
        <v>19.63</v>
      </c>
      <c r="C189" s="58"/>
      <c r="D189" s="148">
        <v>26930</v>
      </c>
      <c r="E189" s="147"/>
      <c r="F189" s="148">
        <f t="shared" si="7"/>
        <v>22572</v>
      </c>
      <c r="G189" s="348">
        <f t="shared" si="8"/>
        <v>16463</v>
      </c>
      <c r="H189" s="348"/>
      <c r="I189" s="344">
        <v>306</v>
      </c>
    </row>
    <row r="190" spans="1:9">
      <c r="A190" s="127">
        <v>262</v>
      </c>
      <c r="B190" s="60">
        <f t="shared" si="9"/>
        <v>19.63</v>
      </c>
      <c r="C190" s="58"/>
      <c r="D190" s="148">
        <v>26930</v>
      </c>
      <c r="E190" s="147"/>
      <c r="F190" s="148">
        <f t="shared" si="7"/>
        <v>22572</v>
      </c>
      <c r="G190" s="348">
        <f t="shared" si="8"/>
        <v>16463</v>
      </c>
      <c r="H190" s="348"/>
      <c r="I190" s="344">
        <v>306</v>
      </c>
    </row>
    <row r="191" spans="1:9">
      <c r="A191" s="127">
        <v>263</v>
      </c>
      <c r="B191" s="60">
        <f t="shared" si="9"/>
        <v>19.64</v>
      </c>
      <c r="C191" s="58"/>
      <c r="D191" s="148">
        <v>26930</v>
      </c>
      <c r="E191" s="147"/>
      <c r="F191" s="148">
        <f t="shared" si="7"/>
        <v>22560</v>
      </c>
      <c r="G191" s="348">
        <f t="shared" si="8"/>
        <v>16454</v>
      </c>
      <c r="H191" s="348"/>
      <c r="I191" s="344">
        <v>306</v>
      </c>
    </row>
    <row r="192" spans="1:9">
      <c r="A192" s="127">
        <v>264</v>
      </c>
      <c r="B192" s="60">
        <f t="shared" si="9"/>
        <v>19.64</v>
      </c>
      <c r="C192" s="58"/>
      <c r="D192" s="148">
        <v>26930</v>
      </c>
      <c r="E192" s="147"/>
      <c r="F192" s="148">
        <f t="shared" si="7"/>
        <v>22560</v>
      </c>
      <c r="G192" s="348">
        <f t="shared" si="8"/>
        <v>16454</v>
      </c>
      <c r="H192" s="348"/>
      <c r="I192" s="344">
        <v>306</v>
      </c>
    </row>
    <row r="193" spans="1:9">
      <c r="A193" s="127">
        <v>265</v>
      </c>
      <c r="B193" s="60">
        <f t="shared" si="9"/>
        <v>19.649999999999999</v>
      </c>
      <c r="C193" s="58"/>
      <c r="D193" s="148">
        <v>26930</v>
      </c>
      <c r="E193" s="147"/>
      <c r="F193" s="148">
        <f t="shared" si="7"/>
        <v>22549</v>
      </c>
      <c r="G193" s="348">
        <f t="shared" si="8"/>
        <v>16446</v>
      </c>
      <c r="H193" s="348"/>
      <c r="I193" s="344">
        <v>306</v>
      </c>
    </row>
    <row r="194" spans="1:9">
      <c r="A194" s="127">
        <v>266</v>
      </c>
      <c r="B194" s="60">
        <f t="shared" si="9"/>
        <v>19.649999999999999</v>
      </c>
      <c r="C194" s="58"/>
      <c r="D194" s="148">
        <v>26930</v>
      </c>
      <c r="E194" s="147"/>
      <c r="F194" s="148">
        <f t="shared" si="7"/>
        <v>22549</v>
      </c>
      <c r="G194" s="348">
        <f t="shared" si="8"/>
        <v>16446</v>
      </c>
      <c r="H194" s="348"/>
      <c r="I194" s="344">
        <v>306</v>
      </c>
    </row>
    <row r="195" spans="1:9">
      <c r="A195" s="127">
        <v>267</v>
      </c>
      <c r="B195" s="60">
        <f t="shared" si="9"/>
        <v>19.66</v>
      </c>
      <c r="C195" s="58"/>
      <c r="D195" s="148">
        <v>26930</v>
      </c>
      <c r="E195" s="147"/>
      <c r="F195" s="148">
        <f t="shared" si="7"/>
        <v>22538</v>
      </c>
      <c r="G195" s="348">
        <f t="shared" si="8"/>
        <v>16437</v>
      </c>
      <c r="H195" s="348"/>
      <c r="I195" s="344">
        <v>306</v>
      </c>
    </row>
    <row r="196" spans="1:9">
      <c r="A196" s="127">
        <v>268</v>
      </c>
      <c r="B196" s="60">
        <f t="shared" si="9"/>
        <v>19.66</v>
      </c>
      <c r="C196" s="58"/>
      <c r="D196" s="148">
        <v>26930</v>
      </c>
      <c r="E196" s="147"/>
      <c r="F196" s="148">
        <f t="shared" si="7"/>
        <v>22538</v>
      </c>
      <c r="G196" s="348">
        <f t="shared" si="8"/>
        <v>16437</v>
      </c>
      <c r="H196" s="348"/>
      <c r="I196" s="344">
        <v>306</v>
      </c>
    </row>
    <row r="197" spans="1:9">
      <c r="A197" s="127">
        <v>269</v>
      </c>
      <c r="B197" s="60">
        <f t="shared" si="9"/>
        <v>19.670000000000002</v>
      </c>
      <c r="C197" s="58"/>
      <c r="D197" s="148">
        <v>26930</v>
      </c>
      <c r="E197" s="147"/>
      <c r="F197" s="148">
        <f t="shared" si="7"/>
        <v>22526</v>
      </c>
      <c r="G197" s="348">
        <f t="shared" si="8"/>
        <v>16429</v>
      </c>
      <c r="H197" s="348"/>
      <c r="I197" s="344">
        <v>306</v>
      </c>
    </row>
    <row r="198" spans="1:9">
      <c r="A198" s="127">
        <v>270</v>
      </c>
      <c r="B198" s="60">
        <f t="shared" si="9"/>
        <v>19.670000000000002</v>
      </c>
      <c r="C198" s="58"/>
      <c r="D198" s="148">
        <v>26930</v>
      </c>
      <c r="E198" s="147"/>
      <c r="F198" s="148">
        <f t="shared" si="7"/>
        <v>22526</v>
      </c>
      <c r="G198" s="348">
        <f t="shared" si="8"/>
        <v>16429</v>
      </c>
      <c r="H198" s="348"/>
      <c r="I198" s="344">
        <v>306</v>
      </c>
    </row>
    <row r="199" spans="1:9">
      <c r="A199" s="127">
        <v>271</v>
      </c>
      <c r="B199" s="60">
        <f t="shared" si="9"/>
        <v>19.670000000000002</v>
      </c>
      <c r="C199" s="58"/>
      <c r="D199" s="148">
        <v>26930</v>
      </c>
      <c r="E199" s="147"/>
      <c r="F199" s="148">
        <f t="shared" si="7"/>
        <v>22526</v>
      </c>
      <c r="G199" s="348">
        <f t="shared" si="8"/>
        <v>16429</v>
      </c>
      <c r="H199" s="348"/>
      <c r="I199" s="344">
        <v>306</v>
      </c>
    </row>
    <row r="200" spans="1:9">
      <c r="A200" s="127">
        <v>272</v>
      </c>
      <c r="B200" s="60">
        <f t="shared" si="9"/>
        <v>19.68</v>
      </c>
      <c r="C200" s="58"/>
      <c r="D200" s="148">
        <v>26930</v>
      </c>
      <c r="E200" s="147"/>
      <c r="F200" s="148">
        <f t="shared" si="7"/>
        <v>22515</v>
      </c>
      <c r="G200" s="348">
        <f t="shared" si="8"/>
        <v>16421</v>
      </c>
      <c r="H200" s="348"/>
      <c r="I200" s="344">
        <v>306</v>
      </c>
    </row>
    <row r="201" spans="1:9">
      <c r="A201" s="127">
        <v>273</v>
      </c>
      <c r="B201" s="60">
        <f t="shared" si="9"/>
        <v>19.68</v>
      </c>
      <c r="C201" s="58"/>
      <c r="D201" s="148">
        <v>26930</v>
      </c>
      <c r="E201" s="147"/>
      <c r="F201" s="148">
        <f t="shared" si="7"/>
        <v>22515</v>
      </c>
      <c r="G201" s="348">
        <f t="shared" si="8"/>
        <v>16421</v>
      </c>
      <c r="H201" s="348"/>
      <c r="I201" s="344">
        <v>306</v>
      </c>
    </row>
    <row r="202" spans="1:9">
      <c r="A202" s="127">
        <v>274</v>
      </c>
      <c r="B202" s="60">
        <f t="shared" si="9"/>
        <v>19.690000000000001</v>
      </c>
      <c r="C202" s="58"/>
      <c r="D202" s="148">
        <v>26930</v>
      </c>
      <c r="E202" s="147"/>
      <c r="F202" s="148">
        <f t="shared" si="7"/>
        <v>22504</v>
      </c>
      <c r="G202" s="348">
        <f t="shared" si="8"/>
        <v>16412</v>
      </c>
      <c r="H202" s="348"/>
      <c r="I202" s="344">
        <v>306</v>
      </c>
    </row>
    <row r="203" spans="1:9">
      <c r="A203" s="127">
        <v>275</v>
      </c>
      <c r="B203" s="60">
        <f t="shared" si="9"/>
        <v>19.690000000000001</v>
      </c>
      <c r="C203" s="58"/>
      <c r="D203" s="148">
        <v>26930</v>
      </c>
      <c r="E203" s="147"/>
      <c r="F203" s="148">
        <f t="shared" si="7"/>
        <v>22504</v>
      </c>
      <c r="G203" s="348">
        <f t="shared" si="8"/>
        <v>16412</v>
      </c>
      <c r="H203" s="348"/>
      <c r="I203" s="344">
        <v>306</v>
      </c>
    </row>
    <row r="204" spans="1:9">
      <c r="A204" s="127">
        <v>276</v>
      </c>
      <c r="B204" s="60">
        <f t="shared" si="9"/>
        <v>19.7</v>
      </c>
      <c r="C204" s="58"/>
      <c r="D204" s="148">
        <v>26930</v>
      </c>
      <c r="E204" s="147"/>
      <c r="F204" s="148">
        <f t="shared" si="7"/>
        <v>22492</v>
      </c>
      <c r="G204" s="348">
        <f t="shared" si="8"/>
        <v>16404</v>
      </c>
      <c r="H204" s="348"/>
      <c r="I204" s="344">
        <v>306</v>
      </c>
    </row>
    <row r="205" spans="1:9">
      <c r="A205" s="127">
        <v>277</v>
      </c>
      <c r="B205" s="60">
        <f t="shared" si="9"/>
        <v>19.7</v>
      </c>
      <c r="C205" s="58"/>
      <c r="D205" s="148">
        <v>26930</v>
      </c>
      <c r="E205" s="147"/>
      <c r="F205" s="148">
        <f t="shared" si="7"/>
        <v>22492</v>
      </c>
      <c r="G205" s="348">
        <f t="shared" si="8"/>
        <v>16404</v>
      </c>
      <c r="H205" s="348"/>
      <c r="I205" s="344">
        <v>306</v>
      </c>
    </row>
    <row r="206" spans="1:9">
      <c r="A206" s="127">
        <v>278</v>
      </c>
      <c r="B206" s="60">
        <f t="shared" si="9"/>
        <v>19.71</v>
      </c>
      <c r="C206" s="58"/>
      <c r="D206" s="148">
        <v>26930</v>
      </c>
      <c r="E206" s="147"/>
      <c r="F206" s="148">
        <f t="shared" si="7"/>
        <v>22481</v>
      </c>
      <c r="G206" s="348">
        <f t="shared" si="8"/>
        <v>16396</v>
      </c>
      <c r="H206" s="348"/>
      <c r="I206" s="344">
        <v>306</v>
      </c>
    </row>
    <row r="207" spans="1:9">
      <c r="A207" s="127">
        <v>279</v>
      </c>
      <c r="B207" s="60">
        <f t="shared" si="9"/>
        <v>19.71</v>
      </c>
      <c r="C207" s="58"/>
      <c r="D207" s="148">
        <v>26930</v>
      </c>
      <c r="E207" s="147"/>
      <c r="F207" s="148">
        <f t="shared" si="7"/>
        <v>22481</v>
      </c>
      <c r="G207" s="348">
        <f t="shared" si="8"/>
        <v>16396</v>
      </c>
      <c r="H207" s="348"/>
      <c r="I207" s="344">
        <v>306</v>
      </c>
    </row>
    <row r="208" spans="1:9">
      <c r="A208" s="127">
        <v>280</v>
      </c>
      <c r="B208" s="60">
        <f t="shared" si="9"/>
        <v>19.72</v>
      </c>
      <c r="C208" s="58"/>
      <c r="D208" s="148">
        <v>26930</v>
      </c>
      <c r="E208" s="147"/>
      <c r="F208" s="148">
        <f t="shared" si="7"/>
        <v>22470</v>
      </c>
      <c r="G208" s="348">
        <f t="shared" si="8"/>
        <v>16387</v>
      </c>
      <c r="H208" s="348"/>
      <c r="I208" s="344">
        <v>306</v>
      </c>
    </row>
    <row r="209" spans="1:9">
      <c r="A209" s="127">
        <v>281</v>
      </c>
      <c r="B209" s="60">
        <f t="shared" si="9"/>
        <v>19.72</v>
      </c>
      <c r="C209" s="58"/>
      <c r="D209" s="148">
        <v>26930</v>
      </c>
      <c r="E209" s="147"/>
      <c r="F209" s="148">
        <f t="shared" ref="F209:F272" si="10">ROUND(12*1.3525*(1/B209*D209)+I209,0)</f>
        <v>22470</v>
      </c>
      <c r="G209" s="348">
        <f t="shared" ref="G209:G272" si="11">ROUND(12*(1/B209*D209),0)</f>
        <v>16387</v>
      </c>
      <c r="H209" s="348"/>
      <c r="I209" s="344">
        <v>306</v>
      </c>
    </row>
    <row r="210" spans="1:9">
      <c r="A210" s="127">
        <v>282</v>
      </c>
      <c r="B210" s="60">
        <f t="shared" si="9"/>
        <v>19.72</v>
      </c>
      <c r="C210" s="58"/>
      <c r="D210" s="148">
        <v>26930</v>
      </c>
      <c r="E210" s="147"/>
      <c r="F210" s="148">
        <f t="shared" si="10"/>
        <v>22470</v>
      </c>
      <c r="G210" s="348">
        <f t="shared" si="11"/>
        <v>16387</v>
      </c>
      <c r="H210" s="348"/>
      <c r="I210" s="344">
        <v>306</v>
      </c>
    </row>
    <row r="211" spans="1:9">
      <c r="A211" s="127">
        <v>283</v>
      </c>
      <c r="B211" s="60">
        <f t="shared" si="9"/>
        <v>19.73</v>
      </c>
      <c r="C211" s="58"/>
      <c r="D211" s="148">
        <v>26930</v>
      </c>
      <c r="E211" s="147"/>
      <c r="F211" s="148">
        <f t="shared" si="10"/>
        <v>22459</v>
      </c>
      <c r="G211" s="348">
        <f t="shared" si="11"/>
        <v>16379</v>
      </c>
      <c r="H211" s="348"/>
      <c r="I211" s="344">
        <v>306</v>
      </c>
    </row>
    <row r="212" spans="1:9">
      <c r="A212" s="127">
        <v>284</v>
      </c>
      <c r="B212" s="60">
        <f t="shared" si="9"/>
        <v>19.73</v>
      </c>
      <c r="C212" s="58"/>
      <c r="D212" s="148">
        <v>26930</v>
      </c>
      <c r="E212" s="147"/>
      <c r="F212" s="148">
        <f t="shared" si="10"/>
        <v>22459</v>
      </c>
      <c r="G212" s="348">
        <f t="shared" si="11"/>
        <v>16379</v>
      </c>
      <c r="H212" s="348"/>
      <c r="I212" s="344">
        <v>306</v>
      </c>
    </row>
    <row r="213" spans="1:9">
      <c r="A213" s="127">
        <v>285</v>
      </c>
      <c r="B213" s="60">
        <f t="shared" si="9"/>
        <v>19.739999999999998</v>
      </c>
      <c r="C213" s="58"/>
      <c r="D213" s="148">
        <v>26930</v>
      </c>
      <c r="E213" s="147"/>
      <c r="F213" s="148">
        <f t="shared" si="10"/>
        <v>22448</v>
      </c>
      <c r="G213" s="348">
        <f t="shared" si="11"/>
        <v>16371</v>
      </c>
      <c r="H213" s="348"/>
      <c r="I213" s="344">
        <v>306</v>
      </c>
    </row>
    <row r="214" spans="1:9">
      <c r="A214" s="127">
        <v>286</v>
      </c>
      <c r="B214" s="60">
        <f t="shared" si="9"/>
        <v>19.739999999999998</v>
      </c>
      <c r="C214" s="58"/>
      <c r="D214" s="148">
        <v>26930</v>
      </c>
      <c r="E214" s="147"/>
      <c r="F214" s="148">
        <f t="shared" si="10"/>
        <v>22448</v>
      </c>
      <c r="G214" s="348">
        <f t="shared" si="11"/>
        <v>16371</v>
      </c>
      <c r="H214" s="348"/>
      <c r="I214" s="344">
        <v>306</v>
      </c>
    </row>
    <row r="215" spans="1:9">
      <c r="A215" s="127">
        <v>287</v>
      </c>
      <c r="B215" s="60">
        <f t="shared" si="9"/>
        <v>19.75</v>
      </c>
      <c r="C215" s="58"/>
      <c r="D215" s="148">
        <v>26930</v>
      </c>
      <c r="E215" s="147"/>
      <c r="F215" s="148">
        <f t="shared" si="10"/>
        <v>22436</v>
      </c>
      <c r="G215" s="348">
        <f t="shared" si="11"/>
        <v>16363</v>
      </c>
      <c r="H215" s="348"/>
      <c r="I215" s="344">
        <v>306</v>
      </c>
    </row>
    <row r="216" spans="1:9">
      <c r="A216" s="127">
        <v>288</v>
      </c>
      <c r="B216" s="60">
        <f t="shared" si="9"/>
        <v>19.75</v>
      </c>
      <c r="C216" s="58"/>
      <c r="D216" s="148">
        <v>26930</v>
      </c>
      <c r="E216" s="147"/>
      <c r="F216" s="148">
        <f t="shared" si="10"/>
        <v>22436</v>
      </c>
      <c r="G216" s="348">
        <f t="shared" si="11"/>
        <v>16363</v>
      </c>
      <c r="H216" s="348"/>
      <c r="I216" s="344">
        <v>306</v>
      </c>
    </row>
    <row r="217" spans="1:9">
      <c r="A217" s="127">
        <v>289</v>
      </c>
      <c r="B217" s="60">
        <f t="shared" si="9"/>
        <v>19.760000000000002</v>
      </c>
      <c r="C217" s="58"/>
      <c r="D217" s="148">
        <v>26930</v>
      </c>
      <c r="E217" s="147"/>
      <c r="F217" s="148">
        <f t="shared" si="10"/>
        <v>22425</v>
      </c>
      <c r="G217" s="348">
        <f t="shared" si="11"/>
        <v>16354</v>
      </c>
      <c r="H217" s="348"/>
      <c r="I217" s="344">
        <v>306</v>
      </c>
    </row>
    <row r="218" spans="1:9">
      <c r="A218" s="127">
        <v>290</v>
      </c>
      <c r="B218" s="60">
        <f t="shared" si="9"/>
        <v>19.760000000000002</v>
      </c>
      <c r="C218" s="58"/>
      <c r="D218" s="148">
        <v>26930</v>
      </c>
      <c r="E218" s="147"/>
      <c r="F218" s="148">
        <f t="shared" si="10"/>
        <v>22425</v>
      </c>
      <c r="G218" s="348">
        <f t="shared" si="11"/>
        <v>16354</v>
      </c>
      <c r="H218" s="348"/>
      <c r="I218" s="344">
        <v>306</v>
      </c>
    </row>
    <row r="219" spans="1:9">
      <c r="A219" s="127">
        <v>291</v>
      </c>
      <c r="B219" s="60">
        <f t="shared" si="9"/>
        <v>19.760000000000002</v>
      </c>
      <c r="C219" s="58"/>
      <c r="D219" s="148">
        <v>26930</v>
      </c>
      <c r="E219" s="147"/>
      <c r="F219" s="148">
        <f t="shared" si="10"/>
        <v>22425</v>
      </c>
      <c r="G219" s="348">
        <f t="shared" si="11"/>
        <v>16354</v>
      </c>
      <c r="H219" s="348"/>
      <c r="I219" s="344">
        <v>306</v>
      </c>
    </row>
    <row r="220" spans="1:9">
      <c r="A220" s="127">
        <v>292</v>
      </c>
      <c r="B220" s="60">
        <f t="shared" si="9"/>
        <v>19.77</v>
      </c>
      <c r="C220" s="58"/>
      <c r="D220" s="148">
        <v>26930</v>
      </c>
      <c r="E220" s="147"/>
      <c r="F220" s="148">
        <f t="shared" si="10"/>
        <v>22414</v>
      </c>
      <c r="G220" s="348">
        <f t="shared" si="11"/>
        <v>16346</v>
      </c>
      <c r="H220" s="348"/>
      <c r="I220" s="344">
        <v>306</v>
      </c>
    </row>
    <row r="221" spans="1:9">
      <c r="A221" s="127">
        <v>293</v>
      </c>
      <c r="B221" s="60">
        <f t="shared" si="9"/>
        <v>19.77</v>
      </c>
      <c r="C221" s="58"/>
      <c r="D221" s="148">
        <v>26930</v>
      </c>
      <c r="E221" s="147"/>
      <c r="F221" s="148">
        <f t="shared" si="10"/>
        <v>22414</v>
      </c>
      <c r="G221" s="348">
        <f t="shared" si="11"/>
        <v>16346</v>
      </c>
      <c r="H221" s="348"/>
      <c r="I221" s="344">
        <v>306</v>
      </c>
    </row>
    <row r="222" spans="1:9">
      <c r="A222" s="127">
        <v>294</v>
      </c>
      <c r="B222" s="60">
        <f t="shared" si="9"/>
        <v>19.78</v>
      </c>
      <c r="C222" s="58"/>
      <c r="D222" s="148">
        <v>26930</v>
      </c>
      <c r="E222" s="147"/>
      <c r="F222" s="148">
        <f t="shared" si="10"/>
        <v>22403</v>
      </c>
      <c r="G222" s="348">
        <f t="shared" si="11"/>
        <v>16338</v>
      </c>
      <c r="H222" s="348"/>
      <c r="I222" s="344">
        <v>306</v>
      </c>
    </row>
    <row r="223" spans="1:9">
      <c r="A223" s="127">
        <v>295</v>
      </c>
      <c r="B223" s="60">
        <f t="shared" si="9"/>
        <v>19.78</v>
      </c>
      <c r="C223" s="58"/>
      <c r="D223" s="148">
        <v>26930</v>
      </c>
      <c r="E223" s="147"/>
      <c r="F223" s="148">
        <f t="shared" si="10"/>
        <v>22403</v>
      </c>
      <c r="G223" s="348">
        <f t="shared" si="11"/>
        <v>16338</v>
      </c>
      <c r="H223" s="348"/>
      <c r="I223" s="344">
        <v>306</v>
      </c>
    </row>
    <row r="224" spans="1:9">
      <c r="A224" s="127">
        <v>296</v>
      </c>
      <c r="B224" s="60">
        <f t="shared" ref="B224:B248" si="12">ROUND(0.0045*A224+18.455,2)</f>
        <v>19.79</v>
      </c>
      <c r="C224" s="58"/>
      <c r="D224" s="148">
        <v>26930</v>
      </c>
      <c r="E224" s="147"/>
      <c r="F224" s="148">
        <f t="shared" si="10"/>
        <v>22392</v>
      </c>
      <c r="G224" s="348">
        <f t="shared" si="11"/>
        <v>16329</v>
      </c>
      <c r="H224" s="348"/>
      <c r="I224" s="344">
        <v>306</v>
      </c>
    </row>
    <row r="225" spans="1:9">
      <c r="A225" s="127">
        <v>297</v>
      </c>
      <c r="B225" s="60">
        <f t="shared" si="12"/>
        <v>19.79</v>
      </c>
      <c r="C225" s="58"/>
      <c r="D225" s="148">
        <v>26930</v>
      </c>
      <c r="E225" s="147"/>
      <c r="F225" s="148">
        <f t="shared" si="10"/>
        <v>22392</v>
      </c>
      <c r="G225" s="348">
        <f t="shared" si="11"/>
        <v>16329</v>
      </c>
      <c r="H225" s="348"/>
      <c r="I225" s="344">
        <v>306</v>
      </c>
    </row>
    <row r="226" spans="1:9">
      <c r="A226" s="127">
        <v>298</v>
      </c>
      <c r="B226" s="60">
        <f t="shared" si="12"/>
        <v>19.8</v>
      </c>
      <c r="C226" s="58"/>
      <c r="D226" s="148">
        <v>26930</v>
      </c>
      <c r="E226" s="147"/>
      <c r="F226" s="148">
        <f t="shared" si="10"/>
        <v>22380</v>
      </c>
      <c r="G226" s="348">
        <f t="shared" si="11"/>
        <v>16321</v>
      </c>
      <c r="H226" s="348"/>
      <c r="I226" s="344">
        <v>306</v>
      </c>
    </row>
    <row r="227" spans="1:9">
      <c r="A227" s="127">
        <v>299</v>
      </c>
      <c r="B227" s="60">
        <f t="shared" si="12"/>
        <v>19.8</v>
      </c>
      <c r="C227" s="58"/>
      <c r="D227" s="148">
        <v>26930</v>
      </c>
      <c r="E227" s="147"/>
      <c r="F227" s="148">
        <f t="shared" si="10"/>
        <v>22380</v>
      </c>
      <c r="G227" s="348">
        <f t="shared" si="11"/>
        <v>16321</v>
      </c>
      <c r="H227" s="348"/>
      <c r="I227" s="344">
        <v>306</v>
      </c>
    </row>
    <row r="228" spans="1:9">
      <c r="A228" s="127">
        <v>300</v>
      </c>
      <c r="B228" s="60">
        <f t="shared" si="12"/>
        <v>19.809999999999999</v>
      </c>
      <c r="C228" s="58"/>
      <c r="D228" s="148">
        <v>26930</v>
      </c>
      <c r="E228" s="147"/>
      <c r="F228" s="148">
        <f t="shared" si="10"/>
        <v>22369</v>
      </c>
      <c r="G228" s="348">
        <f t="shared" si="11"/>
        <v>16313</v>
      </c>
      <c r="H228" s="348"/>
      <c r="I228" s="344">
        <v>306</v>
      </c>
    </row>
    <row r="229" spans="1:9">
      <c r="A229" s="127">
        <v>301</v>
      </c>
      <c r="B229" s="60">
        <f t="shared" si="12"/>
        <v>19.809999999999999</v>
      </c>
      <c r="C229" s="58"/>
      <c r="D229" s="148">
        <v>26930</v>
      </c>
      <c r="E229" s="147"/>
      <c r="F229" s="148">
        <f t="shared" si="10"/>
        <v>22369</v>
      </c>
      <c r="G229" s="348">
        <f t="shared" si="11"/>
        <v>16313</v>
      </c>
      <c r="H229" s="348"/>
      <c r="I229" s="344">
        <v>306</v>
      </c>
    </row>
    <row r="230" spans="1:9">
      <c r="A230" s="127">
        <v>302</v>
      </c>
      <c r="B230" s="60">
        <f t="shared" si="12"/>
        <v>19.809999999999999</v>
      </c>
      <c r="C230" s="58"/>
      <c r="D230" s="148">
        <v>26930</v>
      </c>
      <c r="E230" s="147"/>
      <c r="F230" s="148">
        <f t="shared" si="10"/>
        <v>22369</v>
      </c>
      <c r="G230" s="348">
        <f t="shared" si="11"/>
        <v>16313</v>
      </c>
      <c r="H230" s="348"/>
      <c r="I230" s="344">
        <v>306</v>
      </c>
    </row>
    <row r="231" spans="1:9">
      <c r="A231" s="127">
        <v>303</v>
      </c>
      <c r="B231" s="60">
        <f t="shared" si="12"/>
        <v>19.82</v>
      </c>
      <c r="C231" s="58"/>
      <c r="D231" s="148">
        <v>26930</v>
      </c>
      <c r="E231" s="147"/>
      <c r="F231" s="148">
        <f t="shared" si="10"/>
        <v>22358</v>
      </c>
      <c r="G231" s="348">
        <f t="shared" si="11"/>
        <v>16305</v>
      </c>
      <c r="H231" s="348"/>
      <c r="I231" s="344">
        <v>306</v>
      </c>
    </row>
    <row r="232" spans="1:9">
      <c r="A232" s="127">
        <v>304</v>
      </c>
      <c r="B232" s="60">
        <f t="shared" si="12"/>
        <v>19.82</v>
      </c>
      <c r="C232" s="58"/>
      <c r="D232" s="148">
        <v>26930</v>
      </c>
      <c r="E232" s="147"/>
      <c r="F232" s="148">
        <f t="shared" si="10"/>
        <v>22358</v>
      </c>
      <c r="G232" s="348">
        <f t="shared" si="11"/>
        <v>16305</v>
      </c>
      <c r="H232" s="348"/>
      <c r="I232" s="344">
        <v>306</v>
      </c>
    </row>
    <row r="233" spans="1:9">
      <c r="A233" s="127">
        <v>305</v>
      </c>
      <c r="B233" s="60">
        <f t="shared" si="12"/>
        <v>19.829999999999998</v>
      </c>
      <c r="C233" s="58"/>
      <c r="D233" s="148">
        <v>26930</v>
      </c>
      <c r="E233" s="147"/>
      <c r="F233" s="148">
        <f t="shared" si="10"/>
        <v>22347</v>
      </c>
      <c r="G233" s="348">
        <f t="shared" si="11"/>
        <v>16297</v>
      </c>
      <c r="H233" s="348"/>
      <c r="I233" s="344">
        <v>306</v>
      </c>
    </row>
    <row r="234" spans="1:9">
      <c r="A234" s="127">
        <v>306</v>
      </c>
      <c r="B234" s="60">
        <f t="shared" si="12"/>
        <v>19.829999999999998</v>
      </c>
      <c r="C234" s="58"/>
      <c r="D234" s="148">
        <v>26930</v>
      </c>
      <c r="E234" s="147"/>
      <c r="F234" s="148">
        <f t="shared" si="10"/>
        <v>22347</v>
      </c>
      <c r="G234" s="348">
        <f t="shared" si="11"/>
        <v>16297</v>
      </c>
      <c r="H234" s="348"/>
      <c r="I234" s="344">
        <v>306</v>
      </c>
    </row>
    <row r="235" spans="1:9">
      <c r="A235" s="127">
        <v>307</v>
      </c>
      <c r="B235" s="60">
        <f t="shared" si="12"/>
        <v>19.84</v>
      </c>
      <c r="C235" s="58"/>
      <c r="D235" s="148">
        <v>26930</v>
      </c>
      <c r="E235" s="147"/>
      <c r="F235" s="148">
        <f t="shared" si="10"/>
        <v>22336</v>
      </c>
      <c r="G235" s="348">
        <f t="shared" si="11"/>
        <v>16288</v>
      </c>
      <c r="H235" s="348"/>
      <c r="I235" s="344">
        <v>306</v>
      </c>
    </row>
    <row r="236" spans="1:9">
      <c r="A236" s="127">
        <v>308</v>
      </c>
      <c r="B236" s="60">
        <f t="shared" si="12"/>
        <v>19.84</v>
      </c>
      <c r="C236" s="58"/>
      <c r="D236" s="148">
        <v>26930</v>
      </c>
      <c r="E236" s="147"/>
      <c r="F236" s="148">
        <f t="shared" si="10"/>
        <v>22336</v>
      </c>
      <c r="G236" s="348">
        <f t="shared" si="11"/>
        <v>16288</v>
      </c>
      <c r="H236" s="348"/>
      <c r="I236" s="344">
        <v>306</v>
      </c>
    </row>
    <row r="237" spans="1:9">
      <c r="A237" s="127">
        <v>309</v>
      </c>
      <c r="B237" s="60">
        <f t="shared" si="12"/>
        <v>19.850000000000001</v>
      </c>
      <c r="C237" s="58"/>
      <c r="D237" s="148">
        <v>26930</v>
      </c>
      <c r="E237" s="147"/>
      <c r="F237" s="148">
        <f t="shared" si="10"/>
        <v>22325</v>
      </c>
      <c r="G237" s="348">
        <f t="shared" si="11"/>
        <v>16280</v>
      </c>
      <c r="H237" s="348"/>
      <c r="I237" s="344">
        <v>306</v>
      </c>
    </row>
    <row r="238" spans="1:9">
      <c r="A238" s="127">
        <v>310</v>
      </c>
      <c r="B238" s="60">
        <f t="shared" si="12"/>
        <v>19.850000000000001</v>
      </c>
      <c r="C238" s="58"/>
      <c r="D238" s="148">
        <v>26930</v>
      </c>
      <c r="E238" s="147"/>
      <c r="F238" s="148">
        <f t="shared" si="10"/>
        <v>22325</v>
      </c>
      <c r="G238" s="348">
        <f t="shared" si="11"/>
        <v>16280</v>
      </c>
      <c r="H238" s="348"/>
      <c r="I238" s="344">
        <v>306</v>
      </c>
    </row>
    <row r="239" spans="1:9">
      <c r="A239" s="127">
        <v>311</v>
      </c>
      <c r="B239" s="60">
        <f t="shared" si="12"/>
        <v>19.850000000000001</v>
      </c>
      <c r="C239" s="58"/>
      <c r="D239" s="148">
        <v>26930</v>
      </c>
      <c r="E239" s="147"/>
      <c r="F239" s="148">
        <f t="shared" si="10"/>
        <v>22325</v>
      </c>
      <c r="G239" s="348">
        <f t="shared" si="11"/>
        <v>16280</v>
      </c>
      <c r="H239" s="348"/>
      <c r="I239" s="344">
        <v>306</v>
      </c>
    </row>
    <row r="240" spans="1:9">
      <c r="A240" s="127">
        <v>312</v>
      </c>
      <c r="B240" s="60">
        <f t="shared" si="12"/>
        <v>19.86</v>
      </c>
      <c r="C240" s="58"/>
      <c r="D240" s="148">
        <v>26930</v>
      </c>
      <c r="E240" s="147"/>
      <c r="F240" s="148">
        <f t="shared" si="10"/>
        <v>22314</v>
      </c>
      <c r="G240" s="348">
        <f t="shared" si="11"/>
        <v>16272</v>
      </c>
      <c r="H240" s="348"/>
      <c r="I240" s="344">
        <v>306</v>
      </c>
    </row>
    <row r="241" spans="1:9">
      <c r="A241" s="127">
        <v>313</v>
      </c>
      <c r="B241" s="60">
        <f t="shared" si="12"/>
        <v>19.86</v>
      </c>
      <c r="C241" s="58"/>
      <c r="D241" s="148">
        <v>26930</v>
      </c>
      <c r="E241" s="147"/>
      <c r="F241" s="148">
        <f t="shared" si="10"/>
        <v>22314</v>
      </c>
      <c r="G241" s="348">
        <f t="shared" si="11"/>
        <v>16272</v>
      </c>
      <c r="H241" s="348"/>
      <c r="I241" s="344">
        <v>306</v>
      </c>
    </row>
    <row r="242" spans="1:9">
      <c r="A242" s="127">
        <v>314</v>
      </c>
      <c r="B242" s="60">
        <f t="shared" si="12"/>
        <v>19.87</v>
      </c>
      <c r="C242" s="58"/>
      <c r="D242" s="148">
        <v>26930</v>
      </c>
      <c r="E242" s="147"/>
      <c r="F242" s="148">
        <f t="shared" si="10"/>
        <v>22303</v>
      </c>
      <c r="G242" s="348">
        <f t="shared" si="11"/>
        <v>16264</v>
      </c>
      <c r="H242" s="348"/>
      <c r="I242" s="344">
        <v>306</v>
      </c>
    </row>
    <row r="243" spans="1:9">
      <c r="A243" s="127">
        <v>315</v>
      </c>
      <c r="B243" s="60">
        <f t="shared" si="12"/>
        <v>19.87</v>
      </c>
      <c r="C243" s="58"/>
      <c r="D243" s="148">
        <v>26930</v>
      </c>
      <c r="E243" s="147"/>
      <c r="F243" s="148">
        <f t="shared" si="10"/>
        <v>22303</v>
      </c>
      <c r="G243" s="348">
        <f t="shared" si="11"/>
        <v>16264</v>
      </c>
      <c r="H243" s="348"/>
      <c r="I243" s="344">
        <v>306</v>
      </c>
    </row>
    <row r="244" spans="1:9">
      <c r="A244" s="127">
        <v>316</v>
      </c>
      <c r="B244" s="60">
        <f t="shared" si="12"/>
        <v>19.88</v>
      </c>
      <c r="C244" s="58"/>
      <c r="D244" s="148">
        <v>26930</v>
      </c>
      <c r="E244" s="147"/>
      <c r="F244" s="148">
        <f t="shared" si="10"/>
        <v>22292</v>
      </c>
      <c r="G244" s="348">
        <f t="shared" si="11"/>
        <v>16256</v>
      </c>
      <c r="H244" s="348"/>
      <c r="I244" s="344">
        <v>306</v>
      </c>
    </row>
    <row r="245" spans="1:9">
      <c r="A245" s="127">
        <v>317</v>
      </c>
      <c r="B245" s="60">
        <f t="shared" si="12"/>
        <v>19.88</v>
      </c>
      <c r="C245" s="58"/>
      <c r="D245" s="148">
        <v>26930</v>
      </c>
      <c r="E245" s="147"/>
      <c r="F245" s="148">
        <f t="shared" si="10"/>
        <v>22292</v>
      </c>
      <c r="G245" s="348">
        <f t="shared" si="11"/>
        <v>16256</v>
      </c>
      <c r="H245" s="348"/>
      <c r="I245" s="344">
        <v>306</v>
      </c>
    </row>
    <row r="246" spans="1:9">
      <c r="A246" s="127">
        <v>318</v>
      </c>
      <c r="B246" s="60">
        <f t="shared" si="12"/>
        <v>19.89</v>
      </c>
      <c r="C246" s="58"/>
      <c r="D246" s="148">
        <v>26930</v>
      </c>
      <c r="E246" s="147"/>
      <c r="F246" s="148">
        <f t="shared" si="10"/>
        <v>22281</v>
      </c>
      <c r="G246" s="348">
        <f t="shared" si="11"/>
        <v>16247</v>
      </c>
      <c r="H246" s="348"/>
      <c r="I246" s="344">
        <v>306</v>
      </c>
    </row>
    <row r="247" spans="1:9">
      <c r="A247" s="127">
        <v>319</v>
      </c>
      <c r="B247" s="60">
        <f t="shared" si="12"/>
        <v>19.89</v>
      </c>
      <c r="C247" s="58"/>
      <c r="D247" s="148">
        <v>26930</v>
      </c>
      <c r="E247" s="147"/>
      <c r="F247" s="148">
        <f t="shared" si="10"/>
        <v>22281</v>
      </c>
      <c r="G247" s="348">
        <f t="shared" si="11"/>
        <v>16247</v>
      </c>
      <c r="H247" s="348"/>
      <c r="I247" s="344">
        <v>306</v>
      </c>
    </row>
    <row r="248" spans="1:9">
      <c r="A248" s="127">
        <v>320</v>
      </c>
      <c r="B248" s="60">
        <f t="shared" si="12"/>
        <v>19.899999999999999</v>
      </c>
      <c r="C248" s="58"/>
      <c r="D248" s="148">
        <v>26930</v>
      </c>
      <c r="E248" s="147"/>
      <c r="F248" s="148">
        <f t="shared" si="10"/>
        <v>22270</v>
      </c>
      <c r="G248" s="348">
        <f t="shared" si="11"/>
        <v>16239</v>
      </c>
      <c r="H248" s="348"/>
      <c r="I248" s="344">
        <v>306</v>
      </c>
    </row>
    <row r="249" spans="1:9">
      <c r="A249" s="127">
        <v>321</v>
      </c>
      <c r="B249" s="60">
        <f>ROUND(0.007*A249+17.63,2)</f>
        <v>19.88</v>
      </c>
      <c r="C249" s="58"/>
      <c r="D249" s="148">
        <v>26930</v>
      </c>
      <c r="E249" s="147"/>
      <c r="F249" s="148">
        <f t="shared" si="10"/>
        <v>22292</v>
      </c>
      <c r="G249" s="348">
        <f t="shared" si="11"/>
        <v>16256</v>
      </c>
      <c r="H249" s="348"/>
      <c r="I249" s="344">
        <v>306</v>
      </c>
    </row>
    <row r="250" spans="1:9">
      <c r="A250" s="127">
        <v>322</v>
      </c>
      <c r="B250" s="60">
        <f t="shared" ref="B250:B313" si="13">ROUND(0.007*A250+17.63,2)</f>
        <v>19.88</v>
      </c>
      <c r="C250" s="58"/>
      <c r="D250" s="148">
        <v>26930</v>
      </c>
      <c r="E250" s="147"/>
      <c r="F250" s="148">
        <f t="shared" si="10"/>
        <v>22292</v>
      </c>
      <c r="G250" s="348">
        <f t="shared" si="11"/>
        <v>16256</v>
      </c>
      <c r="H250" s="348"/>
      <c r="I250" s="344">
        <v>306</v>
      </c>
    </row>
    <row r="251" spans="1:9">
      <c r="A251" s="127">
        <v>323</v>
      </c>
      <c r="B251" s="60">
        <f t="shared" si="13"/>
        <v>19.89</v>
      </c>
      <c r="C251" s="58"/>
      <c r="D251" s="148">
        <v>26930</v>
      </c>
      <c r="E251" s="147"/>
      <c r="F251" s="148">
        <f t="shared" si="10"/>
        <v>22281</v>
      </c>
      <c r="G251" s="348">
        <f t="shared" si="11"/>
        <v>16247</v>
      </c>
      <c r="H251" s="348"/>
      <c r="I251" s="344">
        <v>306</v>
      </c>
    </row>
    <row r="252" spans="1:9">
      <c r="A252" s="127">
        <v>324</v>
      </c>
      <c r="B252" s="60">
        <f t="shared" si="13"/>
        <v>19.899999999999999</v>
      </c>
      <c r="C252" s="58"/>
      <c r="D252" s="148">
        <v>26930</v>
      </c>
      <c r="E252" s="147"/>
      <c r="F252" s="148">
        <f t="shared" si="10"/>
        <v>22270</v>
      </c>
      <c r="G252" s="348">
        <f t="shared" si="11"/>
        <v>16239</v>
      </c>
      <c r="H252" s="348"/>
      <c r="I252" s="344">
        <v>306</v>
      </c>
    </row>
    <row r="253" spans="1:9">
      <c r="A253" s="127">
        <v>325</v>
      </c>
      <c r="B253" s="60">
        <f t="shared" si="13"/>
        <v>19.91</v>
      </c>
      <c r="C253" s="58"/>
      <c r="D253" s="148">
        <v>26930</v>
      </c>
      <c r="E253" s="147"/>
      <c r="F253" s="148">
        <f t="shared" si="10"/>
        <v>22258</v>
      </c>
      <c r="G253" s="348">
        <f t="shared" si="11"/>
        <v>16231</v>
      </c>
      <c r="H253" s="348"/>
      <c r="I253" s="344">
        <v>306</v>
      </c>
    </row>
    <row r="254" spans="1:9">
      <c r="A254" s="127">
        <v>326</v>
      </c>
      <c r="B254" s="60">
        <f t="shared" si="13"/>
        <v>19.91</v>
      </c>
      <c r="C254" s="58"/>
      <c r="D254" s="148">
        <v>26930</v>
      </c>
      <c r="E254" s="147"/>
      <c r="F254" s="148">
        <f t="shared" si="10"/>
        <v>22258</v>
      </c>
      <c r="G254" s="348">
        <f t="shared" si="11"/>
        <v>16231</v>
      </c>
      <c r="H254" s="348"/>
      <c r="I254" s="344">
        <v>306</v>
      </c>
    </row>
    <row r="255" spans="1:9">
      <c r="A255" s="127">
        <v>327</v>
      </c>
      <c r="B255" s="60">
        <f t="shared" si="13"/>
        <v>19.920000000000002</v>
      </c>
      <c r="C255" s="58"/>
      <c r="D255" s="148">
        <v>26930</v>
      </c>
      <c r="E255" s="147"/>
      <c r="F255" s="148">
        <f t="shared" si="10"/>
        <v>22247</v>
      </c>
      <c r="G255" s="348">
        <f t="shared" si="11"/>
        <v>16223</v>
      </c>
      <c r="H255" s="348"/>
      <c r="I255" s="344">
        <v>306</v>
      </c>
    </row>
    <row r="256" spans="1:9">
      <c r="A256" s="127">
        <v>328</v>
      </c>
      <c r="B256" s="60">
        <f t="shared" si="13"/>
        <v>19.93</v>
      </c>
      <c r="C256" s="58"/>
      <c r="D256" s="148">
        <v>26930</v>
      </c>
      <c r="E256" s="147"/>
      <c r="F256" s="148">
        <f t="shared" si="10"/>
        <v>22236</v>
      </c>
      <c r="G256" s="348">
        <f t="shared" si="11"/>
        <v>16215</v>
      </c>
      <c r="H256" s="348"/>
      <c r="I256" s="344">
        <v>306</v>
      </c>
    </row>
    <row r="257" spans="1:9">
      <c r="A257" s="127">
        <v>329</v>
      </c>
      <c r="B257" s="60">
        <f t="shared" si="13"/>
        <v>19.93</v>
      </c>
      <c r="C257" s="58"/>
      <c r="D257" s="148">
        <v>26930</v>
      </c>
      <c r="E257" s="147"/>
      <c r="F257" s="148">
        <f t="shared" si="10"/>
        <v>22236</v>
      </c>
      <c r="G257" s="348">
        <f t="shared" si="11"/>
        <v>16215</v>
      </c>
      <c r="H257" s="348"/>
      <c r="I257" s="344">
        <v>306</v>
      </c>
    </row>
    <row r="258" spans="1:9">
      <c r="A258" s="127">
        <v>330</v>
      </c>
      <c r="B258" s="60">
        <f t="shared" si="13"/>
        <v>19.940000000000001</v>
      </c>
      <c r="C258" s="58"/>
      <c r="D258" s="148">
        <v>26930</v>
      </c>
      <c r="E258" s="147"/>
      <c r="F258" s="148">
        <f t="shared" si="10"/>
        <v>22225</v>
      </c>
      <c r="G258" s="348">
        <f t="shared" si="11"/>
        <v>16207</v>
      </c>
      <c r="H258" s="348"/>
      <c r="I258" s="344">
        <v>306</v>
      </c>
    </row>
    <row r="259" spans="1:9">
      <c r="A259" s="127">
        <v>331</v>
      </c>
      <c r="B259" s="60">
        <f t="shared" si="13"/>
        <v>19.95</v>
      </c>
      <c r="C259" s="58"/>
      <c r="D259" s="148">
        <v>26930</v>
      </c>
      <c r="E259" s="147"/>
      <c r="F259" s="148">
        <f t="shared" si="10"/>
        <v>22214</v>
      </c>
      <c r="G259" s="348">
        <f t="shared" si="11"/>
        <v>16198</v>
      </c>
      <c r="H259" s="348"/>
      <c r="I259" s="344">
        <v>306</v>
      </c>
    </row>
    <row r="260" spans="1:9">
      <c r="A260" s="127">
        <v>332</v>
      </c>
      <c r="B260" s="60">
        <f t="shared" si="13"/>
        <v>19.95</v>
      </c>
      <c r="C260" s="58"/>
      <c r="D260" s="148">
        <v>26930</v>
      </c>
      <c r="E260" s="147"/>
      <c r="F260" s="148">
        <f t="shared" si="10"/>
        <v>22214</v>
      </c>
      <c r="G260" s="348">
        <f t="shared" si="11"/>
        <v>16198</v>
      </c>
      <c r="H260" s="348"/>
      <c r="I260" s="344">
        <v>306</v>
      </c>
    </row>
    <row r="261" spans="1:9">
      <c r="A261" s="127">
        <v>333</v>
      </c>
      <c r="B261" s="60">
        <f t="shared" si="13"/>
        <v>19.96</v>
      </c>
      <c r="C261" s="58"/>
      <c r="D261" s="148">
        <v>26930</v>
      </c>
      <c r="E261" s="147"/>
      <c r="F261" s="148">
        <f t="shared" si="10"/>
        <v>22203</v>
      </c>
      <c r="G261" s="348">
        <f t="shared" si="11"/>
        <v>16190</v>
      </c>
      <c r="H261" s="348"/>
      <c r="I261" s="344">
        <v>306</v>
      </c>
    </row>
    <row r="262" spans="1:9">
      <c r="A262" s="127">
        <v>334</v>
      </c>
      <c r="B262" s="60">
        <f t="shared" si="13"/>
        <v>19.97</v>
      </c>
      <c r="C262" s="58"/>
      <c r="D262" s="148">
        <v>26930</v>
      </c>
      <c r="E262" s="147"/>
      <c r="F262" s="148">
        <f t="shared" si="10"/>
        <v>22193</v>
      </c>
      <c r="G262" s="348">
        <f t="shared" si="11"/>
        <v>16182</v>
      </c>
      <c r="H262" s="348"/>
      <c r="I262" s="344">
        <v>306</v>
      </c>
    </row>
    <row r="263" spans="1:9">
      <c r="A263" s="127">
        <v>335</v>
      </c>
      <c r="B263" s="60">
        <f t="shared" si="13"/>
        <v>19.98</v>
      </c>
      <c r="C263" s="58"/>
      <c r="D263" s="148">
        <v>26930</v>
      </c>
      <c r="E263" s="147"/>
      <c r="F263" s="148">
        <f t="shared" si="10"/>
        <v>22182</v>
      </c>
      <c r="G263" s="348">
        <f t="shared" si="11"/>
        <v>16174</v>
      </c>
      <c r="H263" s="348"/>
      <c r="I263" s="344">
        <v>306</v>
      </c>
    </row>
    <row r="264" spans="1:9">
      <c r="A264" s="127">
        <v>336</v>
      </c>
      <c r="B264" s="60">
        <f t="shared" si="13"/>
        <v>19.98</v>
      </c>
      <c r="C264" s="58"/>
      <c r="D264" s="148">
        <v>26930</v>
      </c>
      <c r="E264" s="147"/>
      <c r="F264" s="148">
        <f t="shared" si="10"/>
        <v>22182</v>
      </c>
      <c r="G264" s="348">
        <f t="shared" si="11"/>
        <v>16174</v>
      </c>
      <c r="H264" s="348"/>
      <c r="I264" s="344">
        <v>306</v>
      </c>
    </row>
    <row r="265" spans="1:9">
      <c r="A265" s="127">
        <v>337</v>
      </c>
      <c r="B265" s="60">
        <f t="shared" si="13"/>
        <v>19.989999999999998</v>
      </c>
      <c r="C265" s="58"/>
      <c r="D265" s="148">
        <v>26930</v>
      </c>
      <c r="E265" s="147"/>
      <c r="F265" s="148">
        <f t="shared" si="10"/>
        <v>22171</v>
      </c>
      <c r="G265" s="348">
        <f t="shared" si="11"/>
        <v>16166</v>
      </c>
      <c r="H265" s="348"/>
      <c r="I265" s="344">
        <v>306</v>
      </c>
    </row>
    <row r="266" spans="1:9">
      <c r="A266" s="127">
        <v>338</v>
      </c>
      <c r="B266" s="60">
        <f t="shared" si="13"/>
        <v>20</v>
      </c>
      <c r="C266" s="58"/>
      <c r="D266" s="148">
        <v>26930</v>
      </c>
      <c r="E266" s="147"/>
      <c r="F266" s="148">
        <f t="shared" si="10"/>
        <v>22160</v>
      </c>
      <c r="G266" s="348">
        <f t="shared" si="11"/>
        <v>16158</v>
      </c>
      <c r="H266" s="348"/>
      <c r="I266" s="344">
        <v>306</v>
      </c>
    </row>
    <row r="267" spans="1:9">
      <c r="A267" s="127">
        <v>339</v>
      </c>
      <c r="B267" s="60">
        <f t="shared" si="13"/>
        <v>20</v>
      </c>
      <c r="C267" s="58"/>
      <c r="D267" s="148">
        <v>26930</v>
      </c>
      <c r="E267" s="147"/>
      <c r="F267" s="148">
        <f t="shared" si="10"/>
        <v>22160</v>
      </c>
      <c r="G267" s="348">
        <f t="shared" si="11"/>
        <v>16158</v>
      </c>
      <c r="H267" s="348"/>
      <c r="I267" s="344">
        <v>306</v>
      </c>
    </row>
    <row r="268" spans="1:9">
      <c r="A268" s="127">
        <v>340</v>
      </c>
      <c r="B268" s="60">
        <f t="shared" si="13"/>
        <v>20.010000000000002</v>
      </c>
      <c r="C268" s="58"/>
      <c r="D268" s="148">
        <v>26930</v>
      </c>
      <c r="E268" s="147"/>
      <c r="F268" s="148">
        <f t="shared" si="10"/>
        <v>22149</v>
      </c>
      <c r="G268" s="348">
        <f t="shared" si="11"/>
        <v>16150</v>
      </c>
      <c r="H268" s="348"/>
      <c r="I268" s="344">
        <v>306</v>
      </c>
    </row>
    <row r="269" spans="1:9">
      <c r="A269" s="127">
        <v>341</v>
      </c>
      <c r="B269" s="60">
        <f t="shared" si="13"/>
        <v>20.02</v>
      </c>
      <c r="C269" s="58"/>
      <c r="D269" s="148">
        <v>26930</v>
      </c>
      <c r="E269" s="147"/>
      <c r="F269" s="148">
        <f t="shared" si="10"/>
        <v>22138</v>
      </c>
      <c r="G269" s="348">
        <f t="shared" si="11"/>
        <v>16142</v>
      </c>
      <c r="H269" s="348"/>
      <c r="I269" s="344">
        <v>306</v>
      </c>
    </row>
    <row r="270" spans="1:9">
      <c r="A270" s="127">
        <v>342</v>
      </c>
      <c r="B270" s="60">
        <f t="shared" si="13"/>
        <v>20.02</v>
      </c>
      <c r="C270" s="58"/>
      <c r="D270" s="148">
        <v>26930</v>
      </c>
      <c r="E270" s="147"/>
      <c r="F270" s="148">
        <f t="shared" si="10"/>
        <v>22138</v>
      </c>
      <c r="G270" s="348">
        <f t="shared" si="11"/>
        <v>16142</v>
      </c>
      <c r="H270" s="348"/>
      <c r="I270" s="344">
        <v>306</v>
      </c>
    </row>
    <row r="271" spans="1:9">
      <c r="A271" s="127">
        <v>343</v>
      </c>
      <c r="B271" s="60">
        <f t="shared" si="13"/>
        <v>20.03</v>
      </c>
      <c r="C271" s="58"/>
      <c r="D271" s="148">
        <v>26930</v>
      </c>
      <c r="E271" s="147"/>
      <c r="F271" s="148">
        <f t="shared" si="10"/>
        <v>22127</v>
      </c>
      <c r="G271" s="348">
        <f t="shared" si="11"/>
        <v>16134</v>
      </c>
      <c r="H271" s="348"/>
      <c r="I271" s="344">
        <v>306</v>
      </c>
    </row>
    <row r="272" spans="1:9">
      <c r="A272" s="127">
        <v>344</v>
      </c>
      <c r="B272" s="60">
        <f t="shared" si="13"/>
        <v>20.04</v>
      </c>
      <c r="C272" s="58"/>
      <c r="D272" s="148">
        <v>26930</v>
      </c>
      <c r="E272" s="147"/>
      <c r="F272" s="148">
        <f t="shared" si="10"/>
        <v>22116</v>
      </c>
      <c r="G272" s="348">
        <f t="shared" si="11"/>
        <v>16126</v>
      </c>
      <c r="H272" s="348"/>
      <c r="I272" s="344">
        <v>306</v>
      </c>
    </row>
    <row r="273" spans="1:9">
      <c r="A273" s="127">
        <v>345</v>
      </c>
      <c r="B273" s="60">
        <f t="shared" si="13"/>
        <v>20.05</v>
      </c>
      <c r="C273" s="58"/>
      <c r="D273" s="148">
        <v>26930</v>
      </c>
      <c r="E273" s="147"/>
      <c r="F273" s="148">
        <f t="shared" ref="F273:F336" si="14">ROUND(12*1.3525*(1/B273*D273)+I273,0)</f>
        <v>22105</v>
      </c>
      <c r="G273" s="348">
        <f t="shared" ref="G273:G336" si="15">ROUND(12*(1/B273*D273),0)</f>
        <v>16118</v>
      </c>
      <c r="H273" s="348"/>
      <c r="I273" s="344">
        <v>306</v>
      </c>
    </row>
    <row r="274" spans="1:9">
      <c r="A274" s="127">
        <v>346</v>
      </c>
      <c r="B274" s="60">
        <f t="shared" si="13"/>
        <v>20.05</v>
      </c>
      <c r="C274" s="58"/>
      <c r="D274" s="148">
        <v>26930</v>
      </c>
      <c r="E274" s="147"/>
      <c r="F274" s="148">
        <f t="shared" si="14"/>
        <v>22105</v>
      </c>
      <c r="G274" s="348">
        <f t="shared" si="15"/>
        <v>16118</v>
      </c>
      <c r="H274" s="348"/>
      <c r="I274" s="344">
        <v>306</v>
      </c>
    </row>
    <row r="275" spans="1:9">
      <c r="A275" s="127">
        <v>347</v>
      </c>
      <c r="B275" s="60">
        <f t="shared" si="13"/>
        <v>20.059999999999999</v>
      </c>
      <c r="C275" s="58"/>
      <c r="D275" s="148">
        <v>26930</v>
      </c>
      <c r="E275" s="147"/>
      <c r="F275" s="148">
        <f t="shared" si="14"/>
        <v>22094</v>
      </c>
      <c r="G275" s="348">
        <f t="shared" si="15"/>
        <v>16110</v>
      </c>
      <c r="H275" s="348"/>
      <c r="I275" s="344">
        <v>306</v>
      </c>
    </row>
    <row r="276" spans="1:9">
      <c r="A276" s="127">
        <v>348</v>
      </c>
      <c r="B276" s="60">
        <f t="shared" si="13"/>
        <v>20.07</v>
      </c>
      <c r="C276" s="58"/>
      <c r="D276" s="148">
        <v>26930</v>
      </c>
      <c r="E276" s="147"/>
      <c r="F276" s="148">
        <f t="shared" si="14"/>
        <v>22083</v>
      </c>
      <c r="G276" s="348">
        <f t="shared" si="15"/>
        <v>16102</v>
      </c>
      <c r="H276" s="348"/>
      <c r="I276" s="344">
        <v>306</v>
      </c>
    </row>
    <row r="277" spans="1:9">
      <c r="A277" s="127">
        <v>349</v>
      </c>
      <c r="B277" s="60">
        <f t="shared" si="13"/>
        <v>20.07</v>
      </c>
      <c r="C277" s="58"/>
      <c r="D277" s="148">
        <v>26930</v>
      </c>
      <c r="E277" s="147"/>
      <c r="F277" s="148">
        <f t="shared" si="14"/>
        <v>22083</v>
      </c>
      <c r="G277" s="348">
        <f t="shared" si="15"/>
        <v>16102</v>
      </c>
      <c r="H277" s="348"/>
      <c r="I277" s="344">
        <v>306</v>
      </c>
    </row>
    <row r="278" spans="1:9">
      <c r="A278" s="127">
        <v>350</v>
      </c>
      <c r="B278" s="60">
        <f t="shared" si="13"/>
        <v>20.079999999999998</v>
      </c>
      <c r="C278" s="58"/>
      <c r="D278" s="148">
        <v>26930</v>
      </c>
      <c r="E278" s="147"/>
      <c r="F278" s="148">
        <f t="shared" si="14"/>
        <v>22073</v>
      </c>
      <c r="G278" s="348">
        <f t="shared" si="15"/>
        <v>16094</v>
      </c>
      <c r="H278" s="348"/>
      <c r="I278" s="344">
        <v>306</v>
      </c>
    </row>
    <row r="279" spans="1:9">
      <c r="A279" s="127">
        <v>351</v>
      </c>
      <c r="B279" s="60">
        <f t="shared" si="13"/>
        <v>20.09</v>
      </c>
      <c r="C279" s="58"/>
      <c r="D279" s="148">
        <v>26930</v>
      </c>
      <c r="E279" s="147"/>
      <c r="F279" s="148">
        <f t="shared" si="14"/>
        <v>22062</v>
      </c>
      <c r="G279" s="348">
        <f t="shared" si="15"/>
        <v>16086</v>
      </c>
      <c r="H279" s="348"/>
      <c r="I279" s="344">
        <v>306</v>
      </c>
    </row>
    <row r="280" spans="1:9">
      <c r="A280" s="127">
        <v>352</v>
      </c>
      <c r="B280" s="60">
        <f t="shared" si="13"/>
        <v>20.09</v>
      </c>
      <c r="C280" s="58"/>
      <c r="D280" s="148">
        <v>26930</v>
      </c>
      <c r="E280" s="147"/>
      <c r="F280" s="148">
        <f t="shared" si="14"/>
        <v>22062</v>
      </c>
      <c r="G280" s="348">
        <f t="shared" si="15"/>
        <v>16086</v>
      </c>
      <c r="H280" s="348"/>
      <c r="I280" s="344">
        <v>306</v>
      </c>
    </row>
    <row r="281" spans="1:9">
      <c r="A281" s="127">
        <v>353</v>
      </c>
      <c r="B281" s="60">
        <f t="shared" si="13"/>
        <v>20.100000000000001</v>
      </c>
      <c r="C281" s="58"/>
      <c r="D281" s="148">
        <v>26930</v>
      </c>
      <c r="E281" s="147"/>
      <c r="F281" s="148">
        <f t="shared" si="14"/>
        <v>22051</v>
      </c>
      <c r="G281" s="348">
        <f t="shared" si="15"/>
        <v>16078</v>
      </c>
      <c r="H281" s="348"/>
      <c r="I281" s="344">
        <v>306</v>
      </c>
    </row>
    <row r="282" spans="1:9">
      <c r="A282" s="127">
        <v>354</v>
      </c>
      <c r="B282" s="60">
        <f t="shared" si="13"/>
        <v>20.11</v>
      </c>
      <c r="C282" s="58"/>
      <c r="D282" s="148">
        <v>26930</v>
      </c>
      <c r="E282" s="147"/>
      <c r="F282" s="148">
        <f t="shared" si="14"/>
        <v>22040</v>
      </c>
      <c r="G282" s="348">
        <f t="shared" si="15"/>
        <v>16070</v>
      </c>
      <c r="H282" s="348"/>
      <c r="I282" s="344">
        <v>306</v>
      </c>
    </row>
    <row r="283" spans="1:9">
      <c r="A283" s="127">
        <v>355</v>
      </c>
      <c r="B283" s="60">
        <f t="shared" si="13"/>
        <v>20.12</v>
      </c>
      <c r="C283" s="58"/>
      <c r="D283" s="148">
        <v>26930</v>
      </c>
      <c r="E283" s="147"/>
      <c r="F283" s="148">
        <f t="shared" si="14"/>
        <v>22029</v>
      </c>
      <c r="G283" s="348">
        <f t="shared" si="15"/>
        <v>16062</v>
      </c>
      <c r="H283" s="348"/>
      <c r="I283" s="344">
        <v>306</v>
      </c>
    </row>
    <row r="284" spans="1:9">
      <c r="A284" s="127">
        <v>356</v>
      </c>
      <c r="B284" s="60">
        <f t="shared" si="13"/>
        <v>20.12</v>
      </c>
      <c r="C284" s="58"/>
      <c r="D284" s="148">
        <v>26930</v>
      </c>
      <c r="E284" s="147"/>
      <c r="F284" s="148">
        <f t="shared" si="14"/>
        <v>22029</v>
      </c>
      <c r="G284" s="348">
        <f t="shared" si="15"/>
        <v>16062</v>
      </c>
      <c r="H284" s="348"/>
      <c r="I284" s="344">
        <v>306</v>
      </c>
    </row>
    <row r="285" spans="1:9">
      <c r="A285" s="127">
        <v>357</v>
      </c>
      <c r="B285" s="60">
        <f t="shared" si="13"/>
        <v>20.13</v>
      </c>
      <c r="C285" s="58"/>
      <c r="D285" s="148">
        <v>26930</v>
      </c>
      <c r="E285" s="147"/>
      <c r="F285" s="148">
        <f t="shared" si="14"/>
        <v>22019</v>
      </c>
      <c r="G285" s="348">
        <f t="shared" si="15"/>
        <v>16054</v>
      </c>
      <c r="H285" s="348"/>
      <c r="I285" s="344">
        <v>306</v>
      </c>
    </row>
    <row r="286" spans="1:9">
      <c r="A286" s="127">
        <v>358</v>
      </c>
      <c r="B286" s="60">
        <f t="shared" si="13"/>
        <v>20.14</v>
      </c>
      <c r="C286" s="58"/>
      <c r="D286" s="148">
        <v>26930</v>
      </c>
      <c r="E286" s="147"/>
      <c r="F286" s="148">
        <f t="shared" si="14"/>
        <v>22008</v>
      </c>
      <c r="G286" s="348">
        <f t="shared" si="15"/>
        <v>16046</v>
      </c>
      <c r="H286" s="348"/>
      <c r="I286" s="344">
        <v>306</v>
      </c>
    </row>
    <row r="287" spans="1:9">
      <c r="A287" s="127">
        <v>359</v>
      </c>
      <c r="B287" s="60">
        <f t="shared" si="13"/>
        <v>20.14</v>
      </c>
      <c r="C287" s="58"/>
      <c r="D287" s="148">
        <v>26930</v>
      </c>
      <c r="E287" s="147"/>
      <c r="F287" s="148">
        <f t="shared" si="14"/>
        <v>22008</v>
      </c>
      <c r="G287" s="348">
        <f t="shared" si="15"/>
        <v>16046</v>
      </c>
      <c r="H287" s="348"/>
      <c r="I287" s="344">
        <v>306</v>
      </c>
    </row>
    <row r="288" spans="1:9">
      <c r="A288" s="127">
        <v>360</v>
      </c>
      <c r="B288" s="60">
        <f t="shared" si="13"/>
        <v>20.149999999999999</v>
      </c>
      <c r="C288" s="58"/>
      <c r="D288" s="148">
        <v>26930</v>
      </c>
      <c r="E288" s="147"/>
      <c r="F288" s="148">
        <f t="shared" si="14"/>
        <v>21997</v>
      </c>
      <c r="G288" s="348">
        <f t="shared" si="15"/>
        <v>16038</v>
      </c>
      <c r="H288" s="348"/>
      <c r="I288" s="344">
        <v>306</v>
      </c>
    </row>
    <row r="289" spans="1:9">
      <c r="A289" s="127">
        <v>361</v>
      </c>
      <c r="B289" s="60">
        <f t="shared" si="13"/>
        <v>20.16</v>
      </c>
      <c r="C289" s="58"/>
      <c r="D289" s="148">
        <v>26930</v>
      </c>
      <c r="E289" s="147"/>
      <c r="F289" s="148">
        <f t="shared" si="14"/>
        <v>21986</v>
      </c>
      <c r="G289" s="348">
        <f t="shared" si="15"/>
        <v>16030</v>
      </c>
      <c r="H289" s="348"/>
      <c r="I289" s="344">
        <v>306</v>
      </c>
    </row>
    <row r="290" spans="1:9">
      <c r="A290" s="127">
        <v>362</v>
      </c>
      <c r="B290" s="60">
        <f t="shared" si="13"/>
        <v>20.16</v>
      </c>
      <c r="C290" s="58"/>
      <c r="D290" s="148">
        <v>26930</v>
      </c>
      <c r="E290" s="147"/>
      <c r="F290" s="148">
        <f t="shared" si="14"/>
        <v>21986</v>
      </c>
      <c r="G290" s="348">
        <f t="shared" si="15"/>
        <v>16030</v>
      </c>
      <c r="H290" s="348"/>
      <c r="I290" s="344">
        <v>306</v>
      </c>
    </row>
    <row r="291" spans="1:9">
      <c r="A291" s="127">
        <v>363</v>
      </c>
      <c r="B291" s="60">
        <f t="shared" si="13"/>
        <v>20.170000000000002</v>
      </c>
      <c r="C291" s="58"/>
      <c r="D291" s="148">
        <v>26930</v>
      </c>
      <c r="E291" s="147"/>
      <c r="F291" s="148">
        <f t="shared" si="14"/>
        <v>21976</v>
      </c>
      <c r="G291" s="348">
        <f t="shared" si="15"/>
        <v>16022</v>
      </c>
      <c r="H291" s="348"/>
      <c r="I291" s="344">
        <v>306</v>
      </c>
    </row>
    <row r="292" spans="1:9">
      <c r="A292" s="127">
        <v>364</v>
      </c>
      <c r="B292" s="60">
        <f t="shared" si="13"/>
        <v>20.18</v>
      </c>
      <c r="C292" s="58"/>
      <c r="D292" s="148">
        <v>26930</v>
      </c>
      <c r="E292" s="147"/>
      <c r="F292" s="148">
        <f t="shared" si="14"/>
        <v>21965</v>
      </c>
      <c r="G292" s="348">
        <f t="shared" si="15"/>
        <v>16014</v>
      </c>
      <c r="H292" s="348"/>
      <c r="I292" s="344">
        <v>306</v>
      </c>
    </row>
    <row r="293" spans="1:9">
      <c r="A293" s="127">
        <v>365</v>
      </c>
      <c r="B293" s="60">
        <f t="shared" si="13"/>
        <v>20.190000000000001</v>
      </c>
      <c r="C293" s="58"/>
      <c r="D293" s="148">
        <v>26930</v>
      </c>
      <c r="E293" s="147"/>
      <c r="F293" s="148">
        <f t="shared" si="14"/>
        <v>21954</v>
      </c>
      <c r="G293" s="348">
        <f t="shared" si="15"/>
        <v>16006</v>
      </c>
      <c r="H293" s="348"/>
      <c r="I293" s="344">
        <v>306</v>
      </c>
    </row>
    <row r="294" spans="1:9">
      <c r="A294" s="127">
        <v>366</v>
      </c>
      <c r="B294" s="60">
        <f t="shared" si="13"/>
        <v>20.190000000000001</v>
      </c>
      <c r="C294" s="58"/>
      <c r="D294" s="148">
        <v>26930</v>
      </c>
      <c r="E294" s="147"/>
      <c r="F294" s="148">
        <f t="shared" si="14"/>
        <v>21954</v>
      </c>
      <c r="G294" s="348">
        <f t="shared" si="15"/>
        <v>16006</v>
      </c>
      <c r="H294" s="348"/>
      <c r="I294" s="344">
        <v>306</v>
      </c>
    </row>
    <row r="295" spans="1:9">
      <c r="A295" s="127">
        <v>367</v>
      </c>
      <c r="B295" s="60">
        <f t="shared" si="13"/>
        <v>20.2</v>
      </c>
      <c r="C295" s="58"/>
      <c r="D295" s="148">
        <v>26930</v>
      </c>
      <c r="E295" s="147"/>
      <c r="F295" s="148">
        <f t="shared" si="14"/>
        <v>21943</v>
      </c>
      <c r="G295" s="348">
        <f t="shared" si="15"/>
        <v>15998</v>
      </c>
      <c r="H295" s="348"/>
      <c r="I295" s="344">
        <v>306</v>
      </c>
    </row>
    <row r="296" spans="1:9">
      <c r="A296" s="127">
        <v>368</v>
      </c>
      <c r="B296" s="60">
        <f t="shared" si="13"/>
        <v>20.21</v>
      </c>
      <c r="C296" s="58"/>
      <c r="D296" s="148">
        <v>26930</v>
      </c>
      <c r="E296" s="147"/>
      <c r="F296" s="148">
        <f t="shared" si="14"/>
        <v>21933</v>
      </c>
      <c r="G296" s="348">
        <f t="shared" si="15"/>
        <v>15990</v>
      </c>
      <c r="H296" s="348"/>
      <c r="I296" s="344">
        <v>306</v>
      </c>
    </row>
    <row r="297" spans="1:9">
      <c r="A297" s="127">
        <v>369</v>
      </c>
      <c r="B297" s="60">
        <f t="shared" si="13"/>
        <v>20.21</v>
      </c>
      <c r="C297" s="58"/>
      <c r="D297" s="148">
        <v>26930</v>
      </c>
      <c r="E297" s="147"/>
      <c r="F297" s="148">
        <f t="shared" si="14"/>
        <v>21933</v>
      </c>
      <c r="G297" s="348">
        <f t="shared" si="15"/>
        <v>15990</v>
      </c>
      <c r="H297" s="348"/>
      <c r="I297" s="344">
        <v>306</v>
      </c>
    </row>
    <row r="298" spans="1:9">
      <c r="A298" s="127">
        <v>370</v>
      </c>
      <c r="B298" s="60">
        <f t="shared" si="13"/>
        <v>20.22</v>
      </c>
      <c r="C298" s="58"/>
      <c r="D298" s="148">
        <v>26930</v>
      </c>
      <c r="E298" s="147"/>
      <c r="F298" s="148">
        <f t="shared" si="14"/>
        <v>21922</v>
      </c>
      <c r="G298" s="348">
        <f t="shared" si="15"/>
        <v>15982</v>
      </c>
      <c r="H298" s="348"/>
      <c r="I298" s="344">
        <v>306</v>
      </c>
    </row>
    <row r="299" spans="1:9">
      <c r="A299" s="127">
        <v>371</v>
      </c>
      <c r="B299" s="60">
        <f t="shared" si="13"/>
        <v>20.23</v>
      </c>
      <c r="C299" s="58"/>
      <c r="D299" s="148">
        <v>26930</v>
      </c>
      <c r="E299" s="147"/>
      <c r="F299" s="148">
        <f t="shared" si="14"/>
        <v>21911</v>
      </c>
      <c r="G299" s="348">
        <f t="shared" si="15"/>
        <v>15974</v>
      </c>
      <c r="H299" s="348"/>
      <c r="I299" s="344">
        <v>306</v>
      </c>
    </row>
    <row r="300" spans="1:9">
      <c r="A300" s="127">
        <v>372</v>
      </c>
      <c r="B300" s="60">
        <f t="shared" si="13"/>
        <v>20.23</v>
      </c>
      <c r="C300" s="58"/>
      <c r="D300" s="148">
        <v>26930</v>
      </c>
      <c r="E300" s="147"/>
      <c r="F300" s="148">
        <f t="shared" si="14"/>
        <v>21911</v>
      </c>
      <c r="G300" s="348">
        <f t="shared" si="15"/>
        <v>15974</v>
      </c>
      <c r="H300" s="348"/>
      <c r="I300" s="344">
        <v>306</v>
      </c>
    </row>
    <row r="301" spans="1:9">
      <c r="A301" s="127">
        <v>373</v>
      </c>
      <c r="B301" s="60">
        <f t="shared" si="13"/>
        <v>20.239999999999998</v>
      </c>
      <c r="C301" s="58"/>
      <c r="D301" s="148">
        <v>26930</v>
      </c>
      <c r="E301" s="147"/>
      <c r="F301" s="148">
        <f t="shared" si="14"/>
        <v>21901</v>
      </c>
      <c r="G301" s="348">
        <f t="shared" si="15"/>
        <v>15966</v>
      </c>
      <c r="H301" s="348"/>
      <c r="I301" s="344">
        <v>306</v>
      </c>
    </row>
    <row r="302" spans="1:9">
      <c r="A302" s="127">
        <v>374</v>
      </c>
      <c r="B302" s="60">
        <f t="shared" si="13"/>
        <v>20.25</v>
      </c>
      <c r="C302" s="58"/>
      <c r="D302" s="148">
        <v>26930</v>
      </c>
      <c r="E302" s="147"/>
      <c r="F302" s="148">
        <f t="shared" si="14"/>
        <v>21890</v>
      </c>
      <c r="G302" s="348">
        <f t="shared" si="15"/>
        <v>15959</v>
      </c>
      <c r="H302" s="348"/>
      <c r="I302" s="344">
        <v>306</v>
      </c>
    </row>
    <row r="303" spans="1:9">
      <c r="A303" s="127">
        <v>375</v>
      </c>
      <c r="B303" s="60">
        <f t="shared" si="13"/>
        <v>20.260000000000002</v>
      </c>
      <c r="C303" s="58"/>
      <c r="D303" s="148">
        <v>26930</v>
      </c>
      <c r="E303" s="147"/>
      <c r="F303" s="148">
        <f t="shared" si="14"/>
        <v>21879</v>
      </c>
      <c r="G303" s="348">
        <f t="shared" si="15"/>
        <v>15951</v>
      </c>
      <c r="H303" s="348"/>
      <c r="I303" s="344">
        <v>306</v>
      </c>
    </row>
    <row r="304" spans="1:9">
      <c r="A304" s="127">
        <v>376</v>
      </c>
      <c r="B304" s="60">
        <f t="shared" si="13"/>
        <v>20.260000000000002</v>
      </c>
      <c r="C304" s="58"/>
      <c r="D304" s="148">
        <v>26930</v>
      </c>
      <c r="E304" s="147"/>
      <c r="F304" s="148">
        <f t="shared" si="14"/>
        <v>21879</v>
      </c>
      <c r="G304" s="348">
        <f t="shared" si="15"/>
        <v>15951</v>
      </c>
      <c r="H304" s="348"/>
      <c r="I304" s="344">
        <v>306</v>
      </c>
    </row>
    <row r="305" spans="1:9">
      <c r="A305" s="127">
        <v>377</v>
      </c>
      <c r="B305" s="60">
        <f t="shared" si="13"/>
        <v>20.27</v>
      </c>
      <c r="C305" s="58"/>
      <c r="D305" s="148">
        <v>26930</v>
      </c>
      <c r="E305" s="147"/>
      <c r="F305" s="148">
        <f t="shared" si="14"/>
        <v>21869</v>
      </c>
      <c r="G305" s="348">
        <f t="shared" si="15"/>
        <v>15943</v>
      </c>
      <c r="H305" s="348"/>
      <c r="I305" s="344">
        <v>306</v>
      </c>
    </row>
    <row r="306" spans="1:9">
      <c r="A306" s="127">
        <v>378</v>
      </c>
      <c r="B306" s="60">
        <f t="shared" si="13"/>
        <v>20.28</v>
      </c>
      <c r="C306" s="58"/>
      <c r="D306" s="148">
        <v>26930</v>
      </c>
      <c r="E306" s="147"/>
      <c r="F306" s="148">
        <f t="shared" si="14"/>
        <v>21858</v>
      </c>
      <c r="G306" s="348">
        <f t="shared" si="15"/>
        <v>15935</v>
      </c>
      <c r="H306" s="348"/>
      <c r="I306" s="344">
        <v>306</v>
      </c>
    </row>
    <row r="307" spans="1:9">
      <c r="A307" s="127">
        <v>379</v>
      </c>
      <c r="B307" s="60">
        <f t="shared" si="13"/>
        <v>20.28</v>
      </c>
      <c r="C307" s="58"/>
      <c r="D307" s="148">
        <v>26930</v>
      </c>
      <c r="E307" s="147"/>
      <c r="F307" s="148">
        <f t="shared" si="14"/>
        <v>21858</v>
      </c>
      <c r="G307" s="348">
        <f t="shared" si="15"/>
        <v>15935</v>
      </c>
      <c r="H307" s="348"/>
      <c r="I307" s="344">
        <v>306</v>
      </c>
    </row>
    <row r="308" spans="1:9">
      <c r="A308" s="127">
        <v>380</v>
      </c>
      <c r="B308" s="60">
        <f t="shared" si="13"/>
        <v>20.29</v>
      </c>
      <c r="C308" s="58"/>
      <c r="D308" s="148">
        <v>26930</v>
      </c>
      <c r="E308" s="147"/>
      <c r="F308" s="148">
        <f t="shared" si="14"/>
        <v>21847</v>
      </c>
      <c r="G308" s="348">
        <f t="shared" si="15"/>
        <v>15927</v>
      </c>
      <c r="H308" s="348"/>
      <c r="I308" s="344">
        <v>306</v>
      </c>
    </row>
    <row r="309" spans="1:9">
      <c r="A309" s="127">
        <v>381</v>
      </c>
      <c r="B309" s="60">
        <f t="shared" si="13"/>
        <v>20.3</v>
      </c>
      <c r="C309" s="58"/>
      <c r="D309" s="148">
        <v>26930</v>
      </c>
      <c r="E309" s="147"/>
      <c r="F309" s="148">
        <f t="shared" si="14"/>
        <v>21837</v>
      </c>
      <c r="G309" s="348">
        <f t="shared" si="15"/>
        <v>15919</v>
      </c>
      <c r="H309" s="348"/>
      <c r="I309" s="344">
        <v>306</v>
      </c>
    </row>
    <row r="310" spans="1:9">
      <c r="A310" s="127">
        <v>382</v>
      </c>
      <c r="B310" s="60">
        <f t="shared" si="13"/>
        <v>20.3</v>
      </c>
      <c r="C310" s="58"/>
      <c r="D310" s="148">
        <v>26930</v>
      </c>
      <c r="E310" s="147"/>
      <c r="F310" s="148">
        <f t="shared" si="14"/>
        <v>21837</v>
      </c>
      <c r="G310" s="348">
        <f t="shared" si="15"/>
        <v>15919</v>
      </c>
      <c r="H310" s="348"/>
      <c r="I310" s="344">
        <v>306</v>
      </c>
    </row>
    <row r="311" spans="1:9">
      <c r="A311" s="127">
        <v>383</v>
      </c>
      <c r="B311" s="60">
        <f t="shared" si="13"/>
        <v>20.309999999999999</v>
      </c>
      <c r="C311" s="58"/>
      <c r="D311" s="148">
        <v>26930</v>
      </c>
      <c r="E311" s="147"/>
      <c r="F311" s="148">
        <f t="shared" si="14"/>
        <v>21826</v>
      </c>
      <c r="G311" s="348">
        <f t="shared" si="15"/>
        <v>15911</v>
      </c>
      <c r="H311" s="348"/>
      <c r="I311" s="344">
        <v>306</v>
      </c>
    </row>
    <row r="312" spans="1:9">
      <c r="A312" s="127">
        <v>384</v>
      </c>
      <c r="B312" s="60">
        <f t="shared" si="13"/>
        <v>20.32</v>
      </c>
      <c r="C312" s="58"/>
      <c r="D312" s="148">
        <v>26930</v>
      </c>
      <c r="E312" s="147"/>
      <c r="F312" s="148">
        <f t="shared" si="14"/>
        <v>21816</v>
      </c>
      <c r="G312" s="348">
        <f t="shared" si="15"/>
        <v>15904</v>
      </c>
      <c r="H312" s="348"/>
      <c r="I312" s="344">
        <v>306</v>
      </c>
    </row>
    <row r="313" spans="1:9">
      <c r="A313" s="127">
        <v>385</v>
      </c>
      <c r="B313" s="60">
        <f t="shared" si="13"/>
        <v>20.329999999999998</v>
      </c>
      <c r="C313" s="58"/>
      <c r="D313" s="148">
        <v>26930</v>
      </c>
      <c r="E313" s="147"/>
      <c r="F313" s="148">
        <f t="shared" si="14"/>
        <v>21805</v>
      </c>
      <c r="G313" s="348">
        <f t="shared" si="15"/>
        <v>15896</v>
      </c>
      <c r="H313" s="348"/>
      <c r="I313" s="344">
        <v>306</v>
      </c>
    </row>
    <row r="314" spans="1:9">
      <c r="A314" s="127">
        <v>386</v>
      </c>
      <c r="B314" s="60">
        <f t="shared" ref="B314:B327" si="16">ROUND(0.007*A314+17.63,2)</f>
        <v>20.329999999999998</v>
      </c>
      <c r="C314" s="58"/>
      <c r="D314" s="148">
        <v>26930</v>
      </c>
      <c r="E314" s="147"/>
      <c r="F314" s="148">
        <f t="shared" si="14"/>
        <v>21805</v>
      </c>
      <c r="G314" s="348">
        <f t="shared" si="15"/>
        <v>15896</v>
      </c>
      <c r="H314" s="348"/>
      <c r="I314" s="344">
        <v>306</v>
      </c>
    </row>
    <row r="315" spans="1:9">
      <c r="A315" s="127">
        <v>387</v>
      </c>
      <c r="B315" s="60">
        <f t="shared" si="16"/>
        <v>20.34</v>
      </c>
      <c r="C315" s="58"/>
      <c r="D315" s="148">
        <v>26930</v>
      </c>
      <c r="E315" s="147"/>
      <c r="F315" s="148">
        <f t="shared" si="14"/>
        <v>21794</v>
      </c>
      <c r="G315" s="348">
        <f t="shared" si="15"/>
        <v>15888</v>
      </c>
      <c r="H315" s="348"/>
      <c r="I315" s="344">
        <v>306</v>
      </c>
    </row>
    <row r="316" spans="1:9">
      <c r="A316" s="127">
        <v>388</v>
      </c>
      <c r="B316" s="60">
        <f t="shared" si="16"/>
        <v>20.350000000000001</v>
      </c>
      <c r="C316" s="58"/>
      <c r="D316" s="148">
        <v>26930</v>
      </c>
      <c r="E316" s="147"/>
      <c r="F316" s="148">
        <f t="shared" si="14"/>
        <v>21784</v>
      </c>
      <c r="G316" s="348">
        <f t="shared" si="15"/>
        <v>15880</v>
      </c>
      <c r="H316" s="348"/>
      <c r="I316" s="344">
        <v>306</v>
      </c>
    </row>
    <row r="317" spans="1:9">
      <c r="A317" s="127">
        <v>389</v>
      </c>
      <c r="B317" s="60">
        <f t="shared" si="16"/>
        <v>20.350000000000001</v>
      </c>
      <c r="C317" s="58"/>
      <c r="D317" s="148">
        <v>26930</v>
      </c>
      <c r="E317" s="147"/>
      <c r="F317" s="148">
        <f t="shared" si="14"/>
        <v>21784</v>
      </c>
      <c r="G317" s="348">
        <f t="shared" si="15"/>
        <v>15880</v>
      </c>
      <c r="H317" s="348"/>
      <c r="I317" s="344">
        <v>306</v>
      </c>
    </row>
    <row r="318" spans="1:9">
      <c r="A318" s="127">
        <v>390</v>
      </c>
      <c r="B318" s="60">
        <f t="shared" si="16"/>
        <v>20.36</v>
      </c>
      <c r="C318" s="58"/>
      <c r="D318" s="148">
        <v>26930</v>
      </c>
      <c r="E318" s="147"/>
      <c r="F318" s="148">
        <f t="shared" si="14"/>
        <v>21773</v>
      </c>
      <c r="G318" s="348">
        <f t="shared" si="15"/>
        <v>15872</v>
      </c>
      <c r="H318" s="348"/>
      <c r="I318" s="344">
        <v>306</v>
      </c>
    </row>
    <row r="319" spans="1:9">
      <c r="A319" s="127">
        <v>391</v>
      </c>
      <c r="B319" s="60">
        <f t="shared" si="16"/>
        <v>20.37</v>
      </c>
      <c r="C319" s="58"/>
      <c r="D319" s="148">
        <v>26930</v>
      </c>
      <c r="E319" s="147"/>
      <c r="F319" s="148">
        <f t="shared" si="14"/>
        <v>21763</v>
      </c>
      <c r="G319" s="348">
        <f t="shared" si="15"/>
        <v>15865</v>
      </c>
      <c r="H319" s="348"/>
      <c r="I319" s="344">
        <v>306</v>
      </c>
    </row>
    <row r="320" spans="1:9">
      <c r="A320" s="127">
        <v>392</v>
      </c>
      <c r="B320" s="60">
        <f t="shared" si="16"/>
        <v>20.37</v>
      </c>
      <c r="C320" s="58"/>
      <c r="D320" s="148">
        <v>26930</v>
      </c>
      <c r="E320" s="147"/>
      <c r="F320" s="148">
        <f t="shared" si="14"/>
        <v>21763</v>
      </c>
      <c r="G320" s="348">
        <f t="shared" si="15"/>
        <v>15865</v>
      </c>
      <c r="H320" s="348"/>
      <c r="I320" s="344">
        <v>306</v>
      </c>
    </row>
    <row r="321" spans="1:9">
      <c r="A321" s="127">
        <v>393</v>
      </c>
      <c r="B321" s="60">
        <f t="shared" si="16"/>
        <v>20.38</v>
      </c>
      <c r="C321" s="58"/>
      <c r="D321" s="148">
        <v>26930</v>
      </c>
      <c r="E321" s="147"/>
      <c r="F321" s="148">
        <f t="shared" si="14"/>
        <v>21752</v>
      </c>
      <c r="G321" s="348">
        <f t="shared" si="15"/>
        <v>15857</v>
      </c>
      <c r="H321" s="348"/>
      <c r="I321" s="344">
        <v>306</v>
      </c>
    </row>
    <row r="322" spans="1:9">
      <c r="A322" s="127">
        <v>394</v>
      </c>
      <c r="B322" s="60">
        <f t="shared" si="16"/>
        <v>20.39</v>
      </c>
      <c r="C322" s="58"/>
      <c r="D322" s="148">
        <v>26930</v>
      </c>
      <c r="E322" s="147"/>
      <c r="F322" s="148">
        <f t="shared" si="14"/>
        <v>21742</v>
      </c>
      <c r="G322" s="348">
        <f t="shared" si="15"/>
        <v>15849</v>
      </c>
      <c r="H322" s="348"/>
      <c r="I322" s="344">
        <v>306</v>
      </c>
    </row>
    <row r="323" spans="1:9">
      <c r="A323" s="127">
        <v>395</v>
      </c>
      <c r="B323" s="60">
        <f t="shared" si="16"/>
        <v>20.399999999999999</v>
      </c>
      <c r="C323" s="58"/>
      <c r="D323" s="148">
        <v>26930</v>
      </c>
      <c r="E323" s="147"/>
      <c r="F323" s="148">
        <f t="shared" si="14"/>
        <v>21731</v>
      </c>
      <c r="G323" s="348">
        <f t="shared" si="15"/>
        <v>15841</v>
      </c>
      <c r="H323" s="348"/>
      <c r="I323" s="344">
        <v>306</v>
      </c>
    </row>
    <row r="324" spans="1:9">
      <c r="A324" s="127">
        <v>396</v>
      </c>
      <c r="B324" s="60">
        <f t="shared" si="16"/>
        <v>20.399999999999999</v>
      </c>
      <c r="C324" s="58"/>
      <c r="D324" s="148">
        <v>26930</v>
      </c>
      <c r="E324" s="147"/>
      <c r="F324" s="148">
        <f t="shared" si="14"/>
        <v>21731</v>
      </c>
      <c r="G324" s="348">
        <f t="shared" si="15"/>
        <v>15841</v>
      </c>
      <c r="H324" s="348"/>
      <c r="I324" s="344">
        <v>306</v>
      </c>
    </row>
    <row r="325" spans="1:9">
      <c r="A325" s="127">
        <v>397</v>
      </c>
      <c r="B325" s="60">
        <f t="shared" si="16"/>
        <v>20.41</v>
      </c>
      <c r="C325" s="58"/>
      <c r="D325" s="148">
        <v>26930</v>
      </c>
      <c r="E325" s="147"/>
      <c r="F325" s="148">
        <f t="shared" si="14"/>
        <v>21721</v>
      </c>
      <c r="G325" s="348">
        <f t="shared" si="15"/>
        <v>15833</v>
      </c>
      <c r="H325" s="348"/>
      <c r="I325" s="344">
        <v>306</v>
      </c>
    </row>
    <row r="326" spans="1:9">
      <c r="A326" s="127">
        <v>398</v>
      </c>
      <c r="B326" s="60">
        <f t="shared" si="16"/>
        <v>20.420000000000002</v>
      </c>
      <c r="C326" s="58"/>
      <c r="D326" s="148">
        <v>26930</v>
      </c>
      <c r="E326" s="147"/>
      <c r="F326" s="148">
        <f t="shared" si="14"/>
        <v>21710</v>
      </c>
      <c r="G326" s="348">
        <f t="shared" si="15"/>
        <v>15826</v>
      </c>
      <c r="H326" s="348"/>
      <c r="I326" s="344">
        <v>306</v>
      </c>
    </row>
    <row r="327" spans="1:9">
      <c r="A327" s="127">
        <v>399</v>
      </c>
      <c r="B327" s="60">
        <f t="shared" si="16"/>
        <v>20.420000000000002</v>
      </c>
      <c r="C327" s="58"/>
      <c r="D327" s="148">
        <v>26930</v>
      </c>
      <c r="E327" s="147"/>
      <c r="F327" s="148">
        <f t="shared" si="14"/>
        <v>21710</v>
      </c>
      <c r="G327" s="348">
        <f t="shared" si="15"/>
        <v>15826</v>
      </c>
      <c r="H327" s="348"/>
      <c r="I327" s="344">
        <v>306</v>
      </c>
    </row>
    <row r="328" spans="1:9">
      <c r="A328" s="127">
        <v>400</v>
      </c>
      <c r="B328" s="60">
        <v>20.47</v>
      </c>
      <c r="C328" s="58"/>
      <c r="D328" s="148">
        <v>26930</v>
      </c>
      <c r="E328" s="147"/>
      <c r="F328" s="148">
        <f t="shared" si="14"/>
        <v>21658</v>
      </c>
      <c r="G328" s="348">
        <f t="shared" si="15"/>
        <v>15787</v>
      </c>
      <c r="H328" s="348"/>
      <c r="I328" s="344">
        <v>306</v>
      </c>
    </row>
    <row r="329" spans="1:9">
      <c r="A329" s="127">
        <v>401</v>
      </c>
      <c r="B329" s="60">
        <v>20.47</v>
      </c>
      <c r="C329" s="58"/>
      <c r="D329" s="148">
        <v>26930</v>
      </c>
      <c r="E329" s="147"/>
      <c r="F329" s="148">
        <f t="shared" si="14"/>
        <v>21658</v>
      </c>
      <c r="G329" s="348">
        <f t="shared" si="15"/>
        <v>15787</v>
      </c>
      <c r="H329" s="348"/>
      <c r="I329" s="344">
        <v>306</v>
      </c>
    </row>
    <row r="330" spans="1:9">
      <c r="A330" s="127">
        <v>402</v>
      </c>
      <c r="B330" s="60">
        <v>20.47</v>
      </c>
      <c r="C330" s="58"/>
      <c r="D330" s="148">
        <v>26930</v>
      </c>
      <c r="E330" s="147"/>
      <c r="F330" s="148">
        <f t="shared" si="14"/>
        <v>21658</v>
      </c>
      <c r="G330" s="348">
        <f t="shared" si="15"/>
        <v>15787</v>
      </c>
      <c r="H330" s="348"/>
      <c r="I330" s="344">
        <v>306</v>
      </c>
    </row>
    <row r="331" spans="1:9">
      <c r="A331" s="127">
        <v>403</v>
      </c>
      <c r="B331" s="60">
        <v>20.47</v>
      </c>
      <c r="C331" s="58"/>
      <c r="D331" s="148">
        <v>26930</v>
      </c>
      <c r="E331" s="147"/>
      <c r="F331" s="148">
        <f t="shared" si="14"/>
        <v>21658</v>
      </c>
      <c r="G331" s="348">
        <f t="shared" si="15"/>
        <v>15787</v>
      </c>
      <c r="H331" s="348"/>
      <c r="I331" s="344">
        <v>306</v>
      </c>
    </row>
    <row r="332" spans="1:9">
      <c r="A332" s="127">
        <v>404</v>
      </c>
      <c r="B332" s="60">
        <v>20.47</v>
      </c>
      <c r="C332" s="58"/>
      <c r="D332" s="148">
        <v>26930</v>
      </c>
      <c r="E332" s="147"/>
      <c r="F332" s="148">
        <f t="shared" si="14"/>
        <v>21658</v>
      </c>
      <c r="G332" s="348">
        <f t="shared" si="15"/>
        <v>15787</v>
      </c>
      <c r="H332" s="348"/>
      <c r="I332" s="344">
        <v>306</v>
      </c>
    </row>
    <row r="333" spans="1:9">
      <c r="A333" s="127">
        <v>405</v>
      </c>
      <c r="B333" s="60">
        <v>20.47</v>
      </c>
      <c r="C333" s="58"/>
      <c r="D333" s="148">
        <v>26930</v>
      </c>
      <c r="E333" s="147"/>
      <c r="F333" s="148">
        <f t="shared" si="14"/>
        <v>21658</v>
      </c>
      <c r="G333" s="348">
        <f t="shared" si="15"/>
        <v>15787</v>
      </c>
      <c r="H333" s="348"/>
      <c r="I333" s="344">
        <v>306</v>
      </c>
    </row>
    <row r="334" spans="1:9">
      <c r="A334" s="127">
        <v>406</v>
      </c>
      <c r="B334" s="60">
        <v>20.47</v>
      </c>
      <c r="C334" s="58"/>
      <c r="D334" s="148">
        <v>26930</v>
      </c>
      <c r="E334" s="147"/>
      <c r="F334" s="148">
        <f t="shared" si="14"/>
        <v>21658</v>
      </c>
      <c r="G334" s="348">
        <f t="shared" si="15"/>
        <v>15787</v>
      </c>
      <c r="H334" s="348"/>
      <c r="I334" s="344">
        <v>306</v>
      </c>
    </row>
    <row r="335" spans="1:9">
      <c r="A335" s="127">
        <v>407</v>
      </c>
      <c r="B335" s="60">
        <v>20.47</v>
      </c>
      <c r="C335" s="58"/>
      <c r="D335" s="148">
        <v>26930</v>
      </c>
      <c r="E335" s="147"/>
      <c r="F335" s="148">
        <f t="shared" si="14"/>
        <v>21658</v>
      </c>
      <c r="G335" s="348">
        <f t="shared" si="15"/>
        <v>15787</v>
      </c>
      <c r="H335" s="348"/>
      <c r="I335" s="344">
        <v>306</v>
      </c>
    </row>
    <row r="336" spans="1:9">
      <c r="A336" s="127">
        <v>408</v>
      </c>
      <c r="B336" s="60">
        <v>20.47</v>
      </c>
      <c r="C336" s="58"/>
      <c r="D336" s="148">
        <v>26930</v>
      </c>
      <c r="E336" s="147"/>
      <c r="F336" s="148">
        <f t="shared" si="14"/>
        <v>21658</v>
      </c>
      <c r="G336" s="348">
        <f t="shared" si="15"/>
        <v>15787</v>
      </c>
      <c r="H336" s="348"/>
      <c r="I336" s="344">
        <v>306</v>
      </c>
    </row>
    <row r="337" spans="1:9">
      <c r="A337" s="127">
        <v>409</v>
      </c>
      <c r="B337" s="60">
        <v>20.47</v>
      </c>
      <c r="C337" s="58"/>
      <c r="D337" s="148">
        <v>26930</v>
      </c>
      <c r="E337" s="147"/>
      <c r="F337" s="148">
        <f t="shared" ref="F337:F398" si="17">ROUND(12*1.3525*(1/B337*D337)+I337,0)</f>
        <v>21658</v>
      </c>
      <c r="G337" s="348">
        <f t="shared" ref="G337:G398" si="18">ROUND(12*(1/B337*D337),0)</f>
        <v>15787</v>
      </c>
      <c r="H337" s="348"/>
      <c r="I337" s="344">
        <v>306</v>
      </c>
    </row>
    <row r="338" spans="1:9">
      <c r="A338" s="127">
        <v>410</v>
      </c>
      <c r="B338" s="60">
        <v>20.47</v>
      </c>
      <c r="C338" s="58"/>
      <c r="D338" s="148">
        <v>26930</v>
      </c>
      <c r="E338" s="147"/>
      <c r="F338" s="148">
        <f t="shared" si="17"/>
        <v>21658</v>
      </c>
      <c r="G338" s="348">
        <f t="shared" si="18"/>
        <v>15787</v>
      </c>
      <c r="H338" s="348"/>
      <c r="I338" s="344">
        <v>306</v>
      </c>
    </row>
    <row r="339" spans="1:9">
      <c r="A339" s="127">
        <v>411</v>
      </c>
      <c r="B339" s="60">
        <v>20.47</v>
      </c>
      <c r="C339" s="58"/>
      <c r="D339" s="148">
        <v>26930</v>
      </c>
      <c r="E339" s="147"/>
      <c r="F339" s="148">
        <f t="shared" si="17"/>
        <v>21658</v>
      </c>
      <c r="G339" s="348">
        <f t="shared" si="18"/>
        <v>15787</v>
      </c>
      <c r="H339" s="348"/>
      <c r="I339" s="344">
        <v>306</v>
      </c>
    </row>
    <row r="340" spans="1:9">
      <c r="A340" s="127">
        <v>412</v>
      </c>
      <c r="B340" s="60">
        <v>20.47</v>
      </c>
      <c r="C340" s="58"/>
      <c r="D340" s="148">
        <v>26930</v>
      </c>
      <c r="E340" s="147"/>
      <c r="F340" s="148">
        <f t="shared" si="17"/>
        <v>21658</v>
      </c>
      <c r="G340" s="348">
        <f t="shared" si="18"/>
        <v>15787</v>
      </c>
      <c r="H340" s="348"/>
      <c r="I340" s="344">
        <v>306</v>
      </c>
    </row>
    <row r="341" spans="1:9">
      <c r="A341" s="127">
        <v>413</v>
      </c>
      <c r="B341" s="60">
        <v>20.47</v>
      </c>
      <c r="C341" s="58"/>
      <c r="D341" s="148">
        <v>26930</v>
      </c>
      <c r="E341" s="147"/>
      <c r="F341" s="148">
        <f t="shared" si="17"/>
        <v>21658</v>
      </c>
      <c r="G341" s="348">
        <f t="shared" si="18"/>
        <v>15787</v>
      </c>
      <c r="H341" s="348"/>
      <c r="I341" s="344">
        <v>306</v>
      </c>
    </row>
    <row r="342" spans="1:9">
      <c r="A342" s="127">
        <v>414</v>
      </c>
      <c r="B342" s="60">
        <v>20.47</v>
      </c>
      <c r="C342" s="58"/>
      <c r="D342" s="148">
        <v>26930</v>
      </c>
      <c r="E342" s="147"/>
      <c r="F342" s="148">
        <f t="shared" si="17"/>
        <v>21658</v>
      </c>
      <c r="G342" s="348">
        <f t="shared" si="18"/>
        <v>15787</v>
      </c>
      <c r="H342" s="348"/>
      <c r="I342" s="344">
        <v>306</v>
      </c>
    </row>
    <row r="343" spans="1:9">
      <c r="A343" s="127">
        <v>415</v>
      </c>
      <c r="B343" s="60">
        <v>20.47</v>
      </c>
      <c r="C343" s="58"/>
      <c r="D343" s="148">
        <v>26930</v>
      </c>
      <c r="E343" s="147"/>
      <c r="F343" s="148">
        <f t="shared" si="17"/>
        <v>21658</v>
      </c>
      <c r="G343" s="348">
        <f t="shared" si="18"/>
        <v>15787</v>
      </c>
      <c r="H343" s="348"/>
      <c r="I343" s="344">
        <v>306</v>
      </c>
    </row>
    <row r="344" spans="1:9">
      <c r="A344" s="127">
        <v>416</v>
      </c>
      <c r="B344" s="60">
        <v>20.47</v>
      </c>
      <c r="C344" s="58"/>
      <c r="D344" s="148">
        <v>26930</v>
      </c>
      <c r="E344" s="147"/>
      <c r="F344" s="148">
        <f t="shared" si="17"/>
        <v>21658</v>
      </c>
      <c r="G344" s="348">
        <f t="shared" si="18"/>
        <v>15787</v>
      </c>
      <c r="H344" s="348"/>
      <c r="I344" s="344">
        <v>306</v>
      </c>
    </row>
    <row r="345" spans="1:9">
      <c r="A345" s="127">
        <v>417</v>
      </c>
      <c r="B345" s="60">
        <v>20.47</v>
      </c>
      <c r="C345" s="58"/>
      <c r="D345" s="148">
        <v>26930</v>
      </c>
      <c r="E345" s="147"/>
      <c r="F345" s="148">
        <f t="shared" si="17"/>
        <v>21658</v>
      </c>
      <c r="G345" s="348">
        <f t="shared" si="18"/>
        <v>15787</v>
      </c>
      <c r="H345" s="348"/>
      <c r="I345" s="344">
        <v>306</v>
      </c>
    </row>
    <row r="346" spans="1:9">
      <c r="A346" s="127">
        <v>418</v>
      </c>
      <c r="B346" s="60">
        <v>20.47</v>
      </c>
      <c r="C346" s="58"/>
      <c r="D346" s="148">
        <v>26930</v>
      </c>
      <c r="E346" s="147"/>
      <c r="F346" s="148">
        <f t="shared" si="17"/>
        <v>21658</v>
      </c>
      <c r="G346" s="348">
        <f t="shared" si="18"/>
        <v>15787</v>
      </c>
      <c r="H346" s="348"/>
      <c r="I346" s="344">
        <v>306</v>
      </c>
    </row>
    <row r="347" spans="1:9">
      <c r="A347" s="127">
        <v>419</v>
      </c>
      <c r="B347" s="60">
        <v>20.47</v>
      </c>
      <c r="C347" s="58"/>
      <c r="D347" s="148">
        <v>26930</v>
      </c>
      <c r="E347" s="147"/>
      <c r="F347" s="148">
        <f t="shared" si="17"/>
        <v>21658</v>
      </c>
      <c r="G347" s="348">
        <f t="shared" si="18"/>
        <v>15787</v>
      </c>
      <c r="H347" s="348"/>
      <c r="I347" s="344">
        <v>306</v>
      </c>
    </row>
    <row r="348" spans="1:9">
      <c r="A348" s="127">
        <v>420</v>
      </c>
      <c r="B348" s="60">
        <v>20.47</v>
      </c>
      <c r="C348" s="58"/>
      <c r="D348" s="148">
        <v>26930</v>
      </c>
      <c r="E348" s="147"/>
      <c r="F348" s="148">
        <f t="shared" si="17"/>
        <v>21658</v>
      </c>
      <c r="G348" s="348">
        <f t="shared" si="18"/>
        <v>15787</v>
      </c>
      <c r="H348" s="348"/>
      <c r="I348" s="344">
        <v>306</v>
      </c>
    </row>
    <row r="349" spans="1:9">
      <c r="A349" s="127">
        <v>421</v>
      </c>
      <c r="B349" s="60">
        <v>20.47</v>
      </c>
      <c r="C349" s="58"/>
      <c r="D349" s="148">
        <v>26930</v>
      </c>
      <c r="E349" s="147"/>
      <c r="F349" s="148">
        <f t="shared" si="17"/>
        <v>21658</v>
      </c>
      <c r="G349" s="348">
        <f t="shared" si="18"/>
        <v>15787</v>
      </c>
      <c r="H349" s="348"/>
      <c r="I349" s="344">
        <v>306</v>
      </c>
    </row>
    <row r="350" spans="1:9">
      <c r="A350" s="127">
        <v>422</v>
      </c>
      <c r="B350" s="60">
        <v>20.47</v>
      </c>
      <c r="C350" s="58"/>
      <c r="D350" s="148">
        <v>26930</v>
      </c>
      <c r="E350" s="147"/>
      <c r="F350" s="148">
        <f t="shared" si="17"/>
        <v>21658</v>
      </c>
      <c r="G350" s="348">
        <f t="shared" si="18"/>
        <v>15787</v>
      </c>
      <c r="H350" s="348"/>
      <c r="I350" s="344">
        <v>306</v>
      </c>
    </row>
    <row r="351" spans="1:9">
      <c r="A351" s="127">
        <v>423</v>
      </c>
      <c r="B351" s="60">
        <v>20.47</v>
      </c>
      <c r="C351" s="58"/>
      <c r="D351" s="148">
        <v>26930</v>
      </c>
      <c r="E351" s="147"/>
      <c r="F351" s="148">
        <f t="shared" si="17"/>
        <v>21658</v>
      </c>
      <c r="G351" s="348">
        <f t="shared" si="18"/>
        <v>15787</v>
      </c>
      <c r="H351" s="348"/>
      <c r="I351" s="344">
        <v>306</v>
      </c>
    </row>
    <row r="352" spans="1:9">
      <c r="A352" s="127">
        <v>424</v>
      </c>
      <c r="B352" s="60">
        <v>20.47</v>
      </c>
      <c r="C352" s="58"/>
      <c r="D352" s="148">
        <v>26930</v>
      </c>
      <c r="E352" s="147"/>
      <c r="F352" s="148">
        <f t="shared" si="17"/>
        <v>21658</v>
      </c>
      <c r="G352" s="348">
        <f t="shared" si="18"/>
        <v>15787</v>
      </c>
      <c r="H352" s="348"/>
      <c r="I352" s="344">
        <v>306</v>
      </c>
    </row>
    <row r="353" spans="1:9">
      <c r="A353" s="127">
        <v>425</v>
      </c>
      <c r="B353" s="60">
        <v>20.47</v>
      </c>
      <c r="C353" s="58"/>
      <c r="D353" s="148">
        <v>26930</v>
      </c>
      <c r="E353" s="147"/>
      <c r="F353" s="148">
        <f t="shared" si="17"/>
        <v>21658</v>
      </c>
      <c r="G353" s="348">
        <f t="shared" si="18"/>
        <v>15787</v>
      </c>
      <c r="H353" s="348"/>
      <c r="I353" s="344">
        <v>306</v>
      </c>
    </row>
    <row r="354" spans="1:9">
      <c r="A354" s="127">
        <v>426</v>
      </c>
      <c r="B354" s="60">
        <v>20.47</v>
      </c>
      <c r="C354" s="58"/>
      <c r="D354" s="148">
        <v>26930</v>
      </c>
      <c r="E354" s="147"/>
      <c r="F354" s="148">
        <f t="shared" si="17"/>
        <v>21658</v>
      </c>
      <c r="G354" s="348">
        <f t="shared" si="18"/>
        <v>15787</v>
      </c>
      <c r="H354" s="348"/>
      <c r="I354" s="344">
        <v>306</v>
      </c>
    </row>
    <row r="355" spans="1:9">
      <c r="A355" s="127">
        <v>427</v>
      </c>
      <c r="B355" s="60">
        <v>20.47</v>
      </c>
      <c r="C355" s="58"/>
      <c r="D355" s="148">
        <v>26930</v>
      </c>
      <c r="E355" s="147"/>
      <c r="F355" s="148">
        <f t="shared" si="17"/>
        <v>21658</v>
      </c>
      <c r="G355" s="348">
        <f t="shared" si="18"/>
        <v>15787</v>
      </c>
      <c r="H355" s="348"/>
      <c r="I355" s="344">
        <v>306</v>
      </c>
    </row>
    <row r="356" spans="1:9">
      <c r="A356" s="127">
        <v>428</v>
      </c>
      <c r="B356" s="60">
        <v>20.47</v>
      </c>
      <c r="C356" s="58"/>
      <c r="D356" s="148">
        <v>26930</v>
      </c>
      <c r="E356" s="147"/>
      <c r="F356" s="148">
        <f t="shared" si="17"/>
        <v>21658</v>
      </c>
      <c r="G356" s="348">
        <f t="shared" si="18"/>
        <v>15787</v>
      </c>
      <c r="H356" s="348"/>
      <c r="I356" s="344">
        <v>306</v>
      </c>
    </row>
    <row r="357" spans="1:9">
      <c r="A357" s="127">
        <v>429</v>
      </c>
      <c r="B357" s="60">
        <v>20.47</v>
      </c>
      <c r="C357" s="58"/>
      <c r="D357" s="148">
        <v>26930</v>
      </c>
      <c r="E357" s="147"/>
      <c r="F357" s="148">
        <f t="shared" si="17"/>
        <v>21658</v>
      </c>
      <c r="G357" s="348">
        <f t="shared" si="18"/>
        <v>15787</v>
      </c>
      <c r="H357" s="348"/>
      <c r="I357" s="344">
        <v>306</v>
      </c>
    </row>
    <row r="358" spans="1:9">
      <c r="A358" s="127">
        <v>430</v>
      </c>
      <c r="B358" s="60">
        <v>20.47</v>
      </c>
      <c r="C358" s="58"/>
      <c r="D358" s="148">
        <v>26930</v>
      </c>
      <c r="E358" s="147"/>
      <c r="F358" s="148">
        <f t="shared" si="17"/>
        <v>21658</v>
      </c>
      <c r="G358" s="348">
        <f t="shared" si="18"/>
        <v>15787</v>
      </c>
      <c r="H358" s="348"/>
      <c r="I358" s="344">
        <v>306</v>
      </c>
    </row>
    <row r="359" spans="1:9">
      <c r="A359" s="127">
        <v>431</v>
      </c>
      <c r="B359" s="60">
        <v>20.47</v>
      </c>
      <c r="C359" s="58"/>
      <c r="D359" s="148">
        <v>26930</v>
      </c>
      <c r="E359" s="147"/>
      <c r="F359" s="148">
        <f t="shared" si="17"/>
        <v>21658</v>
      </c>
      <c r="G359" s="348">
        <f t="shared" si="18"/>
        <v>15787</v>
      </c>
      <c r="H359" s="348"/>
      <c r="I359" s="344">
        <v>306</v>
      </c>
    </row>
    <row r="360" spans="1:9">
      <c r="A360" s="127">
        <v>432</v>
      </c>
      <c r="B360" s="60">
        <v>20.47</v>
      </c>
      <c r="C360" s="58"/>
      <c r="D360" s="148">
        <v>26930</v>
      </c>
      <c r="E360" s="147"/>
      <c r="F360" s="148">
        <f t="shared" si="17"/>
        <v>21658</v>
      </c>
      <c r="G360" s="348">
        <f t="shared" si="18"/>
        <v>15787</v>
      </c>
      <c r="H360" s="348"/>
      <c r="I360" s="344">
        <v>306</v>
      </c>
    </row>
    <row r="361" spans="1:9">
      <c r="A361" s="127">
        <v>433</v>
      </c>
      <c r="B361" s="60">
        <v>20.47</v>
      </c>
      <c r="C361" s="58"/>
      <c r="D361" s="148">
        <v>26930</v>
      </c>
      <c r="E361" s="147"/>
      <c r="F361" s="148">
        <f t="shared" si="17"/>
        <v>21658</v>
      </c>
      <c r="G361" s="348">
        <f t="shared" si="18"/>
        <v>15787</v>
      </c>
      <c r="H361" s="348"/>
      <c r="I361" s="344">
        <v>306</v>
      </c>
    </row>
    <row r="362" spans="1:9">
      <c r="A362" s="127">
        <v>434</v>
      </c>
      <c r="B362" s="60">
        <v>20.47</v>
      </c>
      <c r="C362" s="58"/>
      <c r="D362" s="148">
        <v>26930</v>
      </c>
      <c r="E362" s="147"/>
      <c r="F362" s="148">
        <f t="shared" si="17"/>
        <v>21658</v>
      </c>
      <c r="G362" s="348">
        <f t="shared" si="18"/>
        <v>15787</v>
      </c>
      <c r="H362" s="348"/>
      <c r="I362" s="344">
        <v>306</v>
      </c>
    </row>
    <row r="363" spans="1:9">
      <c r="A363" s="127">
        <v>435</v>
      </c>
      <c r="B363" s="60">
        <v>20.47</v>
      </c>
      <c r="C363" s="58"/>
      <c r="D363" s="148">
        <v>26930</v>
      </c>
      <c r="E363" s="147"/>
      <c r="F363" s="148">
        <f t="shared" si="17"/>
        <v>21658</v>
      </c>
      <c r="G363" s="348">
        <f t="shared" si="18"/>
        <v>15787</v>
      </c>
      <c r="H363" s="348"/>
      <c r="I363" s="344">
        <v>306</v>
      </c>
    </row>
    <row r="364" spans="1:9">
      <c r="A364" s="127">
        <v>436</v>
      </c>
      <c r="B364" s="60">
        <v>20.47</v>
      </c>
      <c r="C364" s="58"/>
      <c r="D364" s="148">
        <v>26930</v>
      </c>
      <c r="E364" s="147"/>
      <c r="F364" s="148">
        <f t="shared" si="17"/>
        <v>21658</v>
      </c>
      <c r="G364" s="348">
        <f t="shared" si="18"/>
        <v>15787</v>
      </c>
      <c r="H364" s="348"/>
      <c r="I364" s="344">
        <v>306</v>
      </c>
    </row>
    <row r="365" spans="1:9">
      <c r="A365" s="127">
        <v>437</v>
      </c>
      <c r="B365" s="60">
        <v>20.47</v>
      </c>
      <c r="C365" s="58"/>
      <c r="D365" s="148">
        <v>26930</v>
      </c>
      <c r="E365" s="147"/>
      <c r="F365" s="148">
        <f t="shared" si="17"/>
        <v>21658</v>
      </c>
      <c r="G365" s="348">
        <f t="shared" si="18"/>
        <v>15787</v>
      </c>
      <c r="H365" s="348"/>
      <c r="I365" s="344">
        <v>306</v>
      </c>
    </row>
    <row r="366" spans="1:9">
      <c r="A366" s="127">
        <v>438</v>
      </c>
      <c r="B366" s="60">
        <v>20.47</v>
      </c>
      <c r="C366" s="58"/>
      <c r="D366" s="148">
        <v>26930</v>
      </c>
      <c r="E366" s="147"/>
      <c r="F366" s="148">
        <f t="shared" si="17"/>
        <v>21658</v>
      </c>
      <c r="G366" s="348">
        <f t="shared" si="18"/>
        <v>15787</v>
      </c>
      <c r="H366" s="348"/>
      <c r="I366" s="344">
        <v>306</v>
      </c>
    </row>
    <row r="367" spans="1:9">
      <c r="A367" s="127">
        <v>439</v>
      </c>
      <c r="B367" s="60">
        <v>20.47</v>
      </c>
      <c r="C367" s="58"/>
      <c r="D367" s="148">
        <v>26930</v>
      </c>
      <c r="E367" s="147"/>
      <c r="F367" s="148">
        <f t="shared" si="17"/>
        <v>21658</v>
      </c>
      <c r="G367" s="348">
        <f t="shared" si="18"/>
        <v>15787</v>
      </c>
      <c r="H367" s="348"/>
      <c r="I367" s="344">
        <v>306</v>
      </c>
    </row>
    <row r="368" spans="1:9">
      <c r="A368" s="127">
        <v>440</v>
      </c>
      <c r="B368" s="60">
        <v>20.47</v>
      </c>
      <c r="C368" s="58"/>
      <c r="D368" s="148">
        <v>26930</v>
      </c>
      <c r="E368" s="147"/>
      <c r="F368" s="148">
        <f t="shared" si="17"/>
        <v>21658</v>
      </c>
      <c r="G368" s="348">
        <f t="shared" si="18"/>
        <v>15787</v>
      </c>
      <c r="H368" s="348"/>
      <c r="I368" s="344">
        <v>306</v>
      </c>
    </row>
    <row r="369" spans="1:9">
      <c r="A369" s="127">
        <v>441</v>
      </c>
      <c r="B369" s="60">
        <v>20.47</v>
      </c>
      <c r="C369" s="58"/>
      <c r="D369" s="148">
        <v>26930</v>
      </c>
      <c r="E369" s="147"/>
      <c r="F369" s="148">
        <f t="shared" si="17"/>
        <v>21658</v>
      </c>
      <c r="G369" s="348">
        <f t="shared" si="18"/>
        <v>15787</v>
      </c>
      <c r="H369" s="348"/>
      <c r="I369" s="344">
        <v>306</v>
      </c>
    </row>
    <row r="370" spans="1:9">
      <c r="A370" s="127">
        <v>442</v>
      </c>
      <c r="B370" s="60">
        <v>20.47</v>
      </c>
      <c r="C370" s="58"/>
      <c r="D370" s="148">
        <v>26930</v>
      </c>
      <c r="E370" s="147"/>
      <c r="F370" s="148">
        <f t="shared" si="17"/>
        <v>21658</v>
      </c>
      <c r="G370" s="348">
        <f t="shared" si="18"/>
        <v>15787</v>
      </c>
      <c r="H370" s="348"/>
      <c r="I370" s="344">
        <v>306</v>
      </c>
    </row>
    <row r="371" spans="1:9">
      <c r="A371" s="127">
        <v>443</v>
      </c>
      <c r="B371" s="60">
        <v>20.47</v>
      </c>
      <c r="C371" s="58"/>
      <c r="D371" s="148">
        <v>26930</v>
      </c>
      <c r="E371" s="147"/>
      <c r="F371" s="148">
        <f t="shared" si="17"/>
        <v>21658</v>
      </c>
      <c r="G371" s="348">
        <f t="shared" si="18"/>
        <v>15787</v>
      </c>
      <c r="H371" s="348"/>
      <c r="I371" s="344">
        <v>306</v>
      </c>
    </row>
    <row r="372" spans="1:9">
      <c r="A372" s="127">
        <v>444</v>
      </c>
      <c r="B372" s="60">
        <v>20.47</v>
      </c>
      <c r="C372" s="58"/>
      <c r="D372" s="148">
        <v>26930</v>
      </c>
      <c r="E372" s="147"/>
      <c r="F372" s="148">
        <f t="shared" si="17"/>
        <v>21658</v>
      </c>
      <c r="G372" s="348">
        <f t="shared" si="18"/>
        <v>15787</v>
      </c>
      <c r="H372" s="348"/>
      <c r="I372" s="344">
        <v>306</v>
      </c>
    </row>
    <row r="373" spans="1:9">
      <c r="A373" s="127">
        <v>445</v>
      </c>
      <c r="B373" s="60">
        <v>20.47</v>
      </c>
      <c r="C373" s="58"/>
      <c r="D373" s="148">
        <v>26930</v>
      </c>
      <c r="E373" s="147"/>
      <c r="F373" s="148">
        <f t="shared" si="17"/>
        <v>21658</v>
      </c>
      <c r="G373" s="348">
        <f t="shared" si="18"/>
        <v>15787</v>
      </c>
      <c r="H373" s="348"/>
      <c r="I373" s="344">
        <v>306</v>
      </c>
    </row>
    <row r="374" spans="1:9">
      <c r="A374" s="127">
        <v>446</v>
      </c>
      <c r="B374" s="60">
        <v>20.47</v>
      </c>
      <c r="C374" s="58"/>
      <c r="D374" s="148">
        <v>26930</v>
      </c>
      <c r="E374" s="147"/>
      <c r="F374" s="148">
        <f t="shared" si="17"/>
        <v>21658</v>
      </c>
      <c r="G374" s="348">
        <f t="shared" si="18"/>
        <v>15787</v>
      </c>
      <c r="H374" s="348"/>
      <c r="I374" s="344">
        <v>306</v>
      </c>
    </row>
    <row r="375" spans="1:9">
      <c r="A375" s="127">
        <v>447</v>
      </c>
      <c r="B375" s="60">
        <v>20.47</v>
      </c>
      <c r="C375" s="58"/>
      <c r="D375" s="148">
        <v>26930</v>
      </c>
      <c r="E375" s="147"/>
      <c r="F375" s="148">
        <f t="shared" si="17"/>
        <v>21658</v>
      </c>
      <c r="G375" s="348">
        <f t="shared" si="18"/>
        <v>15787</v>
      </c>
      <c r="H375" s="348"/>
      <c r="I375" s="344">
        <v>306</v>
      </c>
    </row>
    <row r="376" spans="1:9">
      <c r="A376" s="127">
        <v>448</v>
      </c>
      <c r="B376" s="60">
        <v>20.47</v>
      </c>
      <c r="C376" s="58"/>
      <c r="D376" s="148">
        <v>26930</v>
      </c>
      <c r="E376" s="147"/>
      <c r="F376" s="148">
        <f t="shared" si="17"/>
        <v>21658</v>
      </c>
      <c r="G376" s="348">
        <f t="shared" si="18"/>
        <v>15787</v>
      </c>
      <c r="H376" s="348"/>
      <c r="I376" s="344">
        <v>306</v>
      </c>
    </row>
    <row r="377" spans="1:9">
      <c r="A377" s="127">
        <v>449</v>
      </c>
      <c r="B377" s="60">
        <v>20.47</v>
      </c>
      <c r="C377" s="58"/>
      <c r="D377" s="148">
        <v>26930</v>
      </c>
      <c r="E377" s="147"/>
      <c r="F377" s="148">
        <f t="shared" si="17"/>
        <v>21658</v>
      </c>
      <c r="G377" s="348">
        <f t="shared" si="18"/>
        <v>15787</v>
      </c>
      <c r="H377" s="348"/>
      <c r="I377" s="344">
        <v>306</v>
      </c>
    </row>
    <row r="378" spans="1:9">
      <c r="A378" s="127">
        <v>450</v>
      </c>
      <c r="B378" s="60">
        <v>20.47</v>
      </c>
      <c r="C378" s="58"/>
      <c r="D378" s="148">
        <v>26930</v>
      </c>
      <c r="E378" s="147"/>
      <c r="F378" s="148">
        <f t="shared" si="17"/>
        <v>21658</v>
      </c>
      <c r="G378" s="348">
        <f t="shared" si="18"/>
        <v>15787</v>
      </c>
      <c r="H378" s="348"/>
      <c r="I378" s="344">
        <v>306</v>
      </c>
    </row>
    <row r="379" spans="1:9">
      <c r="A379" s="127">
        <v>451</v>
      </c>
      <c r="B379" s="60">
        <v>20.47</v>
      </c>
      <c r="C379" s="58"/>
      <c r="D379" s="148">
        <v>26930</v>
      </c>
      <c r="E379" s="147"/>
      <c r="F379" s="148">
        <f t="shared" si="17"/>
        <v>21658</v>
      </c>
      <c r="G379" s="348">
        <f t="shared" si="18"/>
        <v>15787</v>
      </c>
      <c r="H379" s="348"/>
      <c r="I379" s="344">
        <v>306</v>
      </c>
    </row>
    <row r="380" spans="1:9">
      <c r="A380" s="127">
        <v>452</v>
      </c>
      <c r="B380" s="60">
        <v>20.47</v>
      </c>
      <c r="C380" s="58"/>
      <c r="D380" s="148">
        <v>26930</v>
      </c>
      <c r="E380" s="147"/>
      <c r="F380" s="148">
        <f t="shared" si="17"/>
        <v>21658</v>
      </c>
      <c r="G380" s="348">
        <f t="shared" si="18"/>
        <v>15787</v>
      </c>
      <c r="H380" s="348"/>
      <c r="I380" s="344">
        <v>306</v>
      </c>
    </row>
    <row r="381" spans="1:9">
      <c r="A381" s="127">
        <v>453</v>
      </c>
      <c r="B381" s="60">
        <v>20.47</v>
      </c>
      <c r="C381" s="58"/>
      <c r="D381" s="148">
        <v>26930</v>
      </c>
      <c r="E381" s="147"/>
      <c r="F381" s="148">
        <f t="shared" si="17"/>
        <v>21658</v>
      </c>
      <c r="G381" s="348">
        <f t="shared" si="18"/>
        <v>15787</v>
      </c>
      <c r="H381" s="348"/>
      <c r="I381" s="344">
        <v>306</v>
      </c>
    </row>
    <row r="382" spans="1:9">
      <c r="A382" s="127">
        <v>454</v>
      </c>
      <c r="B382" s="60">
        <v>20.47</v>
      </c>
      <c r="C382" s="58"/>
      <c r="D382" s="148">
        <v>26930</v>
      </c>
      <c r="E382" s="147"/>
      <c r="F382" s="148">
        <f t="shared" si="17"/>
        <v>21658</v>
      </c>
      <c r="G382" s="348">
        <f t="shared" si="18"/>
        <v>15787</v>
      </c>
      <c r="H382" s="348"/>
      <c r="I382" s="344">
        <v>306</v>
      </c>
    </row>
    <row r="383" spans="1:9">
      <c r="A383" s="127">
        <v>455</v>
      </c>
      <c r="B383" s="60">
        <v>20.47</v>
      </c>
      <c r="C383" s="58"/>
      <c r="D383" s="148">
        <v>26930</v>
      </c>
      <c r="E383" s="147"/>
      <c r="F383" s="148">
        <f t="shared" si="17"/>
        <v>21658</v>
      </c>
      <c r="G383" s="348">
        <f t="shared" si="18"/>
        <v>15787</v>
      </c>
      <c r="H383" s="348"/>
      <c r="I383" s="344">
        <v>306</v>
      </c>
    </row>
    <row r="384" spans="1:9">
      <c r="A384" s="127">
        <v>456</v>
      </c>
      <c r="B384" s="60">
        <v>20.47</v>
      </c>
      <c r="C384" s="58"/>
      <c r="D384" s="148">
        <v>26930</v>
      </c>
      <c r="E384" s="147"/>
      <c r="F384" s="148">
        <f t="shared" si="17"/>
        <v>21658</v>
      </c>
      <c r="G384" s="348">
        <f t="shared" si="18"/>
        <v>15787</v>
      </c>
      <c r="H384" s="348"/>
      <c r="I384" s="344">
        <v>306</v>
      </c>
    </row>
    <row r="385" spans="1:9">
      <c r="A385" s="127">
        <v>457</v>
      </c>
      <c r="B385" s="60">
        <v>20.47</v>
      </c>
      <c r="C385" s="58"/>
      <c r="D385" s="148">
        <v>26930</v>
      </c>
      <c r="E385" s="147"/>
      <c r="F385" s="148">
        <f t="shared" si="17"/>
        <v>21658</v>
      </c>
      <c r="G385" s="348">
        <f t="shared" si="18"/>
        <v>15787</v>
      </c>
      <c r="H385" s="348"/>
      <c r="I385" s="344">
        <v>306</v>
      </c>
    </row>
    <row r="386" spans="1:9">
      <c r="A386" s="127">
        <v>458</v>
      </c>
      <c r="B386" s="60">
        <v>20.47</v>
      </c>
      <c r="C386" s="58"/>
      <c r="D386" s="148">
        <v>26930</v>
      </c>
      <c r="E386" s="147"/>
      <c r="F386" s="148">
        <f t="shared" si="17"/>
        <v>21658</v>
      </c>
      <c r="G386" s="348">
        <f t="shared" si="18"/>
        <v>15787</v>
      </c>
      <c r="H386" s="348"/>
      <c r="I386" s="344">
        <v>306</v>
      </c>
    </row>
    <row r="387" spans="1:9">
      <c r="A387" s="127">
        <v>459</v>
      </c>
      <c r="B387" s="60">
        <v>20.47</v>
      </c>
      <c r="C387" s="58"/>
      <c r="D387" s="148">
        <v>26930</v>
      </c>
      <c r="E387" s="147"/>
      <c r="F387" s="148">
        <f t="shared" si="17"/>
        <v>21658</v>
      </c>
      <c r="G387" s="348">
        <f t="shared" si="18"/>
        <v>15787</v>
      </c>
      <c r="H387" s="348"/>
      <c r="I387" s="344">
        <v>306</v>
      </c>
    </row>
    <row r="388" spans="1:9">
      <c r="A388" s="127">
        <v>460</v>
      </c>
      <c r="B388" s="60">
        <v>20.47</v>
      </c>
      <c r="C388" s="58"/>
      <c r="D388" s="148">
        <v>26930</v>
      </c>
      <c r="E388" s="147"/>
      <c r="F388" s="148">
        <f t="shared" si="17"/>
        <v>21658</v>
      </c>
      <c r="G388" s="348">
        <f t="shared" si="18"/>
        <v>15787</v>
      </c>
      <c r="H388" s="348"/>
      <c r="I388" s="344">
        <v>306</v>
      </c>
    </row>
    <row r="389" spans="1:9">
      <c r="A389" s="127">
        <v>461</v>
      </c>
      <c r="B389" s="60">
        <v>20.47</v>
      </c>
      <c r="C389" s="58"/>
      <c r="D389" s="148">
        <v>26930</v>
      </c>
      <c r="E389" s="147"/>
      <c r="F389" s="148">
        <f t="shared" si="17"/>
        <v>21658</v>
      </c>
      <c r="G389" s="348">
        <f t="shared" si="18"/>
        <v>15787</v>
      </c>
      <c r="H389" s="348"/>
      <c r="I389" s="344">
        <v>306</v>
      </c>
    </row>
    <row r="390" spans="1:9">
      <c r="A390" s="127">
        <v>462</v>
      </c>
      <c r="B390" s="60">
        <v>20.47</v>
      </c>
      <c r="C390" s="58"/>
      <c r="D390" s="148">
        <v>26930</v>
      </c>
      <c r="E390" s="147"/>
      <c r="F390" s="148">
        <f t="shared" si="17"/>
        <v>21658</v>
      </c>
      <c r="G390" s="348">
        <f t="shared" si="18"/>
        <v>15787</v>
      </c>
      <c r="H390" s="348"/>
      <c r="I390" s="344">
        <v>306</v>
      </c>
    </row>
    <row r="391" spans="1:9">
      <c r="A391" s="127">
        <v>463</v>
      </c>
      <c r="B391" s="60">
        <v>20.47</v>
      </c>
      <c r="C391" s="58"/>
      <c r="D391" s="148">
        <v>26930</v>
      </c>
      <c r="E391" s="147"/>
      <c r="F391" s="148">
        <f t="shared" si="17"/>
        <v>21658</v>
      </c>
      <c r="G391" s="348">
        <f t="shared" si="18"/>
        <v>15787</v>
      </c>
      <c r="H391" s="348"/>
      <c r="I391" s="344">
        <v>306</v>
      </c>
    </row>
    <row r="392" spans="1:9">
      <c r="A392" s="127">
        <v>464</v>
      </c>
      <c r="B392" s="60">
        <v>20.47</v>
      </c>
      <c r="C392" s="58"/>
      <c r="D392" s="148">
        <v>26930</v>
      </c>
      <c r="E392" s="147"/>
      <c r="F392" s="148">
        <f t="shared" si="17"/>
        <v>21658</v>
      </c>
      <c r="G392" s="348">
        <f t="shared" si="18"/>
        <v>15787</v>
      </c>
      <c r="H392" s="348"/>
      <c r="I392" s="344">
        <v>306</v>
      </c>
    </row>
    <row r="393" spans="1:9">
      <c r="A393" s="127">
        <v>465</v>
      </c>
      <c r="B393" s="60">
        <v>20.47</v>
      </c>
      <c r="C393" s="58"/>
      <c r="D393" s="148">
        <v>26930</v>
      </c>
      <c r="E393" s="147"/>
      <c r="F393" s="148">
        <f t="shared" si="17"/>
        <v>21658</v>
      </c>
      <c r="G393" s="348">
        <f t="shared" si="18"/>
        <v>15787</v>
      </c>
      <c r="H393" s="348"/>
      <c r="I393" s="344">
        <v>306</v>
      </c>
    </row>
    <row r="394" spans="1:9">
      <c r="A394" s="127">
        <v>466</v>
      </c>
      <c r="B394" s="60">
        <v>20.47</v>
      </c>
      <c r="C394" s="58"/>
      <c r="D394" s="148">
        <v>26930</v>
      </c>
      <c r="E394" s="147"/>
      <c r="F394" s="148">
        <f t="shared" si="17"/>
        <v>21658</v>
      </c>
      <c r="G394" s="348">
        <f t="shared" si="18"/>
        <v>15787</v>
      </c>
      <c r="H394" s="348"/>
      <c r="I394" s="344">
        <v>306</v>
      </c>
    </row>
    <row r="395" spans="1:9">
      <c r="A395" s="127">
        <v>467</v>
      </c>
      <c r="B395" s="60">
        <v>20.47</v>
      </c>
      <c r="C395" s="58"/>
      <c r="D395" s="148">
        <v>26930</v>
      </c>
      <c r="E395" s="147"/>
      <c r="F395" s="148">
        <f t="shared" si="17"/>
        <v>21658</v>
      </c>
      <c r="G395" s="348">
        <f t="shared" si="18"/>
        <v>15787</v>
      </c>
      <c r="H395" s="348"/>
      <c r="I395" s="344">
        <v>306</v>
      </c>
    </row>
    <row r="396" spans="1:9">
      <c r="A396" s="127">
        <v>468</v>
      </c>
      <c r="B396" s="60">
        <v>20.47</v>
      </c>
      <c r="C396" s="58"/>
      <c r="D396" s="148">
        <v>26930</v>
      </c>
      <c r="E396" s="147"/>
      <c r="F396" s="148">
        <f t="shared" si="17"/>
        <v>21658</v>
      </c>
      <c r="G396" s="348">
        <f t="shared" si="18"/>
        <v>15787</v>
      </c>
      <c r="H396" s="348"/>
      <c r="I396" s="344">
        <v>306</v>
      </c>
    </row>
    <row r="397" spans="1:9">
      <c r="A397" s="127">
        <v>469</v>
      </c>
      <c r="B397" s="60">
        <v>20.47</v>
      </c>
      <c r="C397" s="58"/>
      <c r="D397" s="148">
        <v>26930</v>
      </c>
      <c r="E397" s="147"/>
      <c r="F397" s="148">
        <f t="shared" si="17"/>
        <v>21658</v>
      </c>
      <c r="G397" s="348">
        <f t="shared" si="18"/>
        <v>15787</v>
      </c>
      <c r="H397" s="348"/>
      <c r="I397" s="344">
        <v>306</v>
      </c>
    </row>
    <row r="398" spans="1:9" ht="13.5" thickBot="1">
      <c r="A398" s="98">
        <v>470</v>
      </c>
      <c r="B398" s="67">
        <v>20.47</v>
      </c>
      <c r="C398" s="71"/>
      <c r="D398" s="341">
        <v>26930</v>
      </c>
      <c r="E398" s="151"/>
      <c r="F398" s="341">
        <f t="shared" si="17"/>
        <v>21658</v>
      </c>
      <c r="G398" s="350">
        <f t="shared" si="18"/>
        <v>15787</v>
      </c>
      <c r="H398" s="350"/>
      <c r="I398" s="151">
        <v>306</v>
      </c>
    </row>
    <row r="399" spans="1:9">
      <c r="A399" s="69"/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1" fitToHeight="9" orientation="portrait" r:id="rId1"/>
  <headerFooter alignWithMargins="0">
    <oddHeader>&amp;LKrajský úřad Plzeňského kraje&amp;R27. 2. 2012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J477"/>
  <sheetViews>
    <sheetView workbookViewId="0">
      <pane ySplit="15" topLeftCell="A16" activePane="bottomLeft" state="frozenSplit"/>
      <selection pane="bottomLeft" activeCell="A268" sqref="A268:XFD26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140625" customWidth="1"/>
    <col min="9" max="9" width="10.7109375" customWidth="1"/>
    <col min="10" max="10" width="16.140625" customWidth="1"/>
  </cols>
  <sheetData>
    <row r="1" spans="1:10">
      <c r="I1" t="s">
        <v>17</v>
      </c>
    </row>
    <row r="2" spans="1:10" ht="4.5" customHeight="1"/>
    <row r="3" spans="1:10" ht="20.25">
      <c r="A3" s="32" t="s">
        <v>831</v>
      </c>
      <c r="C3" s="28"/>
      <c r="D3" s="28"/>
      <c r="E3" s="28"/>
      <c r="F3" s="29"/>
      <c r="G3" s="29"/>
      <c r="H3" s="29"/>
      <c r="I3" s="30"/>
      <c r="J3" s="30"/>
    </row>
    <row r="4" spans="1:10" ht="15">
      <c r="A4" s="61" t="s">
        <v>51</v>
      </c>
      <c r="B4" s="34"/>
      <c r="C4" s="34"/>
      <c r="D4" s="34"/>
      <c r="E4" s="34"/>
      <c r="F4" s="34"/>
      <c r="G4" s="34"/>
      <c r="H4" s="34"/>
      <c r="J4" s="30"/>
    </row>
    <row r="5" spans="1:10" ht="5.25" customHeight="1">
      <c r="A5" s="61"/>
      <c r="B5" s="34"/>
      <c r="C5" s="34"/>
      <c r="D5" s="34"/>
      <c r="E5" s="34"/>
      <c r="F5" s="34"/>
      <c r="G5" s="34"/>
      <c r="H5" s="34"/>
      <c r="J5" s="30"/>
    </row>
    <row r="6" spans="1:10" ht="15.75">
      <c r="A6" s="35"/>
      <c r="B6" s="36"/>
      <c r="C6" s="37" t="s">
        <v>52</v>
      </c>
      <c r="E6" s="38" t="s">
        <v>160</v>
      </c>
      <c r="J6" s="30"/>
    </row>
    <row r="7" spans="1:10" ht="15.75">
      <c r="A7" s="39" t="s">
        <v>230</v>
      </c>
      <c r="B7" s="36"/>
      <c r="C7" s="62">
        <v>9.75</v>
      </c>
      <c r="D7" s="63"/>
      <c r="E7" s="62"/>
      <c r="J7" s="30"/>
    </row>
    <row r="8" spans="1:10" ht="15.75">
      <c r="A8" s="39" t="s">
        <v>231</v>
      </c>
      <c r="B8" s="36"/>
      <c r="C8" s="62" t="s">
        <v>235</v>
      </c>
      <c r="D8" s="63"/>
      <c r="E8" s="62"/>
      <c r="J8" s="30"/>
    </row>
    <row r="9" spans="1:10" ht="15.75">
      <c r="A9" s="39" t="s">
        <v>53</v>
      </c>
      <c r="B9" s="36"/>
      <c r="C9" s="62" t="s">
        <v>236</v>
      </c>
      <c r="D9" s="63"/>
      <c r="E9" s="62"/>
      <c r="J9" s="30"/>
    </row>
    <row r="10" spans="1:10" ht="15.75">
      <c r="A10" s="39" t="s">
        <v>54</v>
      </c>
      <c r="B10" s="36"/>
      <c r="C10" s="62" t="s">
        <v>237</v>
      </c>
      <c r="D10" s="63"/>
      <c r="E10" s="62"/>
      <c r="J10" s="30"/>
    </row>
    <row r="11" spans="1:10" ht="15.75">
      <c r="A11" s="39" t="s">
        <v>55</v>
      </c>
      <c r="B11" s="36"/>
      <c r="C11" s="62" t="s">
        <v>238</v>
      </c>
      <c r="D11" s="63"/>
      <c r="E11" s="62"/>
      <c r="J11" s="30"/>
    </row>
    <row r="12" spans="1:10" ht="15.75">
      <c r="A12" s="39" t="s">
        <v>226</v>
      </c>
      <c r="B12" s="36"/>
      <c r="C12" s="62">
        <v>14.19</v>
      </c>
      <c r="D12" s="63"/>
      <c r="E12" s="62"/>
      <c r="J12" s="30"/>
    </row>
    <row r="13" spans="1:10" ht="6" customHeight="1" thickBot="1">
      <c r="A13" s="527"/>
      <c r="B13" s="527"/>
      <c r="C13" s="46"/>
      <c r="D13" s="47"/>
      <c r="E13" s="48"/>
      <c r="F13" s="48"/>
      <c r="G13" s="48"/>
      <c r="H13" s="48"/>
      <c r="J13" s="30"/>
    </row>
    <row r="14" spans="1:10" ht="15.75">
      <c r="A14" s="31"/>
      <c r="B14" s="49" t="s">
        <v>198</v>
      </c>
      <c r="C14" s="50"/>
      <c r="D14" s="49" t="s">
        <v>199</v>
      </c>
      <c r="E14" s="50"/>
      <c r="F14" s="51" t="s">
        <v>200</v>
      </c>
      <c r="G14" s="299"/>
      <c r="H14" s="299" t="s">
        <v>201</v>
      </c>
      <c r="I14" s="50"/>
    </row>
    <row r="15" spans="1:10" ht="45.75" thickBot="1">
      <c r="A15" s="53" t="s">
        <v>31</v>
      </c>
      <c r="B15" s="54" t="s">
        <v>159</v>
      </c>
      <c r="C15" s="55" t="s">
        <v>160</v>
      </c>
      <c r="D15" s="56" t="s">
        <v>202</v>
      </c>
      <c r="E15" s="57" t="s">
        <v>203</v>
      </c>
      <c r="F15" s="353" t="s">
        <v>200</v>
      </c>
      <c r="G15" s="349" t="s">
        <v>266</v>
      </c>
      <c r="H15" s="349" t="s">
        <v>267</v>
      </c>
      <c r="I15" s="354" t="s">
        <v>205</v>
      </c>
    </row>
    <row r="16" spans="1:10">
      <c r="A16" s="356" t="s">
        <v>246</v>
      </c>
      <c r="B16" s="357">
        <v>9.75</v>
      </c>
      <c r="C16" s="358"/>
      <c r="D16" s="370">
        <v>26930</v>
      </c>
      <c r="E16" s="359"/>
      <c r="F16" s="370">
        <f>ROUND(12*1.3525*(1/B16*D16)+I16,0)</f>
        <v>45114</v>
      </c>
      <c r="G16" s="371">
        <f>ROUND(12*(1/B16*D16),0)</f>
        <v>33145</v>
      </c>
      <c r="H16" s="371"/>
      <c r="I16" s="372">
        <v>286</v>
      </c>
    </row>
    <row r="17" spans="1:9">
      <c r="A17" s="356">
        <v>70</v>
      </c>
      <c r="B17" s="357">
        <f>ROUND(-0.00000887*POWER(A17,3)+0.0009011*POWER(A17,2)+0.119111*A17+0.1,2)</f>
        <v>9.81</v>
      </c>
      <c r="C17" s="358"/>
      <c r="D17" s="360">
        <v>26930</v>
      </c>
      <c r="E17" s="359"/>
      <c r="F17" s="360">
        <f t="shared" ref="F17:F80" si="0">ROUND(12*1.3525*(1/B17*D17)+I17,0)</f>
        <v>44840</v>
      </c>
      <c r="G17" s="373">
        <f t="shared" ref="G17:G80" si="1">ROUND(12*(1/B17*D17),0)</f>
        <v>32942</v>
      </c>
      <c r="H17" s="373"/>
      <c r="I17" s="367">
        <v>286</v>
      </c>
    </row>
    <row r="18" spans="1:9">
      <c r="A18" s="356">
        <v>71</v>
      </c>
      <c r="B18" s="357">
        <f t="shared" ref="B18:B62" si="2">ROUND(-0.00000887*POWER(A18,3)+0.0009011*POWER(A18,2)+0.119111*A18+0.1,2)</f>
        <v>9.92</v>
      </c>
      <c r="C18" s="358"/>
      <c r="D18" s="360">
        <v>26930</v>
      </c>
      <c r="E18" s="359"/>
      <c r="F18" s="360">
        <f t="shared" si="0"/>
        <v>44346</v>
      </c>
      <c r="G18" s="373">
        <f t="shared" si="1"/>
        <v>32577</v>
      </c>
      <c r="H18" s="373"/>
      <c r="I18" s="367">
        <v>286</v>
      </c>
    </row>
    <row r="19" spans="1:9">
      <c r="A19" s="356">
        <v>72</v>
      </c>
      <c r="B19" s="357">
        <f t="shared" si="2"/>
        <v>10.039999999999999</v>
      </c>
      <c r="C19" s="358"/>
      <c r="D19" s="360">
        <v>26930</v>
      </c>
      <c r="E19" s="359"/>
      <c r="F19" s="360">
        <f t="shared" si="0"/>
        <v>43819</v>
      </c>
      <c r="G19" s="373">
        <f t="shared" si="1"/>
        <v>32187</v>
      </c>
      <c r="H19" s="373"/>
      <c r="I19" s="367">
        <v>286</v>
      </c>
    </row>
    <row r="20" spans="1:9">
      <c r="A20" s="356">
        <v>73</v>
      </c>
      <c r="B20" s="357">
        <f t="shared" si="2"/>
        <v>10.15</v>
      </c>
      <c r="C20" s="358"/>
      <c r="D20" s="360">
        <v>26930</v>
      </c>
      <c r="E20" s="359"/>
      <c r="F20" s="360">
        <f t="shared" si="0"/>
        <v>43347</v>
      </c>
      <c r="G20" s="373">
        <f t="shared" si="1"/>
        <v>31838</v>
      </c>
      <c r="H20" s="373"/>
      <c r="I20" s="367">
        <v>286</v>
      </c>
    </row>
    <row r="21" spans="1:9">
      <c r="A21" s="356">
        <v>74</v>
      </c>
      <c r="B21" s="357">
        <f t="shared" si="2"/>
        <v>10.25</v>
      </c>
      <c r="C21" s="358"/>
      <c r="D21" s="360">
        <v>26930</v>
      </c>
      <c r="E21" s="359"/>
      <c r="F21" s="360">
        <f t="shared" si="0"/>
        <v>42927</v>
      </c>
      <c r="G21" s="373">
        <f t="shared" si="1"/>
        <v>31528</v>
      </c>
      <c r="H21" s="373"/>
      <c r="I21" s="367">
        <v>286</v>
      </c>
    </row>
    <row r="22" spans="1:9">
      <c r="A22" s="356">
        <v>75</v>
      </c>
      <c r="B22" s="357">
        <f t="shared" si="2"/>
        <v>10.36</v>
      </c>
      <c r="C22" s="358"/>
      <c r="D22" s="360">
        <v>26930</v>
      </c>
      <c r="E22" s="359"/>
      <c r="F22" s="360">
        <f t="shared" si="0"/>
        <v>42475</v>
      </c>
      <c r="G22" s="373">
        <f t="shared" si="1"/>
        <v>31193</v>
      </c>
      <c r="H22" s="373"/>
      <c r="I22" s="367">
        <v>286</v>
      </c>
    </row>
    <row r="23" spans="1:9">
      <c r="A23" s="356">
        <v>76</v>
      </c>
      <c r="B23" s="357">
        <f t="shared" si="2"/>
        <v>10.46</v>
      </c>
      <c r="C23" s="358"/>
      <c r="D23" s="360">
        <v>26930</v>
      </c>
      <c r="E23" s="359"/>
      <c r="F23" s="360">
        <f t="shared" si="0"/>
        <v>42071</v>
      </c>
      <c r="G23" s="373">
        <f t="shared" si="1"/>
        <v>30895</v>
      </c>
      <c r="H23" s="373"/>
      <c r="I23" s="367">
        <v>286</v>
      </c>
    </row>
    <row r="24" spans="1:9">
      <c r="A24" s="356">
        <v>77</v>
      </c>
      <c r="B24" s="357">
        <f t="shared" si="2"/>
        <v>10.56</v>
      </c>
      <c r="C24" s="358"/>
      <c r="D24" s="360">
        <v>26930</v>
      </c>
      <c r="E24" s="359"/>
      <c r="F24" s="360">
        <f t="shared" si="0"/>
        <v>41676</v>
      </c>
      <c r="G24" s="373">
        <f t="shared" si="1"/>
        <v>30602</v>
      </c>
      <c r="H24" s="373"/>
      <c r="I24" s="367">
        <v>286</v>
      </c>
    </row>
    <row r="25" spans="1:9">
      <c r="A25" s="356">
        <v>78</v>
      </c>
      <c r="B25" s="357">
        <f t="shared" si="2"/>
        <v>10.66</v>
      </c>
      <c r="C25" s="358"/>
      <c r="D25" s="360">
        <v>26930</v>
      </c>
      <c r="E25" s="359"/>
      <c r="F25" s="360">
        <f t="shared" si="0"/>
        <v>41287</v>
      </c>
      <c r="G25" s="373">
        <f t="shared" si="1"/>
        <v>30315</v>
      </c>
      <c r="H25" s="373"/>
      <c r="I25" s="367">
        <v>286</v>
      </c>
    </row>
    <row r="26" spans="1:9">
      <c r="A26" s="356">
        <v>79</v>
      </c>
      <c r="B26" s="357">
        <f t="shared" si="2"/>
        <v>10.76</v>
      </c>
      <c r="C26" s="358"/>
      <c r="D26" s="360">
        <v>26930</v>
      </c>
      <c r="E26" s="359"/>
      <c r="F26" s="360">
        <f t="shared" si="0"/>
        <v>40906</v>
      </c>
      <c r="G26" s="373">
        <f t="shared" si="1"/>
        <v>30033</v>
      </c>
      <c r="H26" s="373"/>
      <c r="I26" s="367">
        <v>286</v>
      </c>
    </row>
    <row r="27" spans="1:9">
      <c r="A27" s="356">
        <v>80</v>
      </c>
      <c r="B27" s="357">
        <f t="shared" si="2"/>
        <v>10.85</v>
      </c>
      <c r="C27" s="358"/>
      <c r="D27" s="360">
        <v>26930</v>
      </c>
      <c r="E27" s="359"/>
      <c r="F27" s="360">
        <f t="shared" si="0"/>
        <v>40569</v>
      </c>
      <c r="G27" s="373">
        <f t="shared" si="1"/>
        <v>29784</v>
      </c>
      <c r="H27" s="373"/>
      <c r="I27" s="367">
        <v>286</v>
      </c>
    </row>
    <row r="28" spans="1:9">
      <c r="A28" s="356">
        <v>81</v>
      </c>
      <c r="B28" s="357">
        <f t="shared" si="2"/>
        <v>10.95</v>
      </c>
      <c r="C28" s="358"/>
      <c r="D28" s="360">
        <v>26930</v>
      </c>
      <c r="E28" s="359"/>
      <c r="F28" s="360">
        <f t="shared" si="0"/>
        <v>40201</v>
      </c>
      <c r="G28" s="373">
        <f t="shared" si="1"/>
        <v>29512</v>
      </c>
      <c r="H28" s="373"/>
      <c r="I28" s="367">
        <v>286</v>
      </c>
    </row>
    <row r="29" spans="1:9">
      <c r="A29" s="356">
        <v>82</v>
      </c>
      <c r="B29" s="357">
        <f t="shared" si="2"/>
        <v>11.04</v>
      </c>
      <c r="C29" s="358"/>
      <c r="D29" s="360">
        <v>26930</v>
      </c>
      <c r="E29" s="359"/>
      <c r="F29" s="360">
        <f t="shared" si="0"/>
        <v>39876</v>
      </c>
      <c r="G29" s="373">
        <f t="shared" si="1"/>
        <v>29272</v>
      </c>
      <c r="H29" s="373"/>
      <c r="I29" s="367">
        <v>286</v>
      </c>
    </row>
    <row r="30" spans="1:9">
      <c r="A30" s="356">
        <v>83</v>
      </c>
      <c r="B30" s="357">
        <f t="shared" si="2"/>
        <v>11.12</v>
      </c>
      <c r="C30" s="358"/>
      <c r="D30" s="360">
        <v>26930</v>
      </c>
      <c r="E30" s="359"/>
      <c r="F30" s="360">
        <f t="shared" si="0"/>
        <v>39591</v>
      </c>
      <c r="G30" s="373">
        <f t="shared" si="1"/>
        <v>29061</v>
      </c>
      <c r="H30" s="373"/>
      <c r="I30" s="367">
        <v>286</v>
      </c>
    </row>
    <row r="31" spans="1:9">
      <c r="A31" s="356">
        <v>84</v>
      </c>
      <c r="B31" s="357">
        <f t="shared" si="2"/>
        <v>11.21</v>
      </c>
      <c r="C31" s="358"/>
      <c r="D31" s="360">
        <v>26930</v>
      </c>
      <c r="E31" s="359"/>
      <c r="F31" s="360">
        <f t="shared" si="0"/>
        <v>39276</v>
      </c>
      <c r="G31" s="373">
        <f t="shared" si="1"/>
        <v>28828</v>
      </c>
      <c r="H31" s="373"/>
      <c r="I31" s="367">
        <v>286</v>
      </c>
    </row>
    <row r="32" spans="1:9">
      <c r="A32" s="356">
        <v>85</v>
      </c>
      <c r="B32" s="357">
        <f t="shared" si="2"/>
        <v>11.29</v>
      </c>
      <c r="C32" s="358"/>
      <c r="D32" s="360">
        <v>26930</v>
      </c>
      <c r="E32" s="359"/>
      <c r="F32" s="360">
        <f t="shared" si="0"/>
        <v>38999</v>
      </c>
      <c r="G32" s="373">
        <f t="shared" si="1"/>
        <v>28624</v>
      </c>
      <c r="H32" s="373"/>
      <c r="I32" s="367">
        <v>286</v>
      </c>
    </row>
    <row r="33" spans="1:9">
      <c r="A33" s="356">
        <v>86</v>
      </c>
      <c r="B33" s="357">
        <f t="shared" si="2"/>
        <v>11.37</v>
      </c>
      <c r="C33" s="358"/>
      <c r="D33" s="360">
        <v>26930</v>
      </c>
      <c r="E33" s="359"/>
      <c r="F33" s="360">
        <f t="shared" si="0"/>
        <v>38727</v>
      </c>
      <c r="G33" s="373">
        <f t="shared" si="1"/>
        <v>28422</v>
      </c>
      <c r="H33" s="373"/>
      <c r="I33" s="367">
        <v>286</v>
      </c>
    </row>
    <row r="34" spans="1:9">
      <c r="A34" s="356">
        <v>87</v>
      </c>
      <c r="B34" s="357">
        <f t="shared" si="2"/>
        <v>11.44</v>
      </c>
      <c r="C34" s="358"/>
      <c r="D34" s="360">
        <v>26930</v>
      </c>
      <c r="E34" s="359"/>
      <c r="F34" s="360">
        <f t="shared" si="0"/>
        <v>38492</v>
      </c>
      <c r="G34" s="373">
        <f t="shared" si="1"/>
        <v>28248</v>
      </c>
      <c r="H34" s="373"/>
      <c r="I34" s="367">
        <v>286</v>
      </c>
    </row>
    <row r="35" spans="1:9">
      <c r="A35" s="356">
        <v>88</v>
      </c>
      <c r="B35" s="357">
        <f t="shared" si="2"/>
        <v>11.52</v>
      </c>
      <c r="C35" s="358"/>
      <c r="D35" s="360">
        <v>26930</v>
      </c>
      <c r="E35" s="359"/>
      <c r="F35" s="360">
        <f t="shared" si="0"/>
        <v>38226</v>
      </c>
      <c r="G35" s="373">
        <f t="shared" si="1"/>
        <v>28052</v>
      </c>
      <c r="H35" s="373"/>
      <c r="I35" s="367">
        <v>286</v>
      </c>
    </row>
    <row r="36" spans="1:9">
      <c r="A36" s="356">
        <v>89</v>
      </c>
      <c r="B36" s="357">
        <f t="shared" si="2"/>
        <v>11.59</v>
      </c>
      <c r="C36" s="358"/>
      <c r="D36" s="360">
        <v>26930</v>
      </c>
      <c r="E36" s="359"/>
      <c r="F36" s="360">
        <f t="shared" si="0"/>
        <v>37997</v>
      </c>
      <c r="G36" s="373">
        <f t="shared" si="1"/>
        <v>27883</v>
      </c>
      <c r="H36" s="373"/>
      <c r="I36" s="367">
        <v>286</v>
      </c>
    </row>
    <row r="37" spans="1:9">
      <c r="A37" s="356">
        <v>90</v>
      </c>
      <c r="B37" s="357">
        <f t="shared" si="2"/>
        <v>11.65</v>
      </c>
      <c r="C37" s="358"/>
      <c r="D37" s="360">
        <v>26930</v>
      </c>
      <c r="E37" s="359"/>
      <c r="F37" s="360">
        <f t="shared" si="0"/>
        <v>37803</v>
      </c>
      <c r="G37" s="373">
        <f t="shared" si="1"/>
        <v>27739</v>
      </c>
      <c r="H37" s="373"/>
      <c r="I37" s="367">
        <v>286</v>
      </c>
    </row>
    <row r="38" spans="1:9">
      <c r="A38" s="356">
        <v>91</v>
      </c>
      <c r="B38" s="357">
        <f t="shared" si="2"/>
        <v>11.72</v>
      </c>
      <c r="C38" s="358"/>
      <c r="D38" s="360">
        <v>26930</v>
      </c>
      <c r="E38" s="359"/>
      <c r="F38" s="360">
        <f t="shared" si="0"/>
        <v>37579</v>
      </c>
      <c r="G38" s="373">
        <f t="shared" si="1"/>
        <v>27573</v>
      </c>
      <c r="H38" s="373"/>
      <c r="I38" s="367">
        <v>286</v>
      </c>
    </row>
    <row r="39" spans="1:9">
      <c r="A39" s="356">
        <v>92</v>
      </c>
      <c r="B39" s="357">
        <f t="shared" si="2"/>
        <v>11.78</v>
      </c>
      <c r="C39" s="358"/>
      <c r="D39" s="360">
        <v>26930</v>
      </c>
      <c r="E39" s="359"/>
      <c r="F39" s="360">
        <f t="shared" si="0"/>
        <v>37389</v>
      </c>
      <c r="G39" s="373">
        <f t="shared" si="1"/>
        <v>27433</v>
      </c>
      <c r="H39" s="373"/>
      <c r="I39" s="367">
        <v>286</v>
      </c>
    </row>
    <row r="40" spans="1:9">
      <c r="A40" s="356">
        <v>93</v>
      </c>
      <c r="B40" s="357">
        <f t="shared" si="2"/>
        <v>11.84</v>
      </c>
      <c r="C40" s="358"/>
      <c r="D40" s="360">
        <v>26930</v>
      </c>
      <c r="E40" s="359"/>
      <c r="F40" s="360">
        <f t="shared" si="0"/>
        <v>37201</v>
      </c>
      <c r="G40" s="373">
        <f t="shared" si="1"/>
        <v>27294</v>
      </c>
      <c r="H40" s="373"/>
      <c r="I40" s="367">
        <v>286</v>
      </c>
    </row>
    <row r="41" spans="1:9">
      <c r="A41" s="356">
        <v>94</v>
      </c>
      <c r="B41" s="357">
        <f t="shared" si="2"/>
        <v>11.89</v>
      </c>
      <c r="C41" s="358"/>
      <c r="D41" s="360">
        <v>26930</v>
      </c>
      <c r="E41" s="359"/>
      <c r="F41" s="360">
        <f t="shared" si="0"/>
        <v>37046</v>
      </c>
      <c r="G41" s="373">
        <f t="shared" si="1"/>
        <v>27179</v>
      </c>
      <c r="H41" s="373"/>
      <c r="I41" s="367">
        <v>286</v>
      </c>
    </row>
    <row r="42" spans="1:9">
      <c r="A42" s="356">
        <v>95</v>
      </c>
      <c r="B42" s="357">
        <f t="shared" si="2"/>
        <v>11.94</v>
      </c>
      <c r="C42" s="358"/>
      <c r="D42" s="360">
        <v>26930</v>
      </c>
      <c r="E42" s="359"/>
      <c r="F42" s="360">
        <f t="shared" si="0"/>
        <v>36892</v>
      </c>
      <c r="G42" s="373">
        <f t="shared" si="1"/>
        <v>27065</v>
      </c>
      <c r="H42" s="373"/>
      <c r="I42" s="367">
        <v>286</v>
      </c>
    </row>
    <row r="43" spans="1:9">
      <c r="A43" s="356">
        <v>96</v>
      </c>
      <c r="B43" s="357">
        <f t="shared" si="2"/>
        <v>11.99</v>
      </c>
      <c r="C43" s="358"/>
      <c r="D43" s="360">
        <v>26930</v>
      </c>
      <c r="E43" s="359"/>
      <c r="F43" s="360">
        <f t="shared" si="0"/>
        <v>36739</v>
      </c>
      <c r="G43" s="373">
        <f t="shared" si="1"/>
        <v>26952</v>
      </c>
      <c r="H43" s="373"/>
      <c r="I43" s="367">
        <v>286</v>
      </c>
    </row>
    <row r="44" spans="1:9">
      <c r="A44" s="356">
        <v>97</v>
      </c>
      <c r="B44" s="357">
        <f t="shared" si="2"/>
        <v>12.04</v>
      </c>
      <c r="C44" s="358"/>
      <c r="D44" s="360">
        <v>26930</v>
      </c>
      <c r="E44" s="359"/>
      <c r="F44" s="360">
        <f t="shared" si="0"/>
        <v>36588</v>
      </c>
      <c r="G44" s="373">
        <f t="shared" si="1"/>
        <v>26841</v>
      </c>
      <c r="H44" s="373"/>
      <c r="I44" s="367">
        <v>286</v>
      </c>
    </row>
    <row r="45" spans="1:9">
      <c r="A45" s="356">
        <v>98</v>
      </c>
      <c r="B45" s="357">
        <f t="shared" si="2"/>
        <v>12.08</v>
      </c>
      <c r="C45" s="358"/>
      <c r="D45" s="360">
        <v>26930</v>
      </c>
      <c r="E45" s="359"/>
      <c r="F45" s="360">
        <f t="shared" si="0"/>
        <v>36468</v>
      </c>
      <c r="G45" s="373">
        <f t="shared" si="1"/>
        <v>26752</v>
      </c>
      <c r="H45" s="373"/>
      <c r="I45" s="367">
        <v>286</v>
      </c>
    </row>
    <row r="46" spans="1:9">
      <c r="A46" s="356">
        <v>99</v>
      </c>
      <c r="B46" s="357">
        <f t="shared" si="2"/>
        <v>12.12</v>
      </c>
      <c r="C46" s="358"/>
      <c r="D46" s="360">
        <v>26930</v>
      </c>
      <c r="E46" s="359"/>
      <c r="F46" s="360">
        <f t="shared" si="0"/>
        <v>36348</v>
      </c>
      <c r="G46" s="373">
        <f t="shared" si="1"/>
        <v>26663</v>
      </c>
      <c r="H46" s="373"/>
      <c r="I46" s="367">
        <v>286</v>
      </c>
    </row>
    <row r="47" spans="1:9">
      <c r="A47" s="356">
        <v>100</v>
      </c>
      <c r="B47" s="357">
        <f t="shared" si="2"/>
        <v>12.15</v>
      </c>
      <c r="C47" s="358"/>
      <c r="D47" s="360">
        <v>26930</v>
      </c>
      <c r="E47" s="359"/>
      <c r="F47" s="360">
        <f t="shared" si="0"/>
        <v>36259</v>
      </c>
      <c r="G47" s="373">
        <f t="shared" si="1"/>
        <v>26598</v>
      </c>
      <c r="H47" s="373"/>
      <c r="I47" s="367">
        <v>286</v>
      </c>
    </row>
    <row r="48" spans="1:9">
      <c r="A48" s="356">
        <v>101</v>
      </c>
      <c r="B48" s="357">
        <f t="shared" si="2"/>
        <v>12.18</v>
      </c>
      <c r="C48" s="358"/>
      <c r="D48" s="360">
        <v>26930</v>
      </c>
      <c r="E48" s="359"/>
      <c r="F48" s="360">
        <f t="shared" si="0"/>
        <v>36171</v>
      </c>
      <c r="G48" s="373">
        <f t="shared" si="1"/>
        <v>26532</v>
      </c>
      <c r="H48" s="373"/>
      <c r="I48" s="367">
        <v>286</v>
      </c>
    </row>
    <row r="49" spans="1:9">
      <c r="A49" s="356">
        <v>102</v>
      </c>
      <c r="B49" s="357">
        <f t="shared" si="2"/>
        <v>12.21</v>
      </c>
      <c r="C49" s="358"/>
      <c r="D49" s="360">
        <v>26930</v>
      </c>
      <c r="E49" s="359"/>
      <c r="F49" s="360">
        <f t="shared" si="0"/>
        <v>36082</v>
      </c>
      <c r="G49" s="373">
        <f t="shared" si="1"/>
        <v>26467</v>
      </c>
      <c r="H49" s="373"/>
      <c r="I49" s="367">
        <v>286</v>
      </c>
    </row>
    <row r="50" spans="1:9">
      <c r="A50" s="356">
        <v>103</v>
      </c>
      <c r="B50" s="357">
        <f t="shared" si="2"/>
        <v>12.24</v>
      </c>
      <c r="C50" s="358"/>
      <c r="D50" s="360">
        <v>26930</v>
      </c>
      <c r="E50" s="359"/>
      <c r="F50" s="360">
        <f t="shared" si="0"/>
        <v>35995</v>
      </c>
      <c r="G50" s="373">
        <f t="shared" si="1"/>
        <v>26402</v>
      </c>
      <c r="H50" s="373"/>
      <c r="I50" s="367">
        <v>286</v>
      </c>
    </row>
    <row r="51" spans="1:9">
      <c r="A51" s="356">
        <v>104</v>
      </c>
      <c r="B51" s="357">
        <f t="shared" si="2"/>
        <v>12.26</v>
      </c>
      <c r="C51" s="358"/>
      <c r="D51" s="360">
        <v>26930</v>
      </c>
      <c r="E51" s="359"/>
      <c r="F51" s="360">
        <f t="shared" si="0"/>
        <v>35936</v>
      </c>
      <c r="G51" s="373">
        <f t="shared" si="1"/>
        <v>26359</v>
      </c>
      <c r="H51" s="373"/>
      <c r="I51" s="367">
        <v>286</v>
      </c>
    </row>
    <row r="52" spans="1:9">
      <c r="A52" s="356">
        <v>105</v>
      </c>
      <c r="B52" s="357">
        <f t="shared" si="2"/>
        <v>12.27</v>
      </c>
      <c r="C52" s="358"/>
      <c r="D52" s="360">
        <v>26930</v>
      </c>
      <c r="E52" s="359"/>
      <c r="F52" s="360">
        <f t="shared" si="0"/>
        <v>35907</v>
      </c>
      <c r="G52" s="373">
        <f t="shared" si="1"/>
        <v>26337</v>
      </c>
      <c r="H52" s="373"/>
      <c r="I52" s="367">
        <v>286</v>
      </c>
    </row>
    <row r="53" spans="1:9">
      <c r="A53" s="356">
        <v>106</v>
      </c>
      <c r="B53" s="357">
        <f t="shared" si="2"/>
        <v>12.29</v>
      </c>
      <c r="C53" s="358"/>
      <c r="D53" s="360">
        <v>26930</v>
      </c>
      <c r="E53" s="359"/>
      <c r="F53" s="360">
        <f t="shared" si="0"/>
        <v>35849</v>
      </c>
      <c r="G53" s="373">
        <f t="shared" si="1"/>
        <v>26295</v>
      </c>
      <c r="H53" s="373"/>
      <c r="I53" s="367">
        <v>286</v>
      </c>
    </row>
    <row r="54" spans="1:9">
      <c r="A54" s="356">
        <v>107</v>
      </c>
      <c r="B54" s="357">
        <f t="shared" si="2"/>
        <v>12.3</v>
      </c>
      <c r="C54" s="358"/>
      <c r="D54" s="360">
        <v>26930</v>
      </c>
      <c r="E54" s="359"/>
      <c r="F54" s="360">
        <f t="shared" si="0"/>
        <v>35820</v>
      </c>
      <c r="G54" s="373">
        <f t="shared" si="1"/>
        <v>26273</v>
      </c>
      <c r="H54" s="373"/>
      <c r="I54" s="367">
        <v>286</v>
      </c>
    </row>
    <row r="55" spans="1:9">
      <c r="A55" s="356">
        <v>108</v>
      </c>
      <c r="B55" s="357">
        <f t="shared" si="2"/>
        <v>12.3</v>
      </c>
      <c r="C55" s="358"/>
      <c r="D55" s="360">
        <v>26930</v>
      </c>
      <c r="E55" s="359"/>
      <c r="F55" s="360">
        <f t="shared" si="0"/>
        <v>35820</v>
      </c>
      <c r="G55" s="373">
        <f t="shared" si="1"/>
        <v>26273</v>
      </c>
      <c r="H55" s="373"/>
      <c r="I55" s="367">
        <v>286</v>
      </c>
    </row>
    <row r="56" spans="1:9">
      <c r="A56" s="356">
        <v>109</v>
      </c>
      <c r="B56" s="357">
        <f t="shared" si="2"/>
        <v>12.3</v>
      </c>
      <c r="C56" s="358"/>
      <c r="D56" s="360">
        <v>26930</v>
      </c>
      <c r="E56" s="359"/>
      <c r="F56" s="360">
        <f t="shared" si="0"/>
        <v>35820</v>
      </c>
      <c r="G56" s="373">
        <f t="shared" si="1"/>
        <v>26273</v>
      </c>
      <c r="H56" s="373"/>
      <c r="I56" s="367">
        <v>286</v>
      </c>
    </row>
    <row r="57" spans="1:9">
      <c r="A57" s="356">
        <v>110</v>
      </c>
      <c r="B57" s="357">
        <f t="shared" si="2"/>
        <v>12.3</v>
      </c>
      <c r="C57" s="358"/>
      <c r="D57" s="360">
        <v>26930</v>
      </c>
      <c r="E57" s="359"/>
      <c r="F57" s="360">
        <f t="shared" si="0"/>
        <v>35820</v>
      </c>
      <c r="G57" s="373">
        <f t="shared" si="1"/>
        <v>26273</v>
      </c>
      <c r="H57" s="373"/>
      <c r="I57" s="367">
        <v>286</v>
      </c>
    </row>
    <row r="58" spans="1:9">
      <c r="A58" s="356">
        <v>111</v>
      </c>
      <c r="B58" s="357">
        <f t="shared" si="2"/>
        <v>12.29</v>
      </c>
      <c r="C58" s="358"/>
      <c r="D58" s="360">
        <v>26930</v>
      </c>
      <c r="E58" s="359"/>
      <c r="F58" s="360">
        <f t="shared" si="0"/>
        <v>35849</v>
      </c>
      <c r="G58" s="373">
        <f t="shared" si="1"/>
        <v>26295</v>
      </c>
      <c r="H58" s="373"/>
      <c r="I58" s="367">
        <v>286</v>
      </c>
    </row>
    <row r="59" spans="1:9">
      <c r="A59" s="356">
        <v>112</v>
      </c>
      <c r="B59" s="357">
        <f t="shared" si="2"/>
        <v>12.28</v>
      </c>
      <c r="C59" s="358"/>
      <c r="D59" s="360">
        <v>26930</v>
      </c>
      <c r="E59" s="359"/>
      <c r="F59" s="360">
        <f t="shared" si="0"/>
        <v>35878</v>
      </c>
      <c r="G59" s="373">
        <f t="shared" si="1"/>
        <v>26316</v>
      </c>
      <c r="H59" s="373"/>
      <c r="I59" s="367">
        <v>286</v>
      </c>
    </row>
    <row r="60" spans="1:9">
      <c r="A60" s="356">
        <v>113</v>
      </c>
      <c r="B60" s="357">
        <f t="shared" si="2"/>
        <v>12.27</v>
      </c>
      <c r="C60" s="358"/>
      <c r="D60" s="360">
        <v>26930</v>
      </c>
      <c r="E60" s="359"/>
      <c r="F60" s="360">
        <f t="shared" si="0"/>
        <v>35907</v>
      </c>
      <c r="G60" s="373">
        <f t="shared" si="1"/>
        <v>26337</v>
      </c>
      <c r="H60" s="373"/>
      <c r="I60" s="367">
        <v>286</v>
      </c>
    </row>
    <row r="61" spans="1:9">
      <c r="A61" s="356">
        <v>114</v>
      </c>
      <c r="B61" s="357">
        <f t="shared" si="2"/>
        <v>12.25</v>
      </c>
      <c r="C61" s="358"/>
      <c r="D61" s="360">
        <v>26930</v>
      </c>
      <c r="E61" s="359"/>
      <c r="F61" s="360">
        <f t="shared" si="0"/>
        <v>35966</v>
      </c>
      <c r="G61" s="373">
        <f t="shared" si="1"/>
        <v>26380</v>
      </c>
      <c r="H61" s="373"/>
      <c r="I61" s="367">
        <v>286</v>
      </c>
    </row>
    <row r="62" spans="1:9">
      <c r="A62" s="364">
        <v>115</v>
      </c>
      <c r="B62" s="365">
        <f t="shared" si="2"/>
        <v>12.22</v>
      </c>
      <c r="C62" s="366"/>
      <c r="D62" s="360">
        <v>26930</v>
      </c>
      <c r="E62" s="367"/>
      <c r="F62" s="360">
        <f t="shared" si="0"/>
        <v>36053</v>
      </c>
      <c r="G62" s="373">
        <f t="shared" si="1"/>
        <v>26445</v>
      </c>
      <c r="H62" s="373"/>
      <c r="I62" s="367">
        <v>286</v>
      </c>
    </row>
    <row r="63" spans="1:9">
      <c r="A63" s="364">
        <v>116</v>
      </c>
      <c r="B63" s="365">
        <f>ROUND(0.00981*A63+11.08,2)</f>
        <v>12.22</v>
      </c>
      <c r="C63" s="366"/>
      <c r="D63" s="360">
        <v>26930</v>
      </c>
      <c r="E63" s="367"/>
      <c r="F63" s="360">
        <f t="shared" si="0"/>
        <v>36053</v>
      </c>
      <c r="G63" s="373">
        <f t="shared" si="1"/>
        <v>26445</v>
      </c>
      <c r="H63" s="373"/>
      <c r="I63" s="367">
        <v>286</v>
      </c>
    </row>
    <row r="64" spans="1:9">
      <c r="A64" s="356">
        <v>117</v>
      </c>
      <c r="B64" s="357">
        <f t="shared" ref="B64:B107" si="3">ROUND(0.00981*A64+11.08,2)</f>
        <v>12.23</v>
      </c>
      <c r="C64" s="358"/>
      <c r="D64" s="360">
        <v>26930</v>
      </c>
      <c r="E64" s="359"/>
      <c r="F64" s="360">
        <f t="shared" si="0"/>
        <v>36024</v>
      </c>
      <c r="G64" s="373">
        <f t="shared" si="1"/>
        <v>26424</v>
      </c>
      <c r="H64" s="373"/>
      <c r="I64" s="367">
        <v>286</v>
      </c>
    </row>
    <row r="65" spans="1:9">
      <c r="A65" s="356">
        <v>118</v>
      </c>
      <c r="B65" s="357">
        <f t="shared" si="3"/>
        <v>12.24</v>
      </c>
      <c r="C65" s="358"/>
      <c r="D65" s="360">
        <v>26930</v>
      </c>
      <c r="E65" s="359"/>
      <c r="F65" s="360">
        <f t="shared" si="0"/>
        <v>35995</v>
      </c>
      <c r="G65" s="373">
        <f t="shared" si="1"/>
        <v>26402</v>
      </c>
      <c r="H65" s="373"/>
      <c r="I65" s="367">
        <v>286</v>
      </c>
    </row>
    <row r="66" spans="1:9">
      <c r="A66" s="356">
        <v>119</v>
      </c>
      <c r="B66" s="357">
        <f t="shared" si="3"/>
        <v>12.25</v>
      </c>
      <c r="C66" s="358"/>
      <c r="D66" s="360">
        <v>26930</v>
      </c>
      <c r="E66" s="359"/>
      <c r="F66" s="360">
        <f t="shared" si="0"/>
        <v>35966</v>
      </c>
      <c r="G66" s="373">
        <f t="shared" si="1"/>
        <v>26380</v>
      </c>
      <c r="H66" s="373"/>
      <c r="I66" s="367">
        <v>286</v>
      </c>
    </row>
    <row r="67" spans="1:9">
      <c r="A67" s="356">
        <v>120</v>
      </c>
      <c r="B67" s="357">
        <f t="shared" si="3"/>
        <v>12.26</v>
      </c>
      <c r="C67" s="358"/>
      <c r="D67" s="360">
        <v>26930</v>
      </c>
      <c r="E67" s="359"/>
      <c r="F67" s="360">
        <f t="shared" si="0"/>
        <v>35936</v>
      </c>
      <c r="G67" s="373">
        <f t="shared" si="1"/>
        <v>26359</v>
      </c>
      <c r="H67" s="373"/>
      <c r="I67" s="367">
        <v>286</v>
      </c>
    </row>
    <row r="68" spans="1:9">
      <c r="A68" s="356">
        <v>121</v>
      </c>
      <c r="B68" s="357">
        <f t="shared" si="3"/>
        <v>12.27</v>
      </c>
      <c r="C68" s="358"/>
      <c r="D68" s="360">
        <v>26930</v>
      </c>
      <c r="E68" s="359"/>
      <c r="F68" s="360">
        <f t="shared" si="0"/>
        <v>35907</v>
      </c>
      <c r="G68" s="373">
        <f t="shared" si="1"/>
        <v>26337</v>
      </c>
      <c r="H68" s="373"/>
      <c r="I68" s="367">
        <v>286</v>
      </c>
    </row>
    <row r="69" spans="1:9">
      <c r="A69" s="356">
        <v>122</v>
      </c>
      <c r="B69" s="357">
        <f t="shared" si="3"/>
        <v>12.28</v>
      </c>
      <c r="C69" s="358"/>
      <c r="D69" s="360">
        <v>26930</v>
      </c>
      <c r="E69" s="359"/>
      <c r="F69" s="360">
        <f t="shared" si="0"/>
        <v>35878</v>
      </c>
      <c r="G69" s="373">
        <f t="shared" si="1"/>
        <v>26316</v>
      </c>
      <c r="H69" s="373"/>
      <c r="I69" s="367">
        <v>286</v>
      </c>
    </row>
    <row r="70" spans="1:9">
      <c r="A70" s="356">
        <v>123</v>
      </c>
      <c r="B70" s="357">
        <f t="shared" si="3"/>
        <v>12.29</v>
      </c>
      <c r="C70" s="358"/>
      <c r="D70" s="360">
        <v>26930</v>
      </c>
      <c r="E70" s="359"/>
      <c r="F70" s="360">
        <f t="shared" si="0"/>
        <v>35849</v>
      </c>
      <c r="G70" s="373">
        <f t="shared" si="1"/>
        <v>26295</v>
      </c>
      <c r="H70" s="373"/>
      <c r="I70" s="367">
        <v>286</v>
      </c>
    </row>
    <row r="71" spans="1:9">
      <c r="A71" s="356">
        <v>124</v>
      </c>
      <c r="B71" s="357">
        <f t="shared" si="3"/>
        <v>12.3</v>
      </c>
      <c r="C71" s="358"/>
      <c r="D71" s="360">
        <v>26930</v>
      </c>
      <c r="E71" s="359"/>
      <c r="F71" s="360">
        <f t="shared" si="0"/>
        <v>35820</v>
      </c>
      <c r="G71" s="373">
        <f t="shared" si="1"/>
        <v>26273</v>
      </c>
      <c r="H71" s="373"/>
      <c r="I71" s="367">
        <v>286</v>
      </c>
    </row>
    <row r="72" spans="1:9">
      <c r="A72" s="356">
        <v>125</v>
      </c>
      <c r="B72" s="357">
        <f t="shared" si="3"/>
        <v>12.31</v>
      </c>
      <c r="C72" s="358"/>
      <c r="D72" s="360">
        <v>26930</v>
      </c>
      <c r="E72" s="359"/>
      <c r="F72" s="360">
        <f t="shared" si="0"/>
        <v>35792</v>
      </c>
      <c r="G72" s="373">
        <f t="shared" si="1"/>
        <v>26252</v>
      </c>
      <c r="H72" s="373"/>
      <c r="I72" s="367">
        <v>286</v>
      </c>
    </row>
    <row r="73" spans="1:9">
      <c r="A73" s="356">
        <v>126</v>
      </c>
      <c r="B73" s="357">
        <f t="shared" si="3"/>
        <v>12.32</v>
      </c>
      <c r="C73" s="358"/>
      <c r="D73" s="360">
        <v>26930</v>
      </c>
      <c r="E73" s="359"/>
      <c r="F73" s="360">
        <f t="shared" si="0"/>
        <v>35763</v>
      </c>
      <c r="G73" s="373">
        <f t="shared" si="1"/>
        <v>26231</v>
      </c>
      <c r="H73" s="373"/>
      <c r="I73" s="367">
        <v>286</v>
      </c>
    </row>
    <row r="74" spans="1:9">
      <c r="A74" s="356">
        <v>127</v>
      </c>
      <c r="B74" s="357">
        <f t="shared" si="3"/>
        <v>12.33</v>
      </c>
      <c r="C74" s="358"/>
      <c r="D74" s="360">
        <v>26930</v>
      </c>
      <c r="E74" s="359"/>
      <c r="F74" s="360">
        <f t="shared" si="0"/>
        <v>35734</v>
      </c>
      <c r="G74" s="373">
        <f t="shared" si="1"/>
        <v>26209</v>
      </c>
      <c r="H74" s="373"/>
      <c r="I74" s="367">
        <v>286</v>
      </c>
    </row>
    <row r="75" spans="1:9">
      <c r="A75" s="356">
        <v>128</v>
      </c>
      <c r="B75" s="357">
        <f t="shared" si="3"/>
        <v>12.34</v>
      </c>
      <c r="C75" s="358"/>
      <c r="D75" s="360">
        <v>26930</v>
      </c>
      <c r="E75" s="359"/>
      <c r="F75" s="360">
        <f t="shared" si="0"/>
        <v>35705</v>
      </c>
      <c r="G75" s="373">
        <f t="shared" si="1"/>
        <v>26188</v>
      </c>
      <c r="H75" s="373"/>
      <c r="I75" s="367">
        <v>286</v>
      </c>
    </row>
    <row r="76" spans="1:9">
      <c r="A76" s="356">
        <v>129</v>
      </c>
      <c r="B76" s="357">
        <f t="shared" si="3"/>
        <v>12.35</v>
      </c>
      <c r="C76" s="358"/>
      <c r="D76" s="360">
        <v>26930</v>
      </c>
      <c r="E76" s="359"/>
      <c r="F76" s="360">
        <f t="shared" si="0"/>
        <v>35677</v>
      </c>
      <c r="G76" s="373">
        <f t="shared" si="1"/>
        <v>26167</v>
      </c>
      <c r="H76" s="373"/>
      <c r="I76" s="367">
        <v>286</v>
      </c>
    </row>
    <row r="77" spans="1:9">
      <c r="A77" s="356">
        <v>130</v>
      </c>
      <c r="B77" s="357">
        <f t="shared" si="3"/>
        <v>12.36</v>
      </c>
      <c r="C77" s="358"/>
      <c r="D77" s="360">
        <v>26930</v>
      </c>
      <c r="E77" s="359"/>
      <c r="F77" s="360">
        <f t="shared" si="0"/>
        <v>35648</v>
      </c>
      <c r="G77" s="373">
        <f t="shared" si="1"/>
        <v>26146</v>
      </c>
      <c r="H77" s="373"/>
      <c r="I77" s="367">
        <v>286</v>
      </c>
    </row>
    <row r="78" spans="1:9">
      <c r="A78" s="356">
        <v>131</v>
      </c>
      <c r="B78" s="357">
        <f t="shared" si="3"/>
        <v>12.37</v>
      </c>
      <c r="C78" s="358"/>
      <c r="D78" s="360">
        <v>26930</v>
      </c>
      <c r="E78" s="359"/>
      <c r="F78" s="360">
        <f t="shared" si="0"/>
        <v>35619</v>
      </c>
      <c r="G78" s="373">
        <f t="shared" si="1"/>
        <v>26124</v>
      </c>
      <c r="H78" s="373"/>
      <c r="I78" s="367">
        <v>286</v>
      </c>
    </row>
    <row r="79" spans="1:9">
      <c r="A79" s="356">
        <v>132</v>
      </c>
      <c r="B79" s="357">
        <f t="shared" si="3"/>
        <v>12.37</v>
      </c>
      <c r="C79" s="358"/>
      <c r="D79" s="360">
        <v>26930</v>
      </c>
      <c r="E79" s="359"/>
      <c r="F79" s="360">
        <f t="shared" si="0"/>
        <v>35619</v>
      </c>
      <c r="G79" s="373">
        <f t="shared" si="1"/>
        <v>26124</v>
      </c>
      <c r="H79" s="373"/>
      <c r="I79" s="367">
        <v>286</v>
      </c>
    </row>
    <row r="80" spans="1:9">
      <c r="A80" s="356">
        <v>133</v>
      </c>
      <c r="B80" s="357">
        <f t="shared" si="3"/>
        <v>12.38</v>
      </c>
      <c r="C80" s="358"/>
      <c r="D80" s="360">
        <v>26930</v>
      </c>
      <c r="E80" s="359"/>
      <c r="F80" s="360">
        <f t="shared" si="0"/>
        <v>35591</v>
      </c>
      <c r="G80" s="373">
        <f t="shared" si="1"/>
        <v>26103</v>
      </c>
      <c r="H80" s="373"/>
      <c r="I80" s="367">
        <v>286</v>
      </c>
    </row>
    <row r="81" spans="1:9">
      <c r="A81" s="356">
        <v>134</v>
      </c>
      <c r="B81" s="357">
        <f t="shared" si="3"/>
        <v>12.39</v>
      </c>
      <c r="C81" s="358"/>
      <c r="D81" s="360">
        <v>26930</v>
      </c>
      <c r="E81" s="359"/>
      <c r="F81" s="360">
        <f t="shared" ref="F81:F144" si="4">ROUND(12*1.3525*(1/B81*D81)+I81,0)</f>
        <v>35562</v>
      </c>
      <c r="G81" s="373">
        <f t="shared" ref="G81:G144" si="5">ROUND(12*(1/B81*D81),0)</f>
        <v>26082</v>
      </c>
      <c r="H81" s="373"/>
      <c r="I81" s="367">
        <v>286</v>
      </c>
    </row>
    <row r="82" spans="1:9">
      <c r="A82" s="356">
        <v>135</v>
      </c>
      <c r="B82" s="357">
        <f t="shared" si="3"/>
        <v>12.4</v>
      </c>
      <c r="C82" s="358"/>
      <c r="D82" s="360">
        <v>26930</v>
      </c>
      <c r="E82" s="359"/>
      <c r="F82" s="360">
        <f t="shared" si="4"/>
        <v>35534</v>
      </c>
      <c r="G82" s="373">
        <f t="shared" si="5"/>
        <v>26061</v>
      </c>
      <c r="H82" s="373"/>
      <c r="I82" s="367">
        <v>286</v>
      </c>
    </row>
    <row r="83" spans="1:9">
      <c r="A83" s="356">
        <v>136</v>
      </c>
      <c r="B83" s="357">
        <f t="shared" si="3"/>
        <v>12.41</v>
      </c>
      <c r="C83" s="358"/>
      <c r="D83" s="360">
        <v>26930</v>
      </c>
      <c r="E83" s="359"/>
      <c r="F83" s="360">
        <f t="shared" si="4"/>
        <v>35505</v>
      </c>
      <c r="G83" s="373">
        <f t="shared" si="5"/>
        <v>26040</v>
      </c>
      <c r="H83" s="373"/>
      <c r="I83" s="367">
        <v>286</v>
      </c>
    </row>
    <row r="84" spans="1:9">
      <c r="A84" s="356">
        <v>137</v>
      </c>
      <c r="B84" s="357">
        <f t="shared" si="3"/>
        <v>12.42</v>
      </c>
      <c r="C84" s="358"/>
      <c r="D84" s="360">
        <v>26930</v>
      </c>
      <c r="E84" s="359"/>
      <c r="F84" s="360">
        <f t="shared" si="4"/>
        <v>35477</v>
      </c>
      <c r="G84" s="373">
        <f t="shared" si="5"/>
        <v>26019</v>
      </c>
      <c r="H84" s="373"/>
      <c r="I84" s="367">
        <v>286</v>
      </c>
    </row>
    <row r="85" spans="1:9">
      <c r="A85" s="356">
        <v>138</v>
      </c>
      <c r="B85" s="357">
        <f t="shared" si="3"/>
        <v>12.43</v>
      </c>
      <c r="C85" s="358"/>
      <c r="D85" s="360">
        <v>26930</v>
      </c>
      <c r="E85" s="359"/>
      <c r="F85" s="360">
        <f t="shared" si="4"/>
        <v>35449</v>
      </c>
      <c r="G85" s="373">
        <f t="shared" si="5"/>
        <v>25998</v>
      </c>
      <c r="H85" s="373"/>
      <c r="I85" s="367">
        <v>286</v>
      </c>
    </row>
    <row r="86" spans="1:9">
      <c r="A86" s="356">
        <v>139</v>
      </c>
      <c r="B86" s="357">
        <f t="shared" si="3"/>
        <v>12.44</v>
      </c>
      <c r="C86" s="358"/>
      <c r="D86" s="360">
        <v>26930</v>
      </c>
      <c r="E86" s="359"/>
      <c r="F86" s="360">
        <f t="shared" si="4"/>
        <v>35421</v>
      </c>
      <c r="G86" s="373">
        <f t="shared" si="5"/>
        <v>25977</v>
      </c>
      <c r="H86" s="373"/>
      <c r="I86" s="367">
        <v>286</v>
      </c>
    </row>
    <row r="87" spans="1:9">
      <c r="A87" s="356">
        <v>140</v>
      </c>
      <c r="B87" s="357">
        <f t="shared" si="3"/>
        <v>12.45</v>
      </c>
      <c r="C87" s="358"/>
      <c r="D87" s="360">
        <v>26930</v>
      </c>
      <c r="E87" s="359"/>
      <c r="F87" s="360">
        <f t="shared" si="4"/>
        <v>35392</v>
      </c>
      <c r="G87" s="373">
        <f t="shared" si="5"/>
        <v>25957</v>
      </c>
      <c r="H87" s="373"/>
      <c r="I87" s="367">
        <v>286</v>
      </c>
    </row>
    <row r="88" spans="1:9">
      <c r="A88" s="356">
        <v>141</v>
      </c>
      <c r="B88" s="357">
        <f t="shared" si="3"/>
        <v>12.46</v>
      </c>
      <c r="C88" s="358"/>
      <c r="D88" s="360">
        <v>26930</v>
      </c>
      <c r="E88" s="359"/>
      <c r="F88" s="360">
        <f t="shared" si="4"/>
        <v>35364</v>
      </c>
      <c r="G88" s="373">
        <f t="shared" si="5"/>
        <v>25936</v>
      </c>
      <c r="H88" s="373"/>
      <c r="I88" s="367">
        <v>286</v>
      </c>
    </row>
    <row r="89" spans="1:9">
      <c r="A89" s="356">
        <v>142</v>
      </c>
      <c r="B89" s="357">
        <f t="shared" si="3"/>
        <v>12.47</v>
      </c>
      <c r="C89" s="358"/>
      <c r="D89" s="360">
        <v>26930</v>
      </c>
      <c r="E89" s="359"/>
      <c r="F89" s="360">
        <f t="shared" si="4"/>
        <v>35336</v>
      </c>
      <c r="G89" s="373">
        <f t="shared" si="5"/>
        <v>25915</v>
      </c>
      <c r="H89" s="373"/>
      <c r="I89" s="367">
        <v>286</v>
      </c>
    </row>
    <row r="90" spans="1:9">
      <c r="A90" s="356">
        <v>143</v>
      </c>
      <c r="B90" s="357">
        <f t="shared" si="3"/>
        <v>12.48</v>
      </c>
      <c r="C90" s="358"/>
      <c r="D90" s="360">
        <v>26930</v>
      </c>
      <c r="E90" s="359"/>
      <c r="F90" s="360">
        <f t="shared" si="4"/>
        <v>35308</v>
      </c>
      <c r="G90" s="373">
        <f t="shared" si="5"/>
        <v>25894</v>
      </c>
      <c r="H90" s="373"/>
      <c r="I90" s="367">
        <v>286</v>
      </c>
    </row>
    <row r="91" spans="1:9">
      <c r="A91" s="356">
        <v>144</v>
      </c>
      <c r="B91" s="357">
        <f t="shared" si="3"/>
        <v>12.49</v>
      </c>
      <c r="C91" s="358"/>
      <c r="D91" s="360">
        <v>26930</v>
      </c>
      <c r="E91" s="359"/>
      <c r="F91" s="360">
        <f t="shared" si="4"/>
        <v>35280</v>
      </c>
      <c r="G91" s="373">
        <f t="shared" si="5"/>
        <v>25873</v>
      </c>
      <c r="H91" s="373"/>
      <c r="I91" s="367">
        <v>286</v>
      </c>
    </row>
    <row r="92" spans="1:9">
      <c r="A92" s="356">
        <v>145</v>
      </c>
      <c r="B92" s="357">
        <f t="shared" si="3"/>
        <v>12.5</v>
      </c>
      <c r="C92" s="358"/>
      <c r="D92" s="360">
        <v>26930</v>
      </c>
      <c r="E92" s="359"/>
      <c r="F92" s="360">
        <f t="shared" si="4"/>
        <v>35252</v>
      </c>
      <c r="G92" s="373">
        <f t="shared" si="5"/>
        <v>25853</v>
      </c>
      <c r="H92" s="373"/>
      <c r="I92" s="367">
        <v>286</v>
      </c>
    </row>
    <row r="93" spans="1:9">
      <c r="A93" s="356">
        <v>146</v>
      </c>
      <c r="B93" s="357">
        <f t="shared" si="3"/>
        <v>12.51</v>
      </c>
      <c r="C93" s="358"/>
      <c r="D93" s="360">
        <v>26930</v>
      </c>
      <c r="E93" s="359"/>
      <c r="F93" s="360">
        <f t="shared" si="4"/>
        <v>35224</v>
      </c>
      <c r="G93" s="373">
        <f t="shared" si="5"/>
        <v>25832</v>
      </c>
      <c r="H93" s="373"/>
      <c r="I93" s="367">
        <v>286</v>
      </c>
    </row>
    <row r="94" spans="1:9">
      <c r="A94" s="356">
        <v>147</v>
      </c>
      <c r="B94" s="357">
        <f t="shared" si="3"/>
        <v>12.52</v>
      </c>
      <c r="C94" s="358"/>
      <c r="D94" s="360">
        <v>26930</v>
      </c>
      <c r="E94" s="359"/>
      <c r="F94" s="360">
        <f t="shared" si="4"/>
        <v>35196</v>
      </c>
      <c r="G94" s="373">
        <f t="shared" si="5"/>
        <v>25812</v>
      </c>
      <c r="H94" s="373"/>
      <c r="I94" s="367">
        <v>286</v>
      </c>
    </row>
    <row r="95" spans="1:9">
      <c r="A95" s="356">
        <v>148</v>
      </c>
      <c r="B95" s="357">
        <f t="shared" si="3"/>
        <v>12.53</v>
      </c>
      <c r="C95" s="358"/>
      <c r="D95" s="360">
        <v>26930</v>
      </c>
      <c r="E95" s="359"/>
      <c r="F95" s="360">
        <f t="shared" si="4"/>
        <v>35168</v>
      </c>
      <c r="G95" s="373">
        <f t="shared" si="5"/>
        <v>25791</v>
      </c>
      <c r="H95" s="373"/>
      <c r="I95" s="367">
        <v>286</v>
      </c>
    </row>
    <row r="96" spans="1:9">
      <c r="A96" s="356">
        <v>149</v>
      </c>
      <c r="B96" s="357">
        <f t="shared" si="3"/>
        <v>12.54</v>
      </c>
      <c r="C96" s="358"/>
      <c r="D96" s="360">
        <v>26930</v>
      </c>
      <c r="E96" s="359"/>
      <c r="F96" s="360">
        <f t="shared" si="4"/>
        <v>35140</v>
      </c>
      <c r="G96" s="373">
        <f t="shared" si="5"/>
        <v>25770</v>
      </c>
      <c r="H96" s="373"/>
      <c r="I96" s="367">
        <v>286</v>
      </c>
    </row>
    <row r="97" spans="1:9">
      <c r="A97" s="356">
        <v>150</v>
      </c>
      <c r="B97" s="357">
        <f t="shared" si="3"/>
        <v>12.55</v>
      </c>
      <c r="C97" s="358"/>
      <c r="D97" s="360">
        <v>26930</v>
      </c>
      <c r="E97" s="359"/>
      <c r="F97" s="360">
        <f t="shared" si="4"/>
        <v>35113</v>
      </c>
      <c r="G97" s="373">
        <f t="shared" si="5"/>
        <v>25750</v>
      </c>
      <c r="H97" s="373"/>
      <c r="I97" s="367">
        <v>286</v>
      </c>
    </row>
    <row r="98" spans="1:9">
      <c r="A98" s="356">
        <v>151</v>
      </c>
      <c r="B98" s="357">
        <f t="shared" si="3"/>
        <v>12.56</v>
      </c>
      <c r="C98" s="358"/>
      <c r="D98" s="360">
        <v>26930</v>
      </c>
      <c r="E98" s="359"/>
      <c r="F98" s="360">
        <f t="shared" si="4"/>
        <v>35085</v>
      </c>
      <c r="G98" s="373">
        <f t="shared" si="5"/>
        <v>25729</v>
      </c>
      <c r="H98" s="373"/>
      <c r="I98" s="367">
        <v>286</v>
      </c>
    </row>
    <row r="99" spans="1:9">
      <c r="A99" s="356">
        <v>152</v>
      </c>
      <c r="B99" s="357">
        <f t="shared" si="3"/>
        <v>12.57</v>
      </c>
      <c r="C99" s="358"/>
      <c r="D99" s="360">
        <v>26930</v>
      </c>
      <c r="E99" s="359"/>
      <c r="F99" s="360">
        <f t="shared" si="4"/>
        <v>35057</v>
      </c>
      <c r="G99" s="373">
        <f t="shared" si="5"/>
        <v>25709</v>
      </c>
      <c r="H99" s="373"/>
      <c r="I99" s="367">
        <v>286</v>
      </c>
    </row>
    <row r="100" spans="1:9">
      <c r="A100" s="356">
        <v>153</v>
      </c>
      <c r="B100" s="357">
        <f t="shared" si="3"/>
        <v>12.58</v>
      </c>
      <c r="C100" s="358"/>
      <c r="D100" s="360">
        <v>26930</v>
      </c>
      <c r="E100" s="359"/>
      <c r="F100" s="360">
        <f t="shared" si="4"/>
        <v>35030</v>
      </c>
      <c r="G100" s="373">
        <f t="shared" si="5"/>
        <v>25688</v>
      </c>
      <c r="H100" s="373"/>
      <c r="I100" s="367">
        <v>286</v>
      </c>
    </row>
    <row r="101" spans="1:9">
      <c r="A101" s="356">
        <v>154</v>
      </c>
      <c r="B101" s="357">
        <f t="shared" si="3"/>
        <v>12.59</v>
      </c>
      <c r="C101" s="358"/>
      <c r="D101" s="360">
        <v>26930</v>
      </c>
      <c r="E101" s="359"/>
      <c r="F101" s="360">
        <f t="shared" si="4"/>
        <v>35002</v>
      </c>
      <c r="G101" s="373">
        <f t="shared" si="5"/>
        <v>25668</v>
      </c>
      <c r="H101" s="373"/>
      <c r="I101" s="367">
        <v>286</v>
      </c>
    </row>
    <row r="102" spans="1:9">
      <c r="A102" s="356">
        <v>155</v>
      </c>
      <c r="B102" s="357">
        <f t="shared" si="3"/>
        <v>12.6</v>
      </c>
      <c r="C102" s="358"/>
      <c r="D102" s="360">
        <v>26930</v>
      </c>
      <c r="E102" s="359"/>
      <c r="F102" s="360">
        <f t="shared" si="4"/>
        <v>34974</v>
      </c>
      <c r="G102" s="373">
        <f t="shared" si="5"/>
        <v>25648</v>
      </c>
      <c r="H102" s="373"/>
      <c r="I102" s="367">
        <v>286</v>
      </c>
    </row>
    <row r="103" spans="1:9">
      <c r="A103" s="356">
        <v>156</v>
      </c>
      <c r="B103" s="357">
        <f t="shared" si="3"/>
        <v>12.61</v>
      </c>
      <c r="C103" s="358"/>
      <c r="D103" s="360">
        <v>26930</v>
      </c>
      <c r="E103" s="359"/>
      <c r="F103" s="360">
        <f t="shared" si="4"/>
        <v>34947</v>
      </c>
      <c r="G103" s="373">
        <f t="shared" si="5"/>
        <v>25627</v>
      </c>
      <c r="H103" s="373"/>
      <c r="I103" s="367">
        <v>286</v>
      </c>
    </row>
    <row r="104" spans="1:9">
      <c r="A104" s="356">
        <v>157</v>
      </c>
      <c r="B104" s="357">
        <f t="shared" si="3"/>
        <v>12.62</v>
      </c>
      <c r="C104" s="358"/>
      <c r="D104" s="360">
        <v>26930</v>
      </c>
      <c r="E104" s="359"/>
      <c r="F104" s="360">
        <f t="shared" si="4"/>
        <v>34919</v>
      </c>
      <c r="G104" s="373">
        <f t="shared" si="5"/>
        <v>25607</v>
      </c>
      <c r="H104" s="373"/>
      <c r="I104" s="367">
        <v>286</v>
      </c>
    </row>
    <row r="105" spans="1:9">
      <c r="A105" s="356">
        <v>158</v>
      </c>
      <c r="B105" s="357">
        <f t="shared" si="3"/>
        <v>12.63</v>
      </c>
      <c r="C105" s="358"/>
      <c r="D105" s="360">
        <v>26930</v>
      </c>
      <c r="E105" s="359"/>
      <c r="F105" s="360">
        <f t="shared" si="4"/>
        <v>34892</v>
      </c>
      <c r="G105" s="373">
        <f t="shared" si="5"/>
        <v>25587</v>
      </c>
      <c r="H105" s="373"/>
      <c r="I105" s="367">
        <v>286</v>
      </c>
    </row>
    <row r="106" spans="1:9">
      <c r="A106" s="356">
        <v>159</v>
      </c>
      <c r="B106" s="357">
        <f t="shared" si="3"/>
        <v>12.64</v>
      </c>
      <c r="C106" s="358"/>
      <c r="D106" s="360">
        <v>26930</v>
      </c>
      <c r="E106" s="359"/>
      <c r="F106" s="360">
        <f t="shared" si="4"/>
        <v>34865</v>
      </c>
      <c r="G106" s="373">
        <f t="shared" si="5"/>
        <v>25566</v>
      </c>
      <c r="H106" s="373"/>
      <c r="I106" s="367">
        <v>286</v>
      </c>
    </row>
    <row r="107" spans="1:9">
      <c r="A107" s="364">
        <v>160</v>
      </c>
      <c r="B107" s="365">
        <f t="shared" si="3"/>
        <v>12.65</v>
      </c>
      <c r="C107" s="366"/>
      <c r="D107" s="360">
        <v>26930</v>
      </c>
      <c r="E107" s="367"/>
      <c r="F107" s="360">
        <f t="shared" si="4"/>
        <v>34837</v>
      </c>
      <c r="G107" s="373">
        <f t="shared" si="5"/>
        <v>25546</v>
      </c>
      <c r="H107" s="373"/>
      <c r="I107" s="367">
        <v>286</v>
      </c>
    </row>
    <row r="108" spans="1:9">
      <c r="A108" s="364">
        <v>161</v>
      </c>
      <c r="B108" s="365">
        <f>ROUND(0.01*A108+11.08,2)</f>
        <v>12.69</v>
      </c>
      <c r="C108" s="366"/>
      <c r="D108" s="360">
        <v>26930</v>
      </c>
      <c r="E108" s="367"/>
      <c r="F108" s="360">
        <f t="shared" si="4"/>
        <v>34728</v>
      </c>
      <c r="G108" s="373">
        <f t="shared" si="5"/>
        <v>25466</v>
      </c>
      <c r="H108" s="373"/>
      <c r="I108" s="367">
        <v>286</v>
      </c>
    </row>
    <row r="109" spans="1:9">
      <c r="A109" s="364">
        <v>162</v>
      </c>
      <c r="B109" s="365">
        <f t="shared" ref="B109:B157" si="6">ROUND(0.01*A109+11.08,2)</f>
        <v>12.7</v>
      </c>
      <c r="C109" s="366"/>
      <c r="D109" s="360">
        <v>26930</v>
      </c>
      <c r="E109" s="367"/>
      <c r="F109" s="360">
        <f t="shared" si="4"/>
        <v>34701</v>
      </c>
      <c r="G109" s="373">
        <f t="shared" si="5"/>
        <v>25446</v>
      </c>
      <c r="H109" s="373"/>
      <c r="I109" s="367">
        <v>286</v>
      </c>
    </row>
    <row r="110" spans="1:9">
      <c r="A110" s="356">
        <v>163</v>
      </c>
      <c r="B110" s="357">
        <f t="shared" si="6"/>
        <v>12.71</v>
      </c>
      <c r="C110" s="358"/>
      <c r="D110" s="360">
        <v>26930</v>
      </c>
      <c r="E110" s="359"/>
      <c r="F110" s="360">
        <f t="shared" si="4"/>
        <v>34674</v>
      </c>
      <c r="G110" s="373">
        <f t="shared" si="5"/>
        <v>25426</v>
      </c>
      <c r="H110" s="373"/>
      <c r="I110" s="367">
        <v>286</v>
      </c>
    </row>
    <row r="111" spans="1:9">
      <c r="A111" s="356">
        <v>164</v>
      </c>
      <c r="B111" s="357">
        <f t="shared" si="6"/>
        <v>12.72</v>
      </c>
      <c r="C111" s="358"/>
      <c r="D111" s="360">
        <v>26930</v>
      </c>
      <c r="E111" s="359"/>
      <c r="F111" s="360">
        <f t="shared" si="4"/>
        <v>34647</v>
      </c>
      <c r="G111" s="373">
        <f t="shared" si="5"/>
        <v>25406</v>
      </c>
      <c r="H111" s="373"/>
      <c r="I111" s="367">
        <v>286</v>
      </c>
    </row>
    <row r="112" spans="1:9">
      <c r="A112" s="356">
        <v>165</v>
      </c>
      <c r="B112" s="357">
        <f t="shared" si="6"/>
        <v>12.73</v>
      </c>
      <c r="C112" s="358"/>
      <c r="D112" s="360">
        <v>26930</v>
      </c>
      <c r="E112" s="359"/>
      <c r="F112" s="360">
        <f t="shared" si="4"/>
        <v>34620</v>
      </c>
      <c r="G112" s="373">
        <f t="shared" si="5"/>
        <v>25386</v>
      </c>
      <c r="H112" s="373"/>
      <c r="I112" s="367">
        <v>286</v>
      </c>
    </row>
    <row r="113" spans="1:9">
      <c r="A113" s="356">
        <v>166</v>
      </c>
      <c r="B113" s="357">
        <f t="shared" si="6"/>
        <v>12.74</v>
      </c>
      <c r="C113" s="358"/>
      <c r="D113" s="360">
        <v>26930</v>
      </c>
      <c r="E113" s="359"/>
      <c r="F113" s="360">
        <f t="shared" si="4"/>
        <v>34593</v>
      </c>
      <c r="G113" s="373">
        <f t="shared" si="5"/>
        <v>25366</v>
      </c>
      <c r="H113" s="373"/>
      <c r="I113" s="367">
        <v>286</v>
      </c>
    </row>
    <row r="114" spans="1:9">
      <c r="A114" s="356">
        <v>167</v>
      </c>
      <c r="B114" s="357">
        <f t="shared" si="6"/>
        <v>12.75</v>
      </c>
      <c r="C114" s="358"/>
      <c r="D114" s="360">
        <v>26930</v>
      </c>
      <c r="E114" s="359"/>
      <c r="F114" s="360">
        <f t="shared" si="4"/>
        <v>34566</v>
      </c>
      <c r="G114" s="373">
        <f t="shared" si="5"/>
        <v>25346</v>
      </c>
      <c r="H114" s="373"/>
      <c r="I114" s="367">
        <v>286</v>
      </c>
    </row>
    <row r="115" spans="1:9">
      <c r="A115" s="356">
        <v>168</v>
      </c>
      <c r="B115" s="357">
        <f t="shared" si="6"/>
        <v>12.76</v>
      </c>
      <c r="C115" s="358"/>
      <c r="D115" s="360">
        <v>26930</v>
      </c>
      <c r="E115" s="359"/>
      <c r="F115" s="360">
        <f t="shared" si="4"/>
        <v>34539</v>
      </c>
      <c r="G115" s="373">
        <f t="shared" si="5"/>
        <v>25326</v>
      </c>
      <c r="H115" s="373"/>
      <c r="I115" s="367">
        <v>286</v>
      </c>
    </row>
    <row r="116" spans="1:9">
      <c r="A116" s="356">
        <v>169</v>
      </c>
      <c r="B116" s="357">
        <f t="shared" si="6"/>
        <v>12.77</v>
      </c>
      <c r="C116" s="358"/>
      <c r="D116" s="360">
        <v>26930</v>
      </c>
      <c r="E116" s="359"/>
      <c r="F116" s="360">
        <f t="shared" si="4"/>
        <v>34513</v>
      </c>
      <c r="G116" s="373">
        <f t="shared" si="5"/>
        <v>25306</v>
      </c>
      <c r="H116" s="373"/>
      <c r="I116" s="367">
        <v>286</v>
      </c>
    </row>
    <row r="117" spans="1:9">
      <c r="A117" s="356">
        <v>170</v>
      </c>
      <c r="B117" s="357">
        <f t="shared" si="6"/>
        <v>12.78</v>
      </c>
      <c r="C117" s="358"/>
      <c r="D117" s="360">
        <v>26930</v>
      </c>
      <c r="E117" s="359"/>
      <c r="F117" s="360">
        <f t="shared" si="4"/>
        <v>34486</v>
      </c>
      <c r="G117" s="373">
        <f t="shared" si="5"/>
        <v>25286</v>
      </c>
      <c r="H117" s="373"/>
      <c r="I117" s="367">
        <v>286</v>
      </c>
    </row>
    <row r="118" spans="1:9">
      <c r="A118" s="356">
        <v>171</v>
      </c>
      <c r="B118" s="357">
        <f t="shared" si="6"/>
        <v>12.79</v>
      </c>
      <c r="C118" s="358"/>
      <c r="D118" s="360">
        <v>26930</v>
      </c>
      <c r="E118" s="359"/>
      <c r="F118" s="360">
        <f t="shared" si="4"/>
        <v>34459</v>
      </c>
      <c r="G118" s="373">
        <f t="shared" si="5"/>
        <v>25267</v>
      </c>
      <c r="H118" s="373"/>
      <c r="I118" s="367">
        <v>286</v>
      </c>
    </row>
    <row r="119" spans="1:9">
      <c r="A119" s="356">
        <v>172</v>
      </c>
      <c r="B119" s="357">
        <f t="shared" si="6"/>
        <v>12.8</v>
      </c>
      <c r="C119" s="358"/>
      <c r="D119" s="360">
        <v>26930</v>
      </c>
      <c r="E119" s="359"/>
      <c r="F119" s="360">
        <f t="shared" si="4"/>
        <v>34432</v>
      </c>
      <c r="G119" s="373">
        <f t="shared" si="5"/>
        <v>25247</v>
      </c>
      <c r="H119" s="373"/>
      <c r="I119" s="367">
        <v>286</v>
      </c>
    </row>
    <row r="120" spans="1:9">
      <c r="A120" s="356">
        <v>173</v>
      </c>
      <c r="B120" s="357">
        <f t="shared" si="6"/>
        <v>12.81</v>
      </c>
      <c r="C120" s="358"/>
      <c r="D120" s="360">
        <v>26930</v>
      </c>
      <c r="E120" s="359"/>
      <c r="F120" s="360">
        <f t="shared" si="4"/>
        <v>34406</v>
      </c>
      <c r="G120" s="373">
        <f t="shared" si="5"/>
        <v>25227</v>
      </c>
      <c r="H120" s="373"/>
      <c r="I120" s="367">
        <v>286</v>
      </c>
    </row>
    <row r="121" spans="1:9">
      <c r="A121" s="356">
        <v>174</v>
      </c>
      <c r="B121" s="357">
        <f t="shared" si="6"/>
        <v>12.82</v>
      </c>
      <c r="C121" s="358"/>
      <c r="D121" s="360">
        <v>26930</v>
      </c>
      <c r="E121" s="359"/>
      <c r="F121" s="360">
        <f t="shared" si="4"/>
        <v>34379</v>
      </c>
      <c r="G121" s="373">
        <f t="shared" si="5"/>
        <v>25207</v>
      </c>
      <c r="H121" s="373"/>
      <c r="I121" s="367">
        <v>286</v>
      </c>
    </row>
    <row r="122" spans="1:9">
      <c r="A122" s="356">
        <v>175</v>
      </c>
      <c r="B122" s="357">
        <f t="shared" si="6"/>
        <v>12.83</v>
      </c>
      <c r="C122" s="358"/>
      <c r="D122" s="360">
        <v>26930</v>
      </c>
      <c r="E122" s="359"/>
      <c r="F122" s="360">
        <f t="shared" si="4"/>
        <v>34353</v>
      </c>
      <c r="G122" s="373">
        <f t="shared" si="5"/>
        <v>25188</v>
      </c>
      <c r="H122" s="373"/>
      <c r="I122" s="367">
        <v>286</v>
      </c>
    </row>
    <row r="123" spans="1:9">
      <c r="A123" s="356">
        <v>176</v>
      </c>
      <c r="B123" s="357">
        <f t="shared" si="6"/>
        <v>12.84</v>
      </c>
      <c r="C123" s="358"/>
      <c r="D123" s="360">
        <v>26930</v>
      </c>
      <c r="E123" s="359"/>
      <c r="F123" s="360">
        <f t="shared" si="4"/>
        <v>34326</v>
      </c>
      <c r="G123" s="373">
        <f t="shared" si="5"/>
        <v>25168</v>
      </c>
      <c r="H123" s="373"/>
      <c r="I123" s="367">
        <v>286</v>
      </c>
    </row>
    <row r="124" spans="1:9">
      <c r="A124" s="356">
        <v>177</v>
      </c>
      <c r="B124" s="357">
        <f t="shared" si="6"/>
        <v>12.85</v>
      </c>
      <c r="C124" s="358"/>
      <c r="D124" s="360">
        <v>26930</v>
      </c>
      <c r="E124" s="359"/>
      <c r="F124" s="360">
        <f t="shared" si="4"/>
        <v>34300</v>
      </c>
      <c r="G124" s="373">
        <f t="shared" si="5"/>
        <v>25149</v>
      </c>
      <c r="H124" s="373"/>
      <c r="I124" s="367">
        <v>286</v>
      </c>
    </row>
    <row r="125" spans="1:9">
      <c r="A125" s="356">
        <v>178</v>
      </c>
      <c r="B125" s="357">
        <f t="shared" si="6"/>
        <v>12.86</v>
      </c>
      <c r="C125" s="358"/>
      <c r="D125" s="360">
        <v>26930</v>
      </c>
      <c r="E125" s="359"/>
      <c r="F125" s="360">
        <f t="shared" si="4"/>
        <v>34273</v>
      </c>
      <c r="G125" s="373">
        <f t="shared" si="5"/>
        <v>25129</v>
      </c>
      <c r="H125" s="373"/>
      <c r="I125" s="367">
        <v>286</v>
      </c>
    </row>
    <row r="126" spans="1:9">
      <c r="A126" s="356">
        <v>179</v>
      </c>
      <c r="B126" s="357">
        <f t="shared" si="6"/>
        <v>12.87</v>
      </c>
      <c r="C126" s="358"/>
      <c r="D126" s="360">
        <v>26930</v>
      </c>
      <c r="E126" s="359"/>
      <c r="F126" s="360">
        <f t="shared" si="4"/>
        <v>34247</v>
      </c>
      <c r="G126" s="373">
        <f t="shared" si="5"/>
        <v>25110</v>
      </c>
      <c r="H126" s="373"/>
      <c r="I126" s="367">
        <v>286</v>
      </c>
    </row>
    <row r="127" spans="1:9">
      <c r="A127" s="356">
        <v>180</v>
      </c>
      <c r="B127" s="357">
        <f t="shared" si="6"/>
        <v>12.88</v>
      </c>
      <c r="C127" s="358"/>
      <c r="D127" s="360">
        <v>26930</v>
      </c>
      <c r="E127" s="359"/>
      <c r="F127" s="360">
        <f t="shared" si="4"/>
        <v>34220</v>
      </c>
      <c r="G127" s="373">
        <f t="shared" si="5"/>
        <v>25090</v>
      </c>
      <c r="H127" s="373"/>
      <c r="I127" s="367">
        <v>286</v>
      </c>
    </row>
    <row r="128" spans="1:9">
      <c r="A128" s="356">
        <v>181</v>
      </c>
      <c r="B128" s="357">
        <f t="shared" si="6"/>
        <v>12.89</v>
      </c>
      <c r="C128" s="358"/>
      <c r="D128" s="360">
        <v>26930</v>
      </c>
      <c r="E128" s="359"/>
      <c r="F128" s="360">
        <f t="shared" si="4"/>
        <v>34194</v>
      </c>
      <c r="G128" s="373">
        <f t="shared" si="5"/>
        <v>25071</v>
      </c>
      <c r="H128" s="373"/>
      <c r="I128" s="367">
        <v>286</v>
      </c>
    </row>
    <row r="129" spans="1:9">
      <c r="A129" s="356">
        <v>182</v>
      </c>
      <c r="B129" s="357">
        <f t="shared" si="6"/>
        <v>12.9</v>
      </c>
      <c r="C129" s="358"/>
      <c r="D129" s="360">
        <v>26930</v>
      </c>
      <c r="E129" s="359"/>
      <c r="F129" s="360">
        <f t="shared" si="4"/>
        <v>34168</v>
      </c>
      <c r="G129" s="373">
        <f t="shared" si="5"/>
        <v>25051</v>
      </c>
      <c r="H129" s="373"/>
      <c r="I129" s="367">
        <v>286</v>
      </c>
    </row>
    <row r="130" spans="1:9">
      <c r="A130" s="356">
        <v>183</v>
      </c>
      <c r="B130" s="357">
        <f t="shared" si="6"/>
        <v>12.91</v>
      </c>
      <c r="C130" s="358"/>
      <c r="D130" s="360">
        <v>26930</v>
      </c>
      <c r="E130" s="359"/>
      <c r="F130" s="360">
        <f t="shared" si="4"/>
        <v>34141</v>
      </c>
      <c r="G130" s="373">
        <f t="shared" si="5"/>
        <v>25032</v>
      </c>
      <c r="H130" s="373"/>
      <c r="I130" s="367">
        <v>286</v>
      </c>
    </row>
    <row r="131" spans="1:9">
      <c r="A131" s="356">
        <v>184</v>
      </c>
      <c r="B131" s="357">
        <f t="shared" si="6"/>
        <v>12.92</v>
      </c>
      <c r="C131" s="358"/>
      <c r="D131" s="360">
        <v>26930</v>
      </c>
      <c r="E131" s="359"/>
      <c r="F131" s="360">
        <f t="shared" si="4"/>
        <v>34115</v>
      </c>
      <c r="G131" s="373">
        <f t="shared" si="5"/>
        <v>25012</v>
      </c>
      <c r="H131" s="373"/>
      <c r="I131" s="367">
        <v>286</v>
      </c>
    </row>
    <row r="132" spans="1:9">
      <c r="A132" s="356">
        <v>185</v>
      </c>
      <c r="B132" s="357">
        <f t="shared" si="6"/>
        <v>12.93</v>
      </c>
      <c r="C132" s="358"/>
      <c r="D132" s="360">
        <v>26930</v>
      </c>
      <c r="E132" s="359"/>
      <c r="F132" s="360">
        <f t="shared" si="4"/>
        <v>34089</v>
      </c>
      <c r="G132" s="373">
        <f t="shared" si="5"/>
        <v>24993</v>
      </c>
      <c r="H132" s="373"/>
      <c r="I132" s="367">
        <v>286</v>
      </c>
    </row>
    <row r="133" spans="1:9">
      <c r="A133" s="356">
        <v>186</v>
      </c>
      <c r="B133" s="357">
        <f t="shared" si="6"/>
        <v>12.94</v>
      </c>
      <c r="C133" s="358"/>
      <c r="D133" s="360">
        <v>26930</v>
      </c>
      <c r="E133" s="359"/>
      <c r="F133" s="360">
        <f t="shared" si="4"/>
        <v>34063</v>
      </c>
      <c r="G133" s="373">
        <f t="shared" si="5"/>
        <v>24974</v>
      </c>
      <c r="H133" s="373"/>
      <c r="I133" s="367">
        <v>286</v>
      </c>
    </row>
    <row r="134" spans="1:9">
      <c r="A134" s="356">
        <v>187</v>
      </c>
      <c r="B134" s="357">
        <f t="shared" si="6"/>
        <v>12.95</v>
      </c>
      <c r="C134" s="358"/>
      <c r="D134" s="360">
        <v>26930</v>
      </c>
      <c r="E134" s="359"/>
      <c r="F134" s="360">
        <f t="shared" si="4"/>
        <v>34037</v>
      </c>
      <c r="G134" s="373">
        <f t="shared" si="5"/>
        <v>24954</v>
      </c>
      <c r="H134" s="373"/>
      <c r="I134" s="367">
        <v>286</v>
      </c>
    </row>
    <row r="135" spans="1:9">
      <c r="A135" s="356">
        <v>188</v>
      </c>
      <c r="B135" s="357">
        <f t="shared" si="6"/>
        <v>12.96</v>
      </c>
      <c r="C135" s="358"/>
      <c r="D135" s="360">
        <v>26930</v>
      </c>
      <c r="E135" s="359"/>
      <c r="F135" s="360">
        <f t="shared" si="4"/>
        <v>34011</v>
      </c>
      <c r="G135" s="373">
        <f t="shared" si="5"/>
        <v>24935</v>
      </c>
      <c r="H135" s="373"/>
      <c r="I135" s="367">
        <v>286</v>
      </c>
    </row>
    <row r="136" spans="1:9">
      <c r="A136" s="356">
        <v>189</v>
      </c>
      <c r="B136" s="357">
        <f t="shared" si="6"/>
        <v>12.97</v>
      </c>
      <c r="C136" s="358"/>
      <c r="D136" s="360">
        <v>26930</v>
      </c>
      <c r="E136" s="359"/>
      <c r="F136" s="360">
        <f t="shared" si="4"/>
        <v>33985</v>
      </c>
      <c r="G136" s="373">
        <f t="shared" si="5"/>
        <v>24916</v>
      </c>
      <c r="H136" s="373"/>
      <c r="I136" s="367">
        <v>286</v>
      </c>
    </row>
    <row r="137" spans="1:9">
      <c r="A137" s="356">
        <v>190</v>
      </c>
      <c r="B137" s="357">
        <f t="shared" si="6"/>
        <v>12.98</v>
      </c>
      <c r="C137" s="358"/>
      <c r="D137" s="360">
        <v>26930</v>
      </c>
      <c r="E137" s="359"/>
      <c r="F137" s="360">
        <f t="shared" si="4"/>
        <v>33959</v>
      </c>
      <c r="G137" s="373">
        <f t="shared" si="5"/>
        <v>24897</v>
      </c>
      <c r="H137" s="373"/>
      <c r="I137" s="367">
        <v>286</v>
      </c>
    </row>
    <row r="138" spans="1:9">
      <c r="A138" s="356">
        <v>191</v>
      </c>
      <c r="B138" s="357">
        <f t="shared" si="6"/>
        <v>12.99</v>
      </c>
      <c r="C138" s="358"/>
      <c r="D138" s="360">
        <v>26930</v>
      </c>
      <c r="E138" s="359"/>
      <c r="F138" s="360">
        <f t="shared" si="4"/>
        <v>33933</v>
      </c>
      <c r="G138" s="373">
        <f t="shared" si="5"/>
        <v>24878</v>
      </c>
      <c r="H138" s="373"/>
      <c r="I138" s="367">
        <v>286</v>
      </c>
    </row>
    <row r="139" spans="1:9">
      <c r="A139" s="356">
        <v>192</v>
      </c>
      <c r="B139" s="357">
        <f t="shared" si="6"/>
        <v>13</v>
      </c>
      <c r="C139" s="358"/>
      <c r="D139" s="360">
        <v>26930</v>
      </c>
      <c r="E139" s="359"/>
      <c r="F139" s="360">
        <f t="shared" si="4"/>
        <v>33907</v>
      </c>
      <c r="G139" s="373">
        <f t="shared" si="5"/>
        <v>24858</v>
      </c>
      <c r="H139" s="373"/>
      <c r="I139" s="367">
        <v>286</v>
      </c>
    </row>
    <row r="140" spans="1:9">
      <c r="A140" s="356">
        <v>193</v>
      </c>
      <c r="B140" s="357">
        <f t="shared" si="6"/>
        <v>13.01</v>
      </c>
      <c r="C140" s="358"/>
      <c r="D140" s="360">
        <v>26930</v>
      </c>
      <c r="E140" s="359"/>
      <c r="F140" s="360">
        <f t="shared" si="4"/>
        <v>33881</v>
      </c>
      <c r="G140" s="373">
        <f t="shared" si="5"/>
        <v>24839</v>
      </c>
      <c r="H140" s="373"/>
      <c r="I140" s="367">
        <v>286</v>
      </c>
    </row>
    <row r="141" spans="1:9">
      <c r="A141" s="356">
        <v>194</v>
      </c>
      <c r="B141" s="357">
        <f t="shared" si="6"/>
        <v>13.02</v>
      </c>
      <c r="C141" s="358"/>
      <c r="D141" s="360">
        <v>26930</v>
      </c>
      <c r="E141" s="359"/>
      <c r="F141" s="360">
        <f t="shared" si="4"/>
        <v>33855</v>
      </c>
      <c r="G141" s="373">
        <f t="shared" si="5"/>
        <v>24820</v>
      </c>
      <c r="H141" s="373"/>
      <c r="I141" s="367">
        <v>286</v>
      </c>
    </row>
    <row r="142" spans="1:9">
      <c r="A142" s="356">
        <v>195</v>
      </c>
      <c r="B142" s="357">
        <f t="shared" si="6"/>
        <v>13.03</v>
      </c>
      <c r="C142" s="358"/>
      <c r="D142" s="360">
        <v>26930</v>
      </c>
      <c r="E142" s="359"/>
      <c r="F142" s="360">
        <f t="shared" si="4"/>
        <v>33830</v>
      </c>
      <c r="G142" s="373">
        <f t="shared" si="5"/>
        <v>24801</v>
      </c>
      <c r="H142" s="373"/>
      <c r="I142" s="367">
        <v>286</v>
      </c>
    </row>
    <row r="143" spans="1:9">
      <c r="A143" s="356">
        <v>196</v>
      </c>
      <c r="B143" s="357">
        <f t="shared" si="6"/>
        <v>13.04</v>
      </c>
      <c r="C143" s="358"/>
      <c r="D143" s="360">
        <v>26930</v>
      </c>
      <c r="E143" s="359"/>
      <c r="F143" s="360">
        <f t="shared" si="4"/>
        <v>33804</v>
      </c>
      <c r="G143" s="373">
        <f t="shared" si="5"/>
        <v>24782</v>
      </c>
      <c r="H143" s="373"/>
      <c r="I143" s="367">
        <v>286</v>
      </c>
    </row>
    <row r="144" spans="1:9">
      <c r="A144" s="356">
        <v>197</v>
      </c>
      <c r="B144" s="357">
        <f t="shared" si="6"/>
        <v>13.05</v>
      </c>
      <c r="C144" s="358"/>
      <c r="D144" s="360">
        <v>26930</v>
      </c>
      <c r="E144" s="359"/>
      <c r="F144" s="360">
        <f t="shared" si="4"/>
        <v>33778</v>
      </c>
      <c r="G144" s="373">
        <f t="shared" si="5"/>
        <v>24763</v>
      </c>
      <c r="H144" s="373"/>
      <c r="I144" s="367">
        <v>286</v>
      </c>
    </row>
    <row r="145" spans="1:9">
      <c r="A145" s="356">
        <v>198</v>
      </c>
      <c r="B145" s="357">
        <f t="shared" si="6"/>
        <v>13.06</v>
      </c>
      <c r="C145" s="358"/>
      <c r="D145" s="360">
        <v>26930</v>
      </c>
      <c r="E145" s="359"/>
      <c r="F145" s="360">
        <f t="shared" ref="F145:F208" si="7">ROUND(12*1.3525*(1/B145*D145)+I145,0)</f>
        <v>33753</v>
      </c>
      <c r="G145" s="373">
        <f t="shared" ref="G145:G208" si="8">ROUND(12*(1/B145*D145),0)</f>
        <v>24744</v>
      </c>
      <c r="H145" s="373"/>
      <c r="I145" s="367">
        <v>286</v>
      </c>
    </row>
    <row r="146" spans="1:9">
      <c r="A146" s="356">
        <v>199</v>
      </c>
      <c r="B146" s="357">
        <f t="shared" si="6"/>
        <v>13.07</v>
      </c>
      <c r="C146" s="358"/>
      <c r="D146" s="360">
        <v>26930</v>
      </c>
      <c r="E146" s="359"/>
      <c r="F146" s="360">
        <f t="shared" si="7"/>
        <v>33727</v>
      </c>
      <c r="G146" s="373">
        <f t="shared" si="8"/>
        <v>24725</v>
      </c>
      <c r="H146" s="373"/>
      <c r="I146" s="367">
        <v>286</v>
      </c>
    </row>
    <row r="147" spans="1:9">
      <c r="A147" s="356">
        <v>200</v>
      </c>
      <c r="B147" s="357">
        <f t="shared" si="6"/>
        <v>13.08</v>
      </c>
      <c r="C147" s="358"/>
      <c r="D147" s="360">
        <v>26930</v>
      </c>
      <c r="E147" s="359"/>
      <c r="F147" s="360">
        <f t="shared" si="7"/>
        <v>33701</v>
      </c>
      <c r="G147" s="373">
        <f t="shared" si="8"/>
        <v>24706</v>
      </c>
      <c r="H147" s="373"/>
      <c r="I147" s="367">
        <v>286</v>
      </c>
    </row>
    <row r="148" spans="1:9">
      <c r="A148" s="356">
        <v>201</v>
      </c>
      <c r="B148" s="357">
        <f t="shared" si="6"/>
        <v>13.09</v>
      </c>
      <c r="C148" s="358"/>
      <c r="D148" s="360">
        <v>26930</v>
      </c>
      <c r="E148" s="359"/>
      <c r="F148" s="360">
        <f t="shared" si="7"/>
        <v>33676</v>
      </c>
      <c r="G148" s="373">
        <f t="shared" si="8"/>
        <v>24688</v>
      </c>
      <c r="H148" s="373"/>
      <c r="I148" s="367">
        <v>286</v>
      </c>
    </row>
    <row r="149" spans="1:9">
      <c r="A149" s="356">
        <v>202</v>
      </c>
      <c r="B149" s="357">
        <f t="shared" si="6"/>
        <v>13.1</v>
      </c>
      <c r="C149" s="358"/>
      <c r="D149" s="360">
        <v>26930</v>
      </c>
      <c r="E149" s="359"/>
      <c r="F149" s="360">
        <f t="shared" si="7"/>
        <v>33650</v>
      </c>
      <c r="G149" s="373">
        <f t="shared" si="8"/>
        <v>24669</v>
      </c>
      <c r="H149" s="373"/>
      <c r="I149" s="367">
        <v>286</v>
      </c>
    </row>
    <row r="150" spans="1:9">
      <c r="A150" s="356">
        <v>203</v>
      </c>
      <c r="B150" s="357">
        <f t="shared" si="6"/>
        <v>13.11</v>
      </c>
      <c r="C150" s="358"/>
      <c r="D150" s="360">
        <v>26930</v>
      </c>
      <c r="E150" s="359"/>
      <c r="F150" s="360">
        <f t="shared" si="7"/>
        <v>33625</v>
      </c>
      <c r="G150" s="373">
        <f t="shared" si="8"/>
        <v>24650</v>
      </c>
      <c r="H150" s="373"/>
      <c r="I150" s="367">
        <v>286</v>
      </c>
    </row>
    <row r="151" spans="1:9">
      <c r="A151" s="356">
        <v>204</v>
      </c>
      <c r="B151" s="357">
        <f t="shared" si="6"/>
        <v>13.12</v>
      </c>
      <c r="C151" s="358"/>
      <c r="D151" s="360">
        <v>26930</v>
      </c>
      <c r="E151" s="359"/>
      <c r="F151" s="360">
        <f t="shared" si="7"/>
        <v>33600</v>
      </c>
      <c r="G151" s="373">
        <f t="shared" si="8"/>
        <v>24631</v>
      </c>
      <c r="H151" s="373"/>
      <c r="I151" s="367">
        <v>286</v>
      </c>
    </row>
    <row r="152" spans="1:9">
      <c r="A152" s="356">
        <v>205</v>
      </c>
      <c r="B152" s="357">
        <f t="shared" si="6"/>
        <v>13.13</v>
      </c>
      <c r="C152" s="358"/>
      <c r="D152" s="360">
        <v>26930</v>
      </c>
      <c r="E152" s="359"/>
      <c r="F152" s="360">
        <f t="shared" si="7"/>
        <v>33574</v>
      </c>
      <c r="G152" s="373">
        <f t="shared" si="8"/>
        <v>24612</v>
      </c>
      <c r="H152" s="373"/>
      <c r="I152" s="367">
        <v>286</v>
      </c>
    </row>
    <row r="153" spans="1:9">
      <c r="A153" s="356">
        <v>206</v>
      </c>
      <c r="B153" s="357">
        <f t="shared" si="6"/>
        <v>13.14</v>
      </c>
      <c r="C153" s="358"/>
      <c r="D153" s="360">
        <v>26930</v>
      </c>
      <c r="E153" s="359"/>
      <c r="F153" s="360">
        <f t="shared" si="7"/>
        <v>33549</v>
      </c>
      <c r="G153" s="373">
        <f t="shared" si="8"/>
        <v>24594</v>
      </c>
      <c r="H153" s="373"/>
      <c r="I153" s="367">
        <v>286</v>
      </c>
    </row>
    <row r="154" spans="1:9">
      <c r="A154" s="356">
        <v>207</v>
      </c>
      <c r="B154" s="357">
        <f t="shared" si="6"/>
        <v>13.15</v>
      </c>
      <c r="C154" s="358"/>
      <c r="D154" s="360">
        <v>26930</v>
      </c>
      <c r="E154" s="359"/>
      <c r="F154" s="360">
        <f t="shared" si="7"/>
        <v>33524</v>
      </c>
      <c r="G154" s="373">
        <f t="shared" si="8"/>
        <v>24575</v>
      </c>
      <c r="H154" s="373"/>
      <c r="I154" s="367">
        <v>286</v>
      </c>
    </row>
    <row r="155" spans="1:9">
      <c r="A155" s="356">
        <v>208</v>
      </c>
      <c r="B155" s="357">
        <f t="shared" si="6"/>
        <v>13.16</v>
      </c>
      <c r="C155" s="358"/>
      <c r="D155" s="360">
        <v>26930</v>
      </c>
      <c r="E155" s="359"/>
      <c r="F155" s="360">
        <f t="shared" si="7"/>
        <v>33498</v>
      </c>
      <c r="G155" s="373">
        <f t="shared" si="8"/>
        <v>24556</v>
      </c>
      <c r="H155" s="373"/>
      <c r="I155" s="367">
        <v>286</v>
      </c>
    </row>
    <row r="156" spans="1:9">
      <c r="A156" s="356">
        <v>209</v>
      </c>
      <c r="B156" s="357">
        <f t="shared" si="6"/>
        <v>13.17</v>
      </c>
      <c r="C156" s="358"/>
      <c r="D156" s="360">
        <v>26930</v>
      </c>
      <c r="E156" s="359"/>
      <c r="F156" s="360">
        <f t="shared" si="7"/>
        <v>33473</v>
      </c>
      <c r="G156" s="373">
        <f t="shared" si="8"/>
        <v>24538</v>
      </c>
      <c r="H156" s="373"/>
      <c r="I156" s="367">
        <v>286</v>
      </c>
    </row>
    <row r="157" spans="1:9">
      <c r="A157" s="364">
        <v>210</v>
      </c>
      <c r="B157" s="365">
        <f t="shared" si="6"/>
        <v>13.18</v>
      </c>
      <c r="C157" s="366"/>
      <c r="D157" s="360">
        <v>26930</v>
      </c>
      <c r="E157" s="367"/>
      <c r="F157" s="360">
        <f t="shared" si="7"/>
        <v>33448</v>
      </c>
      <c r="G157" s="373">
        <f t="shared" si="8"/>
        <v>24519</v>
      </c>
      <c r="H157" s="373"/>
      <c r="I157" s="367">
        <v>286</v>
      </c>
    </row>
    <row r="158" spans="1:9">
      <c r="A158" s="364">
        <v>211</v>
      </c>
      <c r="B158" s="365">
        <f>ROUND(0.0095*A158+11.18,2)</f>
        <v>13.18</v>
      </c>
      <c r="C158" s="366"/>
      <c r="D158" s="360">
        <v>26930</v>
      </c>
      <c r="E158" s="367"/>
      <c r="F158" s="360">
        <f t="shared" si="7"/>
        <v>33448</v>
      </c>
      <c r="G158" s="373">
        <f t="shared" si="8"/>
        <v>24519</v>
      </c>
      <c r="H158" s="373"/>
      <c r="I158" s="367">
        <v>286</v>
      </c>
    </row>
    <row r="159" spans="1:9">
      <c r="A159" s="364">
        <v>212</v>
      </c>
      <c r="B159" s="365">
        <f t="shared" ref="B159:B222" si="9">ROUND(0.0095*A159+11.18,2)</f>
        <v>13.19</v>
      </c>
      <c r="C159" s="366"/>
      <c r="D159" s="360">
        <v>26930</v>
      </c>
      <c r="E159" s="367"/>
      <c r="F159" s="360">
        <f t="shared" si="7"/>
        <v>33423</v>
      </c>
      <c r="G159" s="373">
        <f t="shared" si="8"/>
        <v>24500</v>
      </c>
      <c r="H159" s="373"/>
      <c r="I159" s="367">
        <v>286</v>
      </c>
    </row>
    <row r="160" spans="1:9">
      <c r="A160" s="356">
        <v>213</v>
      </c>
      <c r="B160" s="357">
        <f t="shared" si="9"/>
        <v>13.2</v>
      </c>
      <c r="C160" s="358"/>
      <c r="D160" s="360">
        <v>26930</v>
      </c>
      <c r="E160" s="359"/>
      <c r="F160" s="360">
        <f t="shared" si="7"/>
        <v>33398</v>
      </c>
      <c r="G160" s="373">
        <f t="shared" si="8"/>
        <v>24482</v>
      </c>
      <c r="H160" s="373"/>
      <c r="I160" s="367">
        <v>286</v>
      </c>
    </row>
    <row r="161" spans="1:9">
      <c r="A161" s="356">
        <v>214</v>
      </c>
      <c r="B161" s="357">
        <f t="shared" si="9"/>
        <v>13.21</v>
      </c>
      <c r="C161" s="358"/>
      <c r="D161" s="360">
        <v>26930</v>
      </c>
      <c r="E161" s="359"/>
      <c r="F161" s="360">
        <f t="shared" si="7"/>
        <v>33373</v>
      </c>
      <c r="G161" s="373">
        <f t="shared" si="8"/>
        <v>24463</v>
      </c>
      <c r="H161" s="373"/>
      <c r="I161" s="367">
        <v>286</v>
      </c>
    </row>
    <row r="162" spans="1:9">
      <c r="A162" s="356">
        <v>215</v>
      </c>
      <c r="B162" s="357">
        <f t="shared" si="9"/>
        <v>13.22</v>
      </c>
      <c r="C162" s="358"/>
      <c r="D162" s="360">
        <v>26930</v>
      </c>
      <c r="E162" s="359"/>
      <c r="F162" s="360">
        <f t="shared" si="7"/>
        <v>33348</v>
      </c>
      <c r="G162" s="373">
        <f t="shared" si="8"/>
        <v>24445</v>
      </c>
      <c r="H162" s="373"/>
      <c r="I162" s="367">
        <v>286</v>
      </c>
    </row>
    <row r="163" spans="1:9">
      <c r="A163" s="356">
        <v>216</v>
      </c>
      <c r="B163" s="357">
        <f t="shared" si="9"/>
        <v>13.23</v>
      </c>
      <c r="C163" s="358"/>
      <c r="D163" s="360">
        <v>26930</v>
      </c>
      <c r="E163" s="359"/>
      <c r="F163" s="360">
        <f t="shared" si="7"/>
        <v>33323</v>
      </c>
      <c r="G163" s="373">
        <f t="shared" si="8"/>
        <v>24426</v>
      </c>
      <c r="H163" s="373"/>
      <c r="I163" s="367">
        <v>286</v>
      </c>
    </row>
    <row r="164" spans="1:9">
      <c r="A164" s="356">
        <v>217</v>
      </c>
      <c r="B164" s="357">
        <f t="shared" si="9"/>
        <v>13.24</v>
      </c>
      <c r="C164" s="358"/>
      <c r="D164" s="360">
        <v>26930</v>
      </c>
      <c r="E164" s="359"/>
      <c r="F164" s="360">
        <f t="shared" si="7"/>
        <v>33298</v>
      </c>
      <c r="G164" s="373">
        <f t="shared" si="8"/>
        <v>24408</v>
      </c>
      <c r="H164" s="373"/>
      <c r="I164" s="367">
        <v>286</v>
      </c>
    </row>
    <row r="165" spans="1:9">
      <c r="A165" s="356">
        <v>218</v>
      </c>
      <c r="B165" s="357">
        <f t="shared" si="9"/>
        <v>13.25</v>
      </c>
      <c r="C165" s="358"/>
      <c r="D165" s="360">
        <v>26930</v>
      </c>
      <c r="E165" s="359"/>
      <c r="F165" s="360">
        <f t="shared" si="7"/>
        <v>33273</v>
      </c>
      <c r="G165" s="373">
        <f t="shared" si="8"/>
        <v>24389</v>
      </c>
      <c r="H165" s="373"/>
      <c r="I165" s="367">
        <v>286</v>
      </c>
    </row>
    <row r="166" spans="1:9">
      <c r="A166" s="356">
        <v>219</v>
      </c>
      <c r="B166" s="357">
        <f t="shared" si="9"/>
        <v>13.26</v>
      </c>
      <c r="C166" s="358"/>
      <c r="D166" s="360">
        <v>26930</v>
      </c>
      <c r="E166" s="359"/>
      <c r="F166" s="360">
        <f t="shared" si="7"/>
        <v>33248</v>
      </c>
      <c r="G166" s="373">
        <f t="shared" si="8"/>
        <v>24371</v>
      </c>
      <c r="H166" s="373"/>
      <c r="I166" s="367">
        <v>286</v>
      </c>
    </row>
    <row r="167" spans="1:9">
      <c r="A167" s="356">
        <v>220</v>
      </c>
      <c r="B167" s="357">
        <f t="shared" si="9"/>
        <v>13.27</v>
      </c>
      <c r="C167" s="358"/>
      <c r="D167" s="360">
        <v>26930</v>
      </c>
      <c r="E167" s="359"/>
      <c r="F167" s="360">
        <f t="shared" si="7"/>
        <v>33223</v>
      </c>
      <c r="G167" s="373">
        <f t="shared" si="8"/>
        <v>24353</v>
      </c>
      <c r="H167" s="373"/>
      <c r="I167" s="367">
        <v>286</v>
      </c>
    </row>
    <row r="168" spans="1:9">
      <c r="A168" s="356">
        <v>221</v>
      </c>
      <c r="B168" s="357">
        <f t="shared" si="9"/>
        <v>13.28</v>
      </c>
      <c r="C168" s="358"/>
      <c r="D168" s="360">
        <v>26930</v>
      </c>
      <c r="E168" s="359"/>
      <c r="F168" s="360">
        <f t="shared" si="7"/>
        <v>33198</v>
      </c>
      <c r="G168" s="373">
        <f t="shared" si="8"/>
        <v>24334</v>
      </c>
      <c r="H168" s="373"/>
      <c r="I168" s="367">
        <v>286</v>
      </c>
    </row>
    <row r="169" spans="1:9">
      <c r="A169" s="356">
        <v>222</v>
      </c>
      <c r="B169" s="357">
        <f t="shared" si="9"/>
        <v>13.29</v>
      </c>
      <c r="C169" s="358"/>
      <c r="D169" s="360">
        <v>26930</v>
      </c>
      <c r="E169" s="359"/>
      <c r="F169" s="360">
        <f t="shared" si="7"/>
        <v>33173</v>
      </c>
      <c r="G169" s="373">
        <f t="shared" si="8"/>
        <v>24316</v>
      </c>
      <c r="H169" s="373"/>
      <c r="I169" s="367">
        <v>286</v>
      </c>
    </row>
    <row r="170" spans="1:9">
      <c r="A170" s="356">
        <v>223</v>
      </c>
      <c r="B170" s="357">
        <f t="shared" si="9"/>
        <v>13.3</v>
      </c>
      <c r="C170" s="358"/>
      <c r="D170" s="360">
        <v>26930</v>
      </c>
      <c r="E170" s="359"/>
      <c r="F170" s="360">
        <f t="shared" si="7"/>
        <v>33149</v>
      </c>
      <c r="G170" s="373">
        <f t="shared" si="8"/>
        <v>24298</v>
      </c>
      <c r="H170" s="373"/>
      <c r="I170" s="367">
        <v>286</v>
      </c>
    </row>
    <row r="171" spans="1:9">
      <c r="A171" s="356">
        <v>224</v>
      </c>
      <c r="B171" s="357">
        <f t="shared" si="9"/>
        <v>13.31</v>
      </c>
      <c r="C171" s="358"/>
      <c r="D171" s="360">
        <v>26930</v>
      </c>
      <c r="E171" s="359"/>
      <c r="F171" s="360">
        <f t="shared" si="7"/>
        <v>33124</v>
      </c>
      <c r="G171" s="373">
        <f t="shared" si="8"/>
        <v>24279</v>
      </c>
      <c r="H171" s="373"/>
      <c r="I171" s="367">
        <v>286</v>
      </c>
    </row>
    <row r="172" spans="1:9">
      <c r="A172" s="356">
        <v>225</v>
      </c>
      <c r="B172" s="357">
        <f t="shared" si="9"/>
        <v>13.32</v>
      </c>
      <c r="C172" s="358"/>
      <c r="D172" s="360">
        <v>26930</v>
      </c>
      <c r="E172" s="359"/>
      <c r="F172" s="360">
        <f t="shared" si="7"/>
        <v>33099</v>
      </c>
      <c r="G172" s="373">
        <f t="shared" si="8"/>
        <v>24261</v>
      </c>
      <c r="H172" s="373"/>
      <c r="I172" s="367">
        <v>286</v>
      </c>
    </row>
    <row r="173" spans="1:9">
      <c r="A173" s="356">
        <v>226</v>
      </c>
      <c r="B173" s="357">
        <f t="shared" si="9"/>
        <v>13.33</v>
      </c>
      <c r="C173" s="358"/>
      <c r="D173" s="360">
        <v>26930</v>
      </c>
      <c r="E173" s="359"/>
      <c r="F173" s="360">
        <f t="shared" si="7"/>
        <v>33075</v>
      </c>
      <c r="G173" s="373">
        <f t="shared" si="8"/>
        <v>24243</v>
      </c>
      <c r="H173" s="373"/>
      <c r="I173" s="367">
        <v>286</v>
      </c>
    </row>
    <row r="174" spans="1:9">
      <c r="A174" s="356">
        <v>227</v>
      </c>
      <c r="B174" s="357">
        <f t="shared" si="9"/>
        <v>13.34</v>
      </c>
      <c r="C174" s="358"/>
      <c r="D174" s="360">
        <v>26930</v>
      </c>
      <c r="E174" s="359"/>
      <c r="F174" s="360">
        <f t="shared" si="7"/>
        <v>33050</v>
      </c>
      <c r="G174" s="373">
        <f t="shared" si="8"/>
        <v>24225</v>
      </c>
      <c r="H174" s="373"/>
      <c r="I174" s="367">
        <v>286</v>
      </c>
    </row>
    <row r="175" spans="1:9">
      <c r="A175" s="356">
        <v>228</v>
      </c>
      <c r="B175" s="357">
        <f t="shared" si="9"/>
        <v>13.35</v>
      </c>
      <c r="C175" s="358"/>
      <c r="D175" s="360">
        <v>26930</v>
      </c>
      <c r="E175" s="359"/>
      <c r="F175" s="360">
        <f t="shared" si="7"/>
        <v>33026</v>
      </c>
      <c r="G175" s="373">
        <f t="shared" si="8"/>
        <v>24207</v>
      </c>
      <c r="H175" s="373"/>
      <c r="I175" s="367">
        <v>286</v>
      </c>
    </row>
    <row r="176" spans="1:9">
      <c r="A176" s="356">
        <v>229</v>
      </c>
      <c r="B176" s="357">
        <f t="shared" si="9"/>
        <v>13.36</v>
      </c>
      <c r="C176" s="358"/>
      <c r="D176" s="360">
        <v>26930</v>
      </c>
      <c r="E176" s="359"/>
      <c r="F176" s="360">
        <f t="shared" si="7"/>
        <v>33001</v>
      </c>
      <c r="G176" s="373">
        <f t="shared" si="8"/>
        <v>24189</v>
      </c>
      <c r="H176" s="373"/>
      <c r="I176" s="367">
        <v>286</v>
      </c>
    </row>
    <row r="177" spans="1:9">
      <c r="A177" s="356">
        <v>230</v>
      </c>
      <c r="B177" s="357">
        <f t="shared" si="9"/>
        <v>13.37</v>
      </c>
      <c r="C177" s="358"/>
      <c r="D177" s="360">
        <v>26930</v>
      </c>
      <c r="E177" s="359"/>
      <c r="F177" s="360">
        <f t="shared" si="7"/>
        <v>32977</v>
      </c>
      <c r="G177" s="373">
        <f t="shared" si="8"/>
        <v>24171</v>
      </c>
      <c r="H177" s="373"/>
      <c r="I177" s="367">
        <v>286</v>
      </c>
    </row>
    <row r="178" spans="1:9">
      <c r="A178" s="356">
        <v>231</v>
      </c>
      <c r="B178" s="357">
        <f t="shared" si="9"/>
        <v>13.37</v>
      </c>
      <c r="C178" s="358"/>
      <c r="D178" s="360">
        <v>26930</v>
      </c>
      <c r="E178" s="359"/>
      <c r="F178" s="360">
        <f t="shared" si="7"/>
        <v>32977</v>
      </c>
      <c r="G178" s="373">
        <f t="shared" si="8"/>
        <v>24171</v>
      </c>
      <c r="H178" s="373"/>
      <c r="I178" s="367">
        <v>286</v>
      </c>
    </row>
    <row r="179" spans="1:9">
      <c r="A179" s="356">
        <v>232</v>
      </c>
      <c r="B179" s="357">
        <f t="shared" si="9"/>
        <v>13.38</v>
      </c>
      <c r="C179" s="358"/>
      <c r="D179" s="360">
        <v>26930</v>
      </c>
      <c r="E179" s="359"/>
      <c r="F179" s="360">
        <f t="shared" si="7"/>
        <v>32952</v>
      </c>
      <c r="G179" s="373">
        <f t="shared" si="8"/>
        <v>24152</v>
      </c>
      <c r="H179" s="373"/>
      <c r="I179" s="367">
        <v>286</v>
      </c>
    </row>
    <row r="180" spans="1:9">
      <c r="A180" s="356">
        <v>233</v>
      </c>
      <c r="B180" s="357">
        <f t="shared" si="9"/>
        <v>13.39</v>
      </c>
      <c r="C180" s="358"/>
      <c r="D180" s="360">
        <v>26930</v>
      </c>
      <c r="E180" s="359"/>
      <c r="F180" s="360">
        <f t="shared" si="7"/>
        <v>32928</v>
      </c>
      <c r="G180" s="373">
        <f t="shared" si="8"/>
        <v>24134</v>
      </c>
      <c r="H180" s="373"/>
      <c r="I180" s="367">
        <v>286</v>
      </c>
    </row>
    <row r="181" spans="1:9">
      <c r="A181" s="356">
        <v>234</v>
      </c>
      <c r="B181" s="357">
        <f t="shared" si="9"/>
        <v>13.4</v>
      </c>
      <c r="C181" s="358"/>
      <c r="D181" s="360">
        <v>26930</v>
      </c>
      <c r="E181" s="359"/>
      <c r="F181" s="360">
        <f t="shared" si="7"/>
        <v>32903</v>
      </c>
      <c r="G181" s="373">
        <f t="shared" si="8"/>
        <v>24116</v>
      </c>
      <c r="H181" s="373"/>
      <c r="I181" s="367">
        <v>286</v>
      </c>
    </row>
    <row r="182" spans="1:9">
      <c r="A182" s="356">
        <v>235</v>
      </c>
      <c r="B182" s="357">
        <f t="shared" si="9"/>
        <v>13.41</v>
      </c>
      <c r="C182" s="358"/>
      <c r="D182" s="360">
        <v>26930</v>
      </c>
      <c r="E182" s="359"/>
      <c r="F182" s="360">
        <f t="shared" si="7"/>
        <v>32879</v>
      </c>
      <c r="G182" s="373">
        <f t="shared" si="8"/>
        <v>24098</v>
      </c>
      <c r="H182" s="373"/>
      <c r="I182" s="367">
        <v>286</v>
      </c>
    </row>
    <row r="183" spans="1:9">
      <c r="A183" s="356">
        <v>236</v>
      </c>
      <c r="B183" s="357">
        <f t="shared" si="9"/>
        <v>13.42</v>
      </c>
      <c r="C183" s="358"/>
      <c r="D183" s="360">
        <v>26930</v>
      </c>
      <c r="E183" s="359"/>
      <c r="F183" s="360">
        <f t="shared" si="7"/>
        <v>32855</v>
      </c>
      <c r="G183" s="373">
        <f t="shared" si="8"/>
        <v>24080</v>
      </c>
      <c r="H183" s="373"/>
      <c r="I183" s="367">
        <v>286</v>
      </c>
    </row>
    <row r="184" spans="1:9">
      <c r="A184" s="356">
        <v>237</v>
      </c>
      <c r="B184" s="357">
        <f t="shared" si="9"/>
        <v>13.43</v>
      </c>
      <c r="C184" s="358"/>
      <c r="D184" s="360">
        <v>26930</v>
      </c>
      <c r="E184" s="359"/>
      <c r="F184" s="360">
        <f t="shared" si="7"/>
        <v>32831</v>
      </c>
      <c r="G184" s="373">
        <f t="shared" si="8"/>
        <v>24063</v>
      </c>
      <c r="H184" s="373"/>
      <c r="I184" s="367">
        <v>286</v>
      </c>
    </row>
    <row r="185" spans="1:9">
      <c r="A185" s="356">
        <v>238</v>
      </c>
      <c r="B185" s="357">
        <f t="shared" si="9"/>
        <v>13.44</v>
      </c>
      <c r="C185" s="358"/>
      <c r="D185" s="360">
        <v>26930</v>
      </c>
      <c r="E185" s="359"/>
      <c r="F185" s="360">
        <f t="shared" si="7"/>
        <v>32806</v>
      </c>
      <c r="G185" s="373">
        <f t="shared" si="8"/>
        <v>24045</v>
      </c>
      <c r="H185" s="373"/>
      <c r="I185" s="367">
        <v>286</v>
      </c>
    </row>
    <row r="186" spans="1:9">
      <c r="A186" s="356">
        <v>239</v>
      </c>
      <c r="B186" s="357">
        <f t="shared" si="9"/>
        <v>13.45</v>
      </c>
      <c r="C186" s="358"/>
      <c r="D186" s="360">
        <v>26930</v>
      </c>
      <c r="E186" s="359"/>
      <c r="F186" s="360">
        <f t="shared" si="7"/>
        <v>32782</v>
      </c>
      <c r="G186" s="373">
        <f t="shared" si="8"/>
        <v>24027</v>
      </c>
      <c r="H186" s="373"/>
      <c r="I186" s="367">
        <v>286</v>
      </c>
    </row>
    <row r="187" spans="1:9">
      <c r="A187" s="356">
        <v>240</v>
      </c>
      <c r="B187" s="357">
        <f t="shared" si="9"/>
        <v>13.46</v>
      </c>
      <c r="C187" s="358"/>
      <c r="D187" s="360">
        <v>26930</v>
      </c>
      <c r="E187" s="359"/>
      <c r="F187" s="360">
        <f t="shared" si="7"/>
        <v>32758</v>
      </c>
      <c r="G187" s="373">
        <f t="shared" si="8"/>
        <v>24009</v>
      </c>
      <c r="H187" s="373"/>
      <c r="I187" s="367">
        <v>286</v>
      </c>
    </row>
    <row r="188" spans="1:9">
      <c r="A188" s="356">
        <v>241</v>
      </c>
      <c r="B188" s="357">
        <f t="shared" si="9"/>
        <v>13.47</v>
      </c>
      <c r="C188" s="358"/>
      <c r="D188" s="360">
        <v>26930</v>
      </c>
      <c r="E188" s="359"/>
      <c r="F188" s="360">
        <f t="shared" si="7"/>
        <v>32734</v>
      </c>
      <c r="G188" s="373">
        <f t="shared" si="8"/>
        <v>23991</v>
      </c>
      <c r="H188" s="373"/>
      <c r="I188" s="367">
        <v>286</v>
      </c>
    </row>
    <row r="189" spans="1:9">
      <c r="A189" s="356">
        <v>242</v>
      </c>
      <c r="B189" s="357">
        <f t="shared" si="9"/>
        <v>13.48</v>
      </c>
      <c r="C189" s="358"/>
      <c r="D189" s="360">
        <v>26930</v>
      </c>
      <c r="E189" s="359"/>
      <c r="F189" s="360">
        <f t="shared" si="7"/>
        <v>32710</v>
      </c>
      <c r="G189" s="373">
        <f t="shared" si="8"/>
        <v>23973</v>
      </c>
      <c r="H189" s="373"/>
      <c r="I189" s="367">
        <v>286</v>
      </c>
    </row>
    <row r="190" spans="1:9">
      <c r="A190" s="356">
        <v>243</v>
      </c>
      <c r="B190" s="357">
        <f t="shared" si="9"/>
        <v>13.49</v>
      </c>
      <c r="C190" s="358"/>
      <c r="D190" s="360">
        <v>26930</v>
      </c>
      <c r="E190" s="359"/>
      <c r="F190" s="360">
        <f t="shared" si="7"/>
        <v>32686</v>
      </c>
      <c r="G190" s="373">
        <f t="shared" si="8"/>
        <v>23956</v>
      </c>
      <c r="H190" s="373"/>
      <c r="I190" s="367">
        <v>286</v>
      </c>
    </row>
    <row r="191" spans="1:9">
      <c r="A191" s="356">
        <v>244</v>
      </c>
      <c r="B191" s="357">
        <f t="shared" si="9"/>
        <v>13.5</v>
      </c>
      <c r="C191" s="358"/>
      <c r="D191" s="360">
        <v>26930</v>
      </c>
      <c r="E191" s="359"/>
      <c r="F191" s="360">
        <f t="shared" si="7"/>
        <v>32662</v>
      </c>
      <c r="G191" s="373">
        <f t="shared" si="8"/>
        <v>23938</v>
      </c>
      <c r="H191" s="373"/>
      <c r="I191" s="367">
        <v>286</v>
      </c>
    </row>
    <row r="192" spans="1:9">
      <c r="A192" s="356">
        <v>245</v>
      </c>
      <c r="B192" s="357">
        <f t="shared" si="9"/>
        <v>13.51</v>
      </c>
      <c r="C192" s="358"/>
      <c r="D192" s="360">
        <v>26930</v>
      </c>
      <c r="E192" s="359"/>
      <c r="F192" s="360">
        <f t="shared" si="7"/>
        <v>32638</v>
      </c>
      <c r="G192" s="373">
        <f t="shared" si="8"/>
        <v>23920</v>
      </c>
      <c r="H192" s="373"/>
      <c r="I192" s="367">
        <v>286</v>
      </c>
    </row>
    <row r="193" spans="1:9">
      <c r="A193" s="356">
        <v>246</v>
      </c>
      <c r="B193" s="357">
        <f t="shared" si="9"/>
        <v>13.52</v>
      </c>
      <c r="C193" s="358"/>
      <c r="D193" s="360">
        <v>26930</v>
      </c>
      <c r="E193" s="359"/>
      <c r="F193" s="360">
        <f t="shared" si="7"/>
        <v>32614</v>
      </c>
      <c r="G193" s="373">
        <f t="shared" si="8"/>
        <v>23902</v>
      </c>
      <c r="H193" s="373"/>
      <c r="I193" s="367">
        <v>286</v>
      </c>
    </row>
    <row r="194" spans="1:9">
      <c r="A194" s="356">
        <v>247</v>
      </c>
      <c r="B194" s="357">
        <f t="shared" si="9"/>
        <v>13.53</v>
      </c>
      <c r="C194" s="358"/>
      <c r="D194" s="360">
        <v>26930</v>
      </c>
      <c r="E194" s="359"/>
      <c r="F194" s="360">
        <f t="shared" si="7"/>
        <v>32590</v>
      </c>
      <c r="G194" s="373">
        <f t="shared" si="8"/>
        <v>23885</v>
      </c>
      <c r="H194" s="373"/>
      <c r="I194" s="367">
        <v>286</v>
      </c>
    </row>
    <row r="195" spans="1:9">
      <c r="A195" s="356">
        <v>248</v>
      </c>
      <c r="B195" s="357">
        <f t="shared" si="9"/>
        <v>13.54</v>
      </c>
      <c r="C195" s="358"/>
      <c r="D195" s="360">
        <v>26930</v>
      </c>
      <c r="E195" s="359"/>
      <c r="F195" s="360">
        <f t="shared" si="7"/>
        <v>32566</v>
      </c>
      <c r="G195" s="373">
        <f t="shared" si="8"/>
        <v>23867</v>
      </c>
      <c r="H195" s="373"/>
      <c r="I195" s="367">
        <v>286</v>
      </c>
    </row>
    <row r="196" spans="1:9">
      <c r="A196" s="356">
        <v>249</v>
      </c>
      <c r="B196" s="357">
        <f t="shared" si="9"/>
        <v>13.55</v>
      </c>
      <c r="C196" s="358"/>
      <c r="D196" s="360">
        <v>26930</v>
      </c>
      <c r="E196" s="359"/>
      <c r="F196" s="360">
        <f t="shared" si="7"/>
        <v>32542</v>
      </c>
      <c r="G196" s="373">
        <f t="shared" si="8"/>
        <v>23849</v>
      </c>
      <c r="H196" s="373"/>
      <c r="I196" s="367">
        <v>286</v>
      </c>
    </row>
    <row r="197" spans="1:9">
      <c r="A197" s="356">
        <v>250</v>
      </c>
      <c r="B197" s="357">
        <f t="shared" si="9"/>
        <v>13.56</v>
      </c>
      <c r="C197" s="358"/>
      <c r="D197" s="360">
        <v>26930</v>
      </c>
      <c r="E197" s="359"/>
      <c r="F197" s="360">
        <f t="shared" si="7"/>
        <v>32519</v>
      </c>
      <c r="G197" s="373">
        <f t="shared" si="8"/>
        <v>23832</v>
      </c>
      <c r="H197" s="373"/>
      <c r="I197" s="367">
        <v>286</v>
      </c>
    </row>
    <row r="198" spans="1:9">
      <c r="A198" s="356">
        <v>251</v>
      </c>
      <c r="B198" s="357">
        <f t="shared" si="9"/>
        <v>13.56</v>
      </c>
      <c r="C198" s="358"/>
      <c r="D198" s="360">
        <v>26930</v>
      </c>
      <c r="E198" s="359"/>
      <c r="F198" s="360">
        <f t="shared" si="7"/>
        <v>32519</v>
      </c>
      <c r="G198" s="373">
        <f t="shared" si="8"/>
        <v>23832</v>
      </c>
      <c r="H198" s="373"/>
      <c r="I198" s="367">
        <v>286</v>
      </c>
    </row>
    <row r="199" spans="1:9">
      <c r="A199" s="356">
        <v>252</v>
      </c>
      <c r="B199" s="357">
        <f t="shared" si="9"/>
        <v>13.57</v>
      </c>
      <c r="C199" s="358"/>
      <c r="D199" s="360">
        <v>26930</v>
      </c>
      <c r="E199" s="359"/>
      <c r="F199" s="360">
        <f t="shared" si="7"/>
        <v>32495</v>
      </c>
      <c r="G199" s="373">
        <f t="shared" si="8"/>
        <v>23814</v>
      </c>
      <c r="H199" s="373"/>
      <c r="I199" s="367">
        <v>286</v>
      </c>
    </row>
    <row r="200" spans="1:9">
      <c r="A200" s="356">
        <v>253</v>
      </c>
      <c r="B200" s="357">
        <f t="shared" si="9"/>
        <v>13.58</v>
      </c>
      <c r="C200" s="358"/>
      <c r="D200" s="360">
        <v>26930</v>
      </c>
      <c r="E200" s="359"/>
      <c r="F200" s="360">
        <f t="shared" si="7"/>
        <v>32471</v>
      </c>
      <c r="G200" s="373">
        <f t="shared" si="8"/>
        <v>23797</v>
      </c>
      <c r="H200" s="373"/>
      <c r="I200" s="367">
        <v>286</v>
      </c>
    </row>
    <row r="201" spans="1:9">
      <c r="A201" s="356">
        <v>254</v>
      </c>
      <c r="B201" s="357">
        <f t="shared" si="9"/>
        <v>13.59</v>
      </c>
      <c r="C201" s="358"/>
      <c r="D201" s="360">
        <v>26930</v>
      </c>
      <c r="E201" s="359"/>
      <c r="F201" s="360">
        <f t="shared" si="7"/>
        <v>32447</v>
      </c>
      <c r="G201" s="373">
        <f t="shared" si="8"/>
        <v>23779</v>
      </c>
      <c r="H201" s="373"/>
      <c r="I201" s="367">
        <v>286</v>
      </c>
    </row>
    <row r="202" spans="1:9">
      <c r="A202" s="356">
        <v>255</v>
      </c>
      <c r="B202" s="357">
        <f t="shared" si="9"/>
        <v>13.6</v>
      </c>
      <c r="C202" s="358"/>
      <c r="D202" s="360">
        <v>26930</v>
      </c>
      <c r="E202" s="359"/>
      <c r="F202" s="360">
        <f t="shared" si="7"/>
        <v>32424</v>
      </c>
      <c r="G202" s="373">
        <f t="shared" si="8"/>
        <v>23762</v>
      </c>
      <c r="H202" s="373"/>
      <c r="I202" s="367">
        <v>286</v>
      </c>
    </row>
    <row r="203" spans="1:9">
      <c r="A203" s="356">
        <v>256</v>
      </c>
      <c r="B203" s="357">
        <f t="shared" si="9"/>
        <v>13.61</v>
      </c>
      <c r="C203" s="358"/>
      <c r="D203" s="360">
        <v>26930</v>
      </c>
      <c r="E203" s="359"/>
      <c r="F203" s="360">
        <f t="shared" si="7"/>
        <v>32400</v>
      </c>
      <c r="G203" s="373">
        <f t="shared" si="8"/>
        <v>23744</v>
      </c>
      <c r="H203" s="373"/>
      <c r="I203" s="367">
        <v>286</v>
      </c>
    </row>
    <row r="204" spans="1:9">
      <c r="A204" s="356">
        <v>257</v>
      </c>
      <c r="B204" s="357">
        <f t="shared" si="9"/>
        <v>13.62</v>
      </c>
      <c r="C204" s="358"/>
      <c r="D204" s="360">
        <v>26930</v>
      </c>
      <c r="E204" s="359"/>
      <c r="F204" s="360">
        <f t="shared" si="7"/>
        <v>32377</v>
      </c>
      <c r="G204" s="373">
        <f t="shared" si="8"/>
        <v>23727</v>
      </c>
      <c r="H204" s="373"/>
      <c r="I204" s="367">
        <v>286</v>
      </c>
    </row>
    <row r="205" spans="1:9">
      <c r="A205" s="356">
        <v>258</v>
      </c>
      <c r="B205" s="357">
        <f t="shared" si="9"/>
        <v>13.63</v>
      </c>
      <c r="C205" s="358"/>
      <c r="D205" s="360">
        <v>26930</v>
      </c>
      <c r="E205" s="359"/>
      <c r="F205" s="360">
        <f t="shared" si="7"/>
        <v>32353</v>
      </c>
      <c r="G205" s="373">
        <f t="shared" si="8"/>
        <v>23709</v>
      </c>
      <c r="H205" s="373"/>
      <c r="I205" s="367">
        <v>286</v>
      </c>
    </row>
    <row r="206" spans="1:9">
      <c r="A206" s="356">
        <v>259</v>
      </c>
      <c r="B206" s="357">
        <f t="shared" si="9"/>
        <v>13.64</v>
      </c>
      <c r="C206" s="358"/>
      <c r="D206" s="360">
        <v>26930</v>
      </c>
      <c r="E206" s="359"/>
      <c r="F206" s="360">
        <f t="shared" si="7"/>
        <v>32330</v>
      </c>
      <c r="G206" s="373">
        <f t="shared" si="8"/>
        <v>23692</v>
      </c>
      <c r="H206" s="373"/>
      <c r="I206" s="367">
        <v>286</v>
      </c>
    </row>
    <row r="207" spans="1:9">
      <c r="A207" s="356">
        <v>260</v>
      </c>
      <c r="B207" s="357">
        <f t="shared" si="9"/>
        <v>13.65</v>
      </c>
      <c r="C207" s="358"/>
      <c r="D207" s="360">
        <v>26930</v>
      </c>
      <c r="E207" s="359"/>
      <c r="F207" s="360">
        <f t="shared" si="7"/>
        <v>32306</v>
      </c>
      <c r="G207" s="373">
        <f t="shared" si="8"/>
        <v>23675</v>
      </c>
      <c r="H207" s="373"/>
      <c r="I207" s="367">
        <v>286</v>
      </c>
    </row>
    <row r="208" spans="1:9">
      <c r="A208" s="356">
        <v>261</v>
      </c>
      <c r="B208" s="357">
        <f t="shared" si="9"/>
        <v>13.66</v>
      </c>
      <c r="C208" s="358"/>
      <c r="D208" s="360">
        <v>26930</v>
      </c>
      <c r="E208" s="359"/>
      <c r="F208" s="360">
        <f t="shared" si="7"/>
        <v>32283</v>
      </c>
      <c r="G208" s="373">
        <f t="shared" si="8"/>
        <v>23657</v>
      </c>
      <c r="H208" s="373"/>
      <c r="I208" s="367">
        <v>286</v>
      </c>
    </row>
    <row r="209" spans="1:9">
      <c r="A209" s="356">
        <v>262</v>
      </c>
      <c r="B209" s="357">
        <f t="shared" si="9"/>
        <v>13.67</v>
      </c>
      <c r="C209" s="358"/>
      <c r="D209" s="360">
        <v>26930</v>
      </c>
      <c r="E209" s="359"/>
      <c r="F209" s="360">
        <f t="shared" ref="F209:F272" si="10">ROUND(12*1.3525*(1/B209*D209)+I209,0)</f>
        <v>32259</v>
      </c>
      <c r="G209" s="373">
        <f t="shared" ref="G209:G272" si="11">ROUND(12*(1/B209*D209),0)</f>
        <v>23640</v>
      </c>
      <c r="H209" s="373"/>
      <c r="I209" s="367">
        <v>286</v>
      </c>
    </row>
    <row r="210" spans="1:9">
      <c r="A210" s="356">
        <v>263</v>
      </c>
      <c r="B210" s="357">
        <f t="shared" si="9"/>
        <v>13.68</v>
      </c>
      <c r="C210" s="358"/>
      <c r="D210" s="360">
        <v>26930</v>
      </c>
      <c r="E210" s="359"/>
      <c r="F210" s="360">
        <f t="shared" si="10"/>
        <v>32236</v>
      </c>
      <c r="G210" s="373">
        <f t="shared" si="11"/>
        <v>23623</v>
      </c>
      <c r="H210" s="373"/>
      <c r="I210" s="367">
        <v>286</v>
      </c>
    </row>
    <row r="211" spans="1:9">
      <c r="A211" s="356">
        <v>264</v>
      </c>
      <c r="B211" s="357">
        <f t="shared" si="9"/>
        <v>13.69</v>
      </c>
      <c r="C211" s="358"/>
      <c r="D211" s="360">
        <v>26930</v>
      </c>
      <c r="E211" s="359"/>
      <c r="F211" s="360">
        <f t="shared" si="10"/>
        <v>32213</v>
      </c>
      <c r="G211" s="373">
        <f t="shared" si="11"/>
        <v>23606</v>
      </c>
      <c r="H211" s="373"/>
      <c r="I211" s="367">
        <v>286</v>
      </c>
    </row>
    <row r="212" spans="1:9">
      <c r="A212" s="356">
        <v>265</v>
      </c>
      <c r="B212" s="357">
        <f t="shared" si="9"/>
        <v>13.7</v>
      </c>
      <c r="C212" s="358"/>
      <c r="D212" s="360">
        <v>26930</v>
      </c>
      <c r="E212" s="359"/>
      <c r="F212" s="360">
        <f t="shared" si="10"/>
        <v>32189</v>
      </c>
      <c r="G212" s="373">
        <f t="shared" si="11"/>
        <v>23588</v>
      </c>
      <c r="H212" s="373"/>
      <c r="I212" s="367">
        <v>286</v>
      </c>
    </row>
    <row r="213" spans="1:9">
      <c r="A213" s="356">
        <v>266</v>
      </c>
      <c r="B213" s="357">
        <f t="shared" si="9"/>
        <v>13.71</v>
      </c>
      <c r="C213" s="358"/>
      <c r="D213" s="360">
        <v>26930</v>
      </c>
      <c r="E213" s="359"/>
      <c r="F213" s="360">
        <f t="shared" si="10"/>
        <v>32166</v>
      </c>
      <c r="G213" s="373">
        <f t="shared" si="11"/>
        <v>23571</v>
      </c>
      <c r="H213" s="373"/>
      <c r="I213" s="367">
        <v>286</v>
      </c>
    </row>
    <row r="214" spans="1:9">
      <c r="A214" s="356">
        <v>267</v>
      </c>
      <c r="B214" s="357">
        <f t="shared" si="9"/>
        <v>13.72</v>
      </c>
      <c r="C214" s="358"/>
      <c r="D214" s="360">
        <v>26930</v>
      </c>
      <c r="E214" s="359"/>
      <c r="F214" s="360">
        <f t="shared" si="10"/>
        <v>32143</v>
      </c>
      <c r="G214" s="373">
        <f t="shared" si="11"/>
        <v>23554</v>
      </c>
      <c r="H214" s="373"/>
      <c r="I214" s="367">
        <v>286</v>
      </c>
    </row>
    <row r="215" spans="1:9">
      <c r="A215" s="356">
        <v>268</v>
      </c>
      <c r="B215" s="357">
        <f t="shared" si="9"/>
        <v>13.73</v>
      </c>
      <c r="C215" s="358"/>
      <c r="D215" s="360">
        <v>26930</v>
      </c>
      <c r="E215" s="359"/>
      <c r="F215" s="360">
        <f t="shared" si="10"/>
        <v>32119</v>
      </c>
      <c r="G215" s="373">
        <f t="shared" si="11"/>
        <v>23537</v>
      </c>
      <c r="H215" s="373"/>
      <c r="I215" s="367">
        <v>286</v>
      </c>
    </row>
    <row r="216" spans="1:9">
      <c r="A216" s="356">
        <v>269</v>
      </c>
      <c r="B216" s="357">
        <f t="shared" si="9"/>
        <v>13.74</v>
      </c>
      <c r="C216" s="358"/>
      <c r="D216" s="360">
        <v>26930</v>
      </c>
      <c r="E216" s="359"/>
      <c r="F216" s="360">
        <f t="shared" si="10"/>
        <v>32096</v>
      </c>
      <c r="G216" s="373">
        <f t="shared" si="11"/>
        <v>23520</v>
      </c>
      <c r="H216" s="373"/>
      <c r="I216" s="367">
        <v>286</v>
      </c>
    </row>
    <row r="217" spans="1:9">
      <c r="A217" s="356">
        <v>270</v>
      </c>
      <c r="B217" s="357">
        <f t="shared" si="9"/>
        <v>13.75</v>
      </c>
      <c r="C217" s="358"/>
      <c r="D217" s="360">
        <v>26930</v>
      </c>
      <c r="E217" s="359"/>
      <c r="F217" s="360">
        <f t="shared" si="10"/>
        <v>32073</v>
      </c>
      <c r="G217" s="373">
        <f t="shared" si="11"/>
        <v>23503</v>
      </c>
      <c r="H217" s="373"/>
      <c r="I217" s="367">
        <v>286</v>
      </c>
    </row>
    <row r="218" spans="1:9">
      <c r="A218" s="356">
        <v>271</v>
      </c>
      <c r="B218" s="357">
        <f t="shared" si="9"/>
        <v>13.75</v>
      </c>
      <c r="C218" s="358"/>
      <c r="D218" s="360">
        <v>26930</v>
      </c>
      <c r="E218" s="359"/>
      <c r="F218" s="360">
        <f t="shared" si="10"/>
        <v>32073</v>
      </c>
      <c r="G218" s="373">
        <f t="shared" si="11"/>
        <v>23503</v>
      </c>
      <c r="H218" s="373"/>
      <c r="I218" s="367">
        <v>286</v>
      </c>
    </row>
    <row r="219" spans="1:9">
      <c r="A219" s="356">
        <v>272</v>
      </c>
      <c r="B219" s="357">
        <f t="shared" si="9"/>
        <v>13.76</v>
      </c>
      <c r="C219" s="358"/>
      <c r="D219" s="360">
        <v>26930</v>
      </c>
      <c r="E219" s="359"/>
      <c r="F219" s="360">
        <f t="shared" si="10"/>
        <v>32050</v>
      </c>
      <c r="G219" s="373">
        <f t="shared" si="11"/>
        <v>23485</v>
      </c>
      <c r="H219" s="373"/>
      <c r="I219" s="367">
        <v>286</v>
      </c>
    </row>
    <row r="220" spans="1:9">
      <c r="A220" s="356">
        <v>273</v>
      </c>
      <c r="B220" s="357">
        <f t="shared" si="9"/>
        <v>13.77</v>
      </c>
      <c r="C220" s="358"/>
      <c r="D220" s="360">
        <v>26930</v>
      </c>
      <c r="E220" s="359"/>
      <c r="F220" s="360">
        <f t="shared" si="10"/>
        <v>32027</v>
      </c>
      <c r="G220" s="373">
        <f t="shared" si="11"/>
        <v>23468</v>
      </c>
      <c r="H220" s="373"/>
      <c r="I220" s="367">
        <v>286</v>
      </c>
    </row>
    <row r="221" spans="1:9">
      <c r="A221" s="356">
        <v>274</v>
      </c>
      <c r="B221" s="357">
        <f t="shared" si="9"/>
        <v>13.78</v>
      </c>
      <c r="C221" s="358"/>
      <c r="D221" s="360">
        <v>26930</v>
      </c>
      <c r="E221" s="359"/>
      <c r="F221" s="360">
        <f t="shared" si="10"/>
        <v>32004</v>
      </c>
      <c r="G221" s="373">
        <f t="shared" si="11"/>
        <v>23451</v>
      </c>
      <c r="H221" s="373"/>
      <c r="I221" s="367">
        <v>286</v>
      </c>
    </row>
    <row r="222" spans="1:9">
      <c r="A222" s="356">
        <v>275</v>
      </c>
      <c r="B222" s="357">
        <f t="shared" si="9"/>
        <v>13.79</v>
      </c>
      <c r="C222" s="358"/>
      <c r="D222" s="360">
        <v>26930</v>
      </c>
      <c r="E222" s="359"/>
      <c r="F222" s="360">
        <f t="shared" si="10"/>
        <v>31981</v>
      </c>
      <c r="G222" s="373">
        <f t="shared" si="11"/>
        <v>23434</v>
      </c>
      <c r="H222" s="373"/>
      <c r="I222" s="367">
        <v>286</v>
      </c>
    </row>
    <row r="223" spans="1:9">
      <c r="A223" s="356">
        <v>276</v>
      </c>
      <c r="B223" s="357">
        <f t="shared" ref="B223:B267" si="12">ROUND(0.0095*A223+11.18,2)</f>
        <v>13.8</v>
      </c>
      <c r="C223" s="358"/>
      <c r="D223" s="360">
        <v>26930</v>
      </c>
      <c r="E223" s="359"/>
      <c r="F223" s="360">
        <f t="shared" si="10"/>
        <v>31958</v>
      </c>
      <c r="G223" s="373">
        <f t="shared" si="11"/>
        <v>23417</v>
      </c>
      <c r="H223" s="373"/>
      <c r="I223" s="367">
        <v>286</v>
      </c>
    </row>
    <row r="224" spans="1:9">
      <c r="A224" s="356">
        <v>277</v>
      </c>
      <c r="B224" s="357">
        <f t="shared" si="12"/>
        <v>13.81</v>
      </c>
      <c r="C224" s="358"/>
      <c r="D224" s="360">
        <v>26930</v>
      </c>
      <c r="E224" s="359"/>
      <c r="F224" s="360">
        <f t="shared" si="10"/>
        <v>31935</v>
      </c>
      <c r="G224" s="373">
        <f t="shared" si="11"/>
        <v>23400</v>
      </c>
      <c r="H224" s="373"/>
      <c r="I224" s="367">
        <v>286</v>
      </c>
    </row>
    <row r="225" spans="1:9">
      <c r="A225" s="356">
        <v>278</v>
      </c>
      <c r="B225" s="357">
        <f t="shared" si="12"/>
        <v>13.82</v>
      </c>
      <c r="C225" s="358"/>
      <c r="D225" s="360">
        <v>26930</v>
      </c>
      <c r="E225" s="359"/>
      <c r="F225" s="360">
        <f t="shared" si="10"/>
        <v>31912</v>
      </c>
      <c r="G225" s="373">
        <f t="shared" si="11"/>
        <v>23384</v>
      </c>
      <c r="H225" s="373"/>
      <c r="I225" s="367">
        <v>286</v>
      </c>
    </row>
    <row r="226" spans="1:9">
      <c r="A226" s="356">
        <v>279</v>
      </c>
      <c r="B226" s="357">
        <f t="shared" si="12"/>
        <v>13.83</v>
      </c>
      <c r="C226" s="358"/>
      <c r="D226" s="360">
        <v>26930</v>
      </c>
      <c r="E226" s="359"/>
      <c r="F226" s="360">
        <f t="shared" si="10"/>
        <v>31889</v>
      </c>
      <c r="G226" s="373">
        <f t="shared" si="11"/>
        <v>23367</v>
      </c>
      <c r="H226" s="373"/>
      <c r="I226" s="367">
        <v>286</v>
      </c>
    </row>
    <row r="227" spans="1:9">
      <c r="A227" s="356">
        <v>280</v>
      </c>
      <c r="B227" s="357">
        <f t="shared" si="12"/>
        <v>13.84</v>
      </c>
      <c r="C227" s="358"/>
      <c r="D227" s="360">
        <v>26930</v>
      </c>
      <c r="E227" s="359"/>
      <c r="F227" s="360">
        <f t="shared" si="10"/>
        <v>31866</v>
      </c>
      <c r="G227" s="373">
        <f t="shared" si="11"/>
        <v>23350</v>
      </c>
      <c r="H227" s="373"/>
      <c r="I227" s="367">
        <v>286</v>
      </c>
    </row>
    <row r="228" spans="1:9">
      <c r="A228" s="356">
        <v>281</v>
      </c>
      <c r="B228" s="357">
        <f t="shared" si="12"/>
        <v>13.85</v>
      </c>
      <c r="C228" s="358"/>
      <c r="D228" s="360">
        <v>26930</v>
      </c>
      <c r="E228" s="359"/>
      <c r="F228" s="360">
        <f t="shared" si="10"/>
        <v>31844</v>
      </c>
      <c r="G228" s="373">
        <f t="shared" si="11"/>
        <v>23333</v>
      </c>
      <c r="H228" s="373"/>
      <c r="I228" s="367">
        <v>286</v>
      </c>
    </row>
    <row r="229" spans="1:9">
      <c r="A229" s="356">
        <v>282</v>
      </c>
      <c r="B229" s="357">
        <f t="shared" si="12"/>
        <v>13.86</v>
      </c>
      <c r="C229" s="358"/>
      <c r="D229" s="360">
        <v>26930</v>
      </c>
      <c r="E229" s="359"/>
      <c r="F229" s="360">
        <f t="shared" si="10"/>
        <v>31821</v>
      </c>
      <c r="G229" s="373">
        <f t="shared" si="11"/>
        <v>23316</v>
      </c>
      <c r="H229" s="373"/>
      <c r="I229" s="367">
        <v>286</v>
      </c>
    </row>
    <row r="230" spans="1:9">
      <c r="A230" s="356">
        <v>283</v>
      </c>
      <c r="B230" s="357">
        <f t="shared" si="12"/>
        <v>13.87</v>
      </c>
      <c r="C230" s="358"/>
      <c r="D230" s="360">
        <v>26930</v>
      </c>
      <c r="E230" s="359"/>
      <c r="F230" s="360">
        <f t="shared" si="10"/>
        <v>31798</v>
      </c>
      <c r="G230" s="373">
        <f t="shared" si="11"/>
        <v>23299</v>
      </c>
      <c r="H230" s="373"/>
      <c r="I230" s="367">
        <v>286</v>
      </c>
    </row>
    <row r="231" spans="1:9">
      <c r="A231" s="356">
        <v>284</v>
      </c>
      <c r="B231" s="357">
        <f t="shared" si="12"/>
        <v>13.88</v>
      </c>
      <c r="C231" s="358"/>
      <c r="D231" s="360">
        <v>26930</v>
      </c>
      <c r="E231" s="359"/>
      <c r="F231" s="360">
        <f t="shared" si="10"/>
        <v>31775</v>
      </c>
      <c r="G231" s="373">
        <f t="shared" si="11"/>
        <v>23282</v>
      </c>
      <c r="H231" s="373"/>
      <c r="I231" s="367">
        <v>286</v>
      </c>
    </row>
    <row r="232" spans="1:9">
      <c r="A232" s="356">
        <v>285</v>
      </c>
      <c r="B232" s="357">
        <f t="shared" si="12"/>
        <v>13.89</v>
      </c>
      <c r="C232" s="358"/>
      <c r="D232" s="360">
        <v>26930</v>
      </c>
      <c r="E232" s="359"/>
      <c r="F232" s="360">
        <f t="shared" si="10"/>
        <v>31753</v>
      </c>
      <c r="G232" s="373">
        <f t="shared" si="11"/>
        <v>23266</v>
      </c>
      <c r="H232" s="373"/>
      <c r="I232" s="367">
        <v>286</v>
      </c>
    </row>
    <row r="233" spans="1:9">
      <c r="A233" s="356">
        <v>286</v>
      </c>
      <c r="B233" s="357">
        <f t="shared" si="12"/>
        <v>13.9</v>
      </c>
      <c r="C233" s="358"/>
      <c r="D233" s="360">
        <v>26930</v>
      </c>
      <c r="E233" s="359"/>
      <c r="F233" s="360">
        <f t="shared" si="10"/>
        <v>31730</v>
      </c>
      <c r="G233" s="373">
        <f t="shared" si="11"/>
        <v>23249</v>
      </c>
      <c r="H233" s="373"/>
      <c r="I233" s="367">
        <v>286</v>
      </c>
    </row>
    <row r="234" spans="1:9">
      <c r="A234" s="356">
        <v>287</v>
      </c>
      <c r="B234" s="357">
        <f t="shared" si="12"/>
        <v>13.91</v>
      </c>
      <c r="C234" s="358"/>
      <c r="D234" s="360">
        <v>26930</v>
      </c>
      <c r="E234" s="359"/>
      <c r="F234" s="360">
        <f t="shared" si="10"/>
        <v>31708</v>
      </c>
      <c r="G234" s="373">
        <f t="shared" si="11"/>
        <v>23232</v>
      </c>
      <c r="H234" s="373"/>
      <c r="I234" s="367">
        <v>286</v>
      </c>
    </row>
    <row r="235" spans="1:9">
      <c r="A235" s="356">
        <v>288</v>
      </c>
      <c r="B235" s="357">
        <f t="shared" si="12"/>
        <v>13.92</v>
      </c>
      <c r="C235" s="358"/>
      <c r="D235" s="360">
        <v>26930</v>
      </c>
      <c r="E235" s="359"/>
      <c r="F235" s="360">
        <f t="shared" si="10"/>
        <v>31685</v>
      </c>
      <c r="G235" s="373">
        <f t="shared" si="11"/>
        <v>23216</v>
      </c>
      <c r="H235" s="373"/>
      <c r="I235" s="367">
        <v>286</v>
      </c>
    </row>
    <row r="236" spans="1:9">
      <c r="A236" s="356">
        <v>289</v>
      </c>
      <c r="B236" s="357">
        <f t="shared" si="12"/>
        <v>13.93</v>
      </c>
      <c r="C236" s="358"/>
      <c r="D236" s="360">
        <v>26930</v>
      </c>
      <c r="E236" s="359"/>
      <c r="F236" s="360">
        <f t="shared" si="10"/>
        <v>31662</v>
      </c>
      <c r="G236" s="373">
        <f t="shared" si="11"/>
        <v>23199</v>
      </c>
      <c r="H236" s="373"/>
      <c r="I236" s="367">
        <v>286</v>
      </c>
    </row>
    <row r="237" spans="1:9">
      <c r="A237" s="356">
        <v>290</v>
      </c>
      <c r="B237" s="357">
        <f t="shared" si="12"/>
        <v>13.94</v>
      </c>
      <c r="C237" s="358"/>
      <c r="D237" s="360">
        <v>26930</v>
      </c>
      <c r="E237" s="359"/>
      <c r="F237" s="360">
        <f t="shared" si="10"/>
        <v>31640</v>
      </c>
      <c r="G237" s="373">
        <f t="shared" si="11"/>
        <v>23182</v>
      </c>
      <c r="H237" s="373"/>
      <c r="I237" s="367">
        <v>286</v>
      </c>
    </row>
    <row r="238" spans="1:9">
      <c r="A238" s="356">
        <v>291</v>
      </c>
      <c r="B238" s="357">
        <f t="shared" si="12"/>
        <v>13.94</v>
      </c>
      <c r="C238" s="358"/>
      <c r="D238" s="360">
        <v>26930</v>
      </c>
      <c r="E238" s="359"/>
      <c r="F238" s="360">
        <f t="shared" si="10"/>
        <v>31640</v>
      </c>
      <c r="G238" s="373">
        <f t="shared" si="11"/>
        <v>23182</v>
      </c>
      <c r="H238" s="373"/>
      <c r="I238" s="367">
        <v>286</v>
      </c>
    </row>
    <row r="239" spans="1:9">
      <c r="A239" s="356">
        <v>292</v>
      </c>
      <c r="B239" s="357">
        <f t="shared" si="12"/>
        <v>13.95</v>
      </c>
      <c r="C239" s="358"/>
      <c r="D239" s="360">
        <v>26930</v>
      </c>
      <c r="E239" s="359"/>
      <c r="F239" s="360">
        <f t="shared" si="10"/>
        <v>31617</v>
      </c>
      <c r="G239" s="373">
        <f t="shared" si="11"/>
        <v>23166</v>
      </c>
      <c r="H239" s="373"/>
      <c r="I239" s="367">
        <v>286</v>
      </c>
    </row>
    <row r="240" spans="1:9">
      <c r="A240" s="356">
        <v>293</v>
      </c>
      <c r="B240" s="357">
        <f t="shared" si="12"/>
        <v>13.96</v>
      </c>
      <c r="C240" s="358"/>
      <c r="D240" s="360">
        <v>26930</v>
      </c>
      <c r="E240" s="359"/>
      <c r="F240" s="360">
        <f t="shared" si="10"/>
        <v>31595</v>
      </c>
      <c r="G240" s="373">
        <f t="shared" si="11"/>
        <v>23149</v>
      </c>
      <c r="H240" s="373"/>
      <c r="I240" s="367">
        <v>286</v>
      </c>
    </row>
    <row r="241" spans="1:9">
      <c r="A241" s="356">
        <v>294</v>
      </c>
      <c r="B241" s="357">
        <f t="shared" si="12"/>
        <v>13.97</v>
      </c>
      <c r="C241" s="358"/>
      <c r="D241" s="360">
        <v>26930</v>
      </c>
      <c r="E241" s="359"/>
      <c r="F241" s="360">
        <f t="shared" si="10"/>
        <v>31573</v>
      </c>
      <c r="G241" s="373">
        <f t="shared" si="11"/>
        <v>23132</v>
      </c>
      <c r="H241" s="373"/>
      <c r="I241" s="367">
        <v>286</v>
      </c>
    </row>
    <row r="242" spans="1:9">
      <c r="A242" s="356">
        <v>295</v>
      </c>
      <c r="B242" s="357">
        <f t="shared" si="12"/>
        <v>13.98</v>
      </c>
      <c r="C242" s="358"/>
      <c r="D242" s="360">
        <v>26930</v>
      </c>
      <c r="E242" s="359"/>
      <c r="F242" s="360">
        <f t="shared" si="10"/>
        <v>31550</v>
      </c>
      <c r="G242" s="373">
        <f t="shared" si="11"/>
        <v>23116</v>
      </c>
      <c r="H242" s="373"/>
      <c r="I242" s="367">
        <v>286</v>
      </c>
    </row>
    <row r="243" spans="1:9">
      <c r="A243" s="356">
        <v>296</v>
      </c>
      <c r="B243" s="357">
        <f t="shared" si="12"/>
        <v>13.99</v>
      </c>
      <c r="C243" s="358"/>
      <c r="D243" s="360">
        <v>26930</v>
      </c>
      <c r="E243" s="359"/>
      <c r="F243" s="360">
        <f t="shared" si="10"/>
        <v>31528</v>
      </c>
      <c r="G243" s="373">
        <f t="shared" si="11"/>
        <v>23099</v>
      </c>
      <c r="H243" s="373"/>
      <c r="I243" s="367">
        <v>286</v>
      </c>
    </row>
    <row r="244" spans="1:9">
      <c r="A244" s="356">
        <v>297</v>
      </c>
      <c r="B244" s="357">
        <f t="shared" si="12"/>
        <v>14</v>
      </c>
      <c r="C244" s="358"/>
      <c r="D244" s="360">
        <v>26930</v>
      </c>
      <c r="E244" s="359"/>
      <c r="F244" s="360">
        <f t="shared" si="10"/>
        <v>31506</v>
      </c>
      <c r="G244" s="373">
        <f t="shared" si="11"/>
        <v>23083</v>
      </c>
      <c r="H244" s="373"/>
      <c r="I244" s="367">
        <v>286</v>
      </c>
    </row>
    <row r="245" spans="1:9">
      <c r="A245" s="356">
        <v>298</v>
      </c>
      <c r="B245" s="357">
        <f t="shared" si="12"/>
        <v>14.01</v>
      </c>
      <c r="C245" s="358"/>
      <c r="D245" s="360">
        <v>26930</v>
      </c>
      <c r="E245" s="359"/>
      <c r="F245" s="360">
        <f t="shared" si="10"/>
        <v>31483</v>
      </c>
      <c r="G245" s="373">
        <f t="shared" si="11"/>
        <v>23066</v>
      </c>
      <c r="H245" s="373"/>
      <c r="I245" s="367">
        <v>286</v>
      </c>
    </row>
    <row r="246" spans="1:9">
      <c r="A246" s="356">
        <v>299</v>
      </c>
      <c r="B246" s="357">
        <f t="shared" si="12"/>
        <v>14.02</v>
      </c>
      <c r="C246" s="358"/>
      <c r="D246" s="360">
        <v>26930</v>
      </c>
      <c r="E246" s="359"/>
      <c r="F246" s="360">
        <f t="shared" si="10"/>
        <v>31461</v>
      </c>
      <c r="G246" s="373">
        <f t="shared" si="11"/>
        <v>23050</v>
      </c>
      <c r="H246" s="373"/>
      <c r="I246" s="367">
        <v>286</v>
      </c>
    </row>
    <row r="247" spans="1:9">
      <c r="A247" s="356">
        <v>300</v>
      </c>
      <c r="B247" s="357">
        <f t="shared" si="12"/>
        <v>14.03</v>
      </c>
      <c r="C247" s="358"/>
      <c r="D247" s="360">
        <v>26930</v>
      </c>
      <c r="E247" s="359"/>
      <c r="F247" s="360">
        <f t="shared" si="10"/>
        <v>31439</v>
      </c>
      <c r="G247" s="373">
        <f t="shared" si="11"/>
        <v>23033</v>
      </c>
      <c r="H247" s="373"/>
      <c r="I247" s="367">
        <v>286</v>
      </c>
    </row>
    <row r="248" spans="1:9">
      <c r="A248" s="356">
        <v>301</v>
      </c>
      <c r="B248" s="357">
        <f t="shared" si="12"/>
        <v>14.04</v>
      </c>
      <c r="C248" s="358"/>
      <c r="D248" s="360">
        <v>26930</v>
      </c>
      <c r="E248" s="359"/>
      <c r="F248" s="360">
        <f t="shared" si="10"/>
        <v>31417</v>
      </c>
      <c r="G248" s="373">
        <f t="shared" si="11"/>
        <v>23017</v>
      </c>
      <c r="H248" s="373"/>
      <c r="I248" s="367">
        <v>286</v>
      </c>
    </row>
    <row r="249" spans="1:9">
      <c r="A249" s="356">
        <v>302</v>
      </c>
      <c r="B249" s="357">
        <f t="shared" si="12"/>
        <v>14.05</v>
      </c>
      <c r="C249" s="358"/>
      <c r="D249" s="360">
        <v>26930</v>
      </c>
      <c r="E249" s="359"/>
      <c r="F249" s="360">
        <f t="shared" si="10"/>
        <v>31394</v>
      </c>
      <c r="G249" s="373">
        <f t="shared" si="11"/>
        <v>23001</v>
      </c>
      <c r="H249" s="373"/>
      <c r="I249" s="367">
        <v>286</v>
      </c>
    </row>
    <row r="250" spans="1:9">
      <c r="A250" s="356">
        <v>303</v>
      </c>
      <c r="B250" s="357">
        <f t="shared" si="12"/>
        <v>14.06</v>
      </c>
      <c r="C250" s="358"/>
      <c r="D250" s="360">
        <v>26930</v>
      </c>
      <c r="E250" s="359"/>
      <c r="F250" s="360">
        <f t="shared" si="10"/>
        <v>31372</v>
      </c>
      <c r="G250" s="373">
        <f t="shared" si="11"/>
        <v>22984</v>
      </c>
      <c r="H250" s="373"/>
      <c r="I250" s="367">
        <v>286</v>
      </c>
    </row>
    <row r="251" spans="1:9">
      <c r="A251" s="356">
        <v>304</v>
      </c>
      <c r="B251" s="357">
        <f t="shared" si="12"/>
        <v>14.07</v>
      </c>
      <c r="C251" s="358"/>
      <c r="D251" s="360">
        <v>26930</v>
      </c>
      <c r="E251" s="359"/>
      <c r="F251" s="360">
        <f t="shared" si="10"/>
        <v>31350</v>
      </c>
      <c r="G251" s="373">
        <f t="shared" si="11"/>
        <v>22968</v>
      </c>
      <c r="H251" s="373"/>
      <c r="I251" s="367">
        <v>286</v>
      </c>
    </row>
    <row r="252" spans="1:9">
      <c r="A252" s="356">
        <v>305</v>
      </c>
      <c r="B252" s="357">
        <f t="shared" si="12"/>
        <v>14.08</v>
      </c>
      <c r="C252" s="358"/>
      <c r="D252" s="360">
        <v>26930</v>
      </c>
      <c r="E252" s="359"/>
      <c r="F252" s="360">
        <f t="shared" si="10"/>
        <v>31328</v>
      </c>
      <c r="G252" s="373">
        <f t="shared" si="11"/>
        <v>22952</v>
      </c>
      <c r="H252" s="373"/>
      <c r="I252" s="367">
        <v>286</v>
      </c>
    </row>
    <row r="253" spans="1:9">
      <c r="A253" s="356">
        <v>306</v>
      </c>
      <c r="B253" s="357">
        <f t="shared" si="12"/>
        <v>14.09</v>
      </c>
      <c r="C253" s="358"/>
      <c r="D253" s="360">
        <v>26930</v>
      </c>
      <c r="E253" s="359"/>
      <c r="F253" s="360">
        <f t="shared" si="10"/>
        <v>31306</v>
      </c>
      <c r="G253" s="373">
        <f t="shared" si="11"/>
        <v>22935</v>
      </c>
      <c r="H253" s="373"/>
      <c r="I253" s="367">
        <v>286</v>
      </c>
    </row>
    <row r="254" spans="1:9">
      <c r="A254" s="356">
        <v>307</v>
      </c>
      <c r="B254" s="357">
        <f t="shared" si="12"/>
        <v>14.1</v>
      </c>
      <c r="C254" s="358"/>
      <c r="D254" s="360">
        <v>26930</v>
      </c>
      <c r="E254" s="359"/>
      <c r="F254" s="360">
        <f t="shared" si="10"/>
        <v>31284</v>
      </c>
      <c r="G254" s="373">
        <f t="shared" si="11"/>
        <v>22919</v>
      </c>
      <c r="H254" s="373"/>
      <c r="I254" s="367">
        <v>286</v>
      </c>
    </row>
    <row r="255" spans="1:9">
      <c r="A255" s="356">
        <v>308</v>
      </c>
      <c r="B255" s="357">
        <f t="shared" si="12"/>
        <v>14.11</v>
      </c>
      <c r="C255" s="358"/>
      <c r="D255" s="360">
        <v>26930</v>
      </c>
      <c r="E255" s="359"/>
      <c r="F255" s="360">
        <f t="shared" si="10"/>
        <v>31262</v>
      </c>
      <c r="G255" s="373">
        <f t="shared" si="11"/>
        <v>22903</v>
      </c>
      <c r="H255" s="373"/>
      <c r="I255" s="367">
        <v>286</v>
      </c>
    </row>
    <row r="256" spans="1:9">
      <c r="A256" s="356">
        <v>309</v>
      </c>
      <c r="B256" s="357">
        <f t="shared" si="12"/>
        <v>14.12</v>
      </c>
      <c r="C256" s="358"/>
      <c r="D256" s="360">
        <v>26930</v>
      </c>
      <c r="E256" s="359"/>
      <c r="F256" s="360">
        <f t="shared" si="10"/>
        <v>31240</v>
      </c>
      <c r="G256" s="373">
        <f t="shared" si="11"/>
        <v>22887</v>
      </c>
      <c r="H256" s="373"/>
      <c r="I256" s="367">
        <v>286</v>
      </c>
    </row>
    <row r="257" spans="1:9">
      <c r="A257" s="356">
        <v>310</v>
      </c>
      <c r="B257" s="357">
        <f t="shared" si="12"/>
        <v>14.13</v>
      </c>
      <c r="C257" s="358"/>
      <c r="D257" s="360">
        <v>26930</v>
      </c>
      <c r="E257" s="359"/>
      <c r="F257" s="360">
        <f t="shared" si="10"/>
        <v>31218</v>
      </c>
      <c r="G257" s="373">
        <f t="shared" si="11"/>
        <v>22870</v>
      </c>
      <c r="H257" s="373"/>
      <c r="I257" s="367">
        <v>286</v>
      </c>
    </row>
    <row r="258" spans="1:9">
      <c r="A258" s="356">
        <v>311</v>
      </c>
      <c r="B258" s="357">
        <f t="shared" si="12"/>
        <v>14.13</v>
      </c>
      <c r="C258" s="358"/>
      <c r="D258" s="360">
        <v>26930</v>
      </c>
      <c r="E258" s="359"/>
      <c r="F258" s="360">
        <f t="shared" si="10"/>
        <v>31218</v>
      </c>
      <c r="G258" s="373">
        <f t="shared" si="11"/>
        <v>22870</v>
      </c>
      <c r="H258" s="373"/>
      <c r="I258" s="367">
        <v>286</v>
      </c>
    </row>
    <row r="259" spans="1:9">
      <c r="A259" s="356">
        <v>312</v>
      </c>
      <c r="B259" s="357">
        <f t="shared" si="12"/>
        <v>14.14</v>
      </c>
      <c r="C259" s="358"/>
      <c r="D259" s="360">
        <v>26930</v>
      </c>
      <c r="E259" s="359"/>
      <c r="F259" s="360">
        <f t="shared" si="10"/>
        <v>31196</v>
      </c>
      <c r="G259" s="373">
        <f t="shared" si="11"/>
        <v>22854</v>
      </c>
      <c r="H259" s="373"/>
      <c r="I259" s="367">
        <v>286</v>
      </c>
    </row>
    <row r="260" spans="1:9">
      <c r="A260" s="356">
        <v>313</v>
      </c>
      <c r="B260" s="357">
        <f t="shared" si="12"/>
        <v>14.15</v>
      </c>
      <c r="C260" s="358"/>
      <c r="D260" s="360">
        <v>26930</v>
      </c>
      <c r="E260" s="359"/>
      <c r="F260" s="360">
        <f t="shared" si="10"/>
        <v>31175</v>
      </c>
      <c r="G260" s="373">
        <f t="shared" si="11"/>
        <v>22838</v>
      </c>
      <c r="H260" s="373"/>
      <c r="I260" s="367">
        <v>286</v>
      </c>
    </row>
    <row r="261" spans="1:9">
      <c r="A261" s="356">
        <v>314</v>
      </c>
      <c r="B261" s="357">
        <f t="shared" si="12"/>
        <v>14.16</v>
      </c>
      <c r="C261" s="358"/>
      <c r="D261" s="360">
        <v>26930</v>
      </c>
      <c r="E261" s="359"/>
      <c r="F261" s="360">
        <f t="shared" si="10"/>
        <v>31153</v>
      </c>
      <c r="G261" s="373">
        <f t="shared" si="11"/>
        <v>22822</v>
      </c>
      <c r="H261" s="373"/>
      <c r="I261" s="367">
        <v>286</v>
      </c>
    </row>
    <row r="262" spans="1:9">
      <c r="A262" s="356">
        <v>315</v>
      </c>
      <c r="B262" s="357">
        <f t="shared" si="12"/>
        <v>14.17</v>
      </c>
      <c r="C262" s="358"/>
      <c r="D262" s="360">
        <v>26930</v>
      </c>
      <c r="E262" s="359"/>
      <c r="F262" s="360">
        <f t="shared" si="10"/>
        <v>31131</v>
      </c>
      <c r="G262" s="373">
        <f t="shared" si="11"/>
        <v>22806</v>
      </c>
      <c r="H262" s="373"/>
      <c r="I262" s="367">
        <v>286</v>
      </c>
    </row>
    <row r="263" spans="1:9">
      <c r="A263" s="356">
        <v>316</v>
      </c>
      <c r="B263" s="357">
        <f t="shared" si="12"/>
        <v>14.18</v>
      </c>
      <c r="C263" s="358"/>
      <c r="D263" s="360">
        <v>26930</v>
      </c>
      <c r="E263" s="359"/>
      <c r="F263" s="360">
        <f t="shared" si="10"/>
        <v>31109</v>
      </c>
      <c r="G263" s="373">
        <f t="shared" si="11"/>
        <v>22790</v>
      </c>
      <c r="H263" s="373"/>
      <c r="I263" s="367">
        <v>286</v>
      </c>
    </row>
    <row r="264" spans="1:9">
      <c r="A264" s="356">
        <v>317</v>
      </c>
      <c r="B264" s="357">
        <f t="shared" si="12"/>
        <v>14.19</v>
      </c>
      <c r="C264" s="358"/>
      <c r="D264" s="360">
        <v>26930</v>
      </c>
      <c r="E264" s="359"/>
      <c r="F264" s="360">
        <f t="shared" si="10"/>
        <v>31088</v>
      </c>
      <c r="G264" s="373">
        <f t="shared" si="11"/>
        <v>22774</v>
      </c>
      <c r="H264" s="373"/>
      <c r="I264" s="367">
        <v>286</v>
      </c>
    </row>
    <row r="265" spans="1:9">
      <c r="A265" s="356">
        <v>318</v>
      </c>
      <c r="B265" s="357">
        <f t="shared" si="12"/>
        <v>14.2</v>
      </c>
      <c r="C265" s="358"/>
      <c r="D265" s="360">
        <v>26930</v>
      </c>
      <c r="E265" s="359"/>
      <c r="F265" s="360">
        <f t="shared" si="10"/>
        <v>31066</v>
      </c>
      <c r="G265" s="373">
        <f t="shared" si="11"/>
        <v>22758</v>
      </c>
      <c r="H265" s="373"/>
      <c r="I265" s="367">
        <v>286</v>
      </c>
    </row>
    <row r="266" spans="1:9">
      <c r="A266" s="356">
        <v>319</v>
      </c>
      <c r="B266" s="357">
        <f t="shared" si="12"/>
        <v>14.21</v>
      </c>
      <c r="C266" s="358"/>
      <c r="D266" s="360">
        <v>26930</v>
      </c>
      <c r="E266" s="359"/>
      <c r="F266" s="360">
        <f t="shared" si="10"/>
        <v>31044</v>
      </c>
      <c r="G266" s="373">
        <f t="shared" si="11"/>
        <v>22742</v>
      </c>
      <c r="H266" s="373"/>
      <c r="I266" s="367">
        <v>286</v>
      </c>
    </row>
    <row r="267" spans="1:9">
      <c r="A267" s="364">
        <v>320</v>
      </c>
      <c r="B267" s="365">
        <f t="shared" si="12"/>
        <v>14.22</v>
      </c>
      <c r="C267" s="366"/>
      <c r="D267" s="360">
        <v>26930</v>
      </c>
      <c r="E267" s="367"/>
      <c r="F267" s="360">
        <f t="shared" si="10"/>
        <v>31023</v>
      </c>
      <c r="G267" s="373">
        <f t="shared" si="11"/>
        <v>22726</v>
      </c>
      <c r="H267" s="373"/>
      <c r="I267" s="367">
        <v>286</v>
      </c>
    </row>
    <row r="268" spans="1:9">
      <c r="A268" s="364">
        <v>321</v>
      </c>
      <c r="B268" s="365">
        <v>14.19</v>
      </c>
      <c r="C268" s="366"/>
      <c r="D268" s="360">
        <v>26930</v>
      </c>
      <c r="E268" s="367"/>
      <c r="F268" s="360">
        <f t="shared" si="10"/>
        <v>31088</v>
      </c>
      <c r="G268" s="373">
        <f t="shared" si="11"/>
        <v>22774</v>
      </c>
      <c r="H268" s="373"/>
      <c r="I268" s="367">
        <v>286</v>
      </c>
    </row>
    <row r="269" spans="1:9">
      <c r="A269" s="356">
        <v>322</v>
      </c>
      <c r="B269" s="357">
        <v>14.19</v>
      </c>
      <c r="C269" s="358"/>
      <c r="D269" s="360">
        <v>26930</v>
      </c>
      <c r="E269" s="359"/>
      <c r="F269" s="360">
        <f t="shared" si="10"/>
        <v>31088</v>
      </c>
      <c r="G269" s="373">
        <f t="shared" si="11"/>
        <v>22774</v>
      </c>
      <c r="H269" s="373"/>
      <c r="I269" s="367">
        <v>286</v>
      </c>
    </row>
    <row r="270" spans="1:9">
      <c r="A270" s="356">
        <v>323</v>
      </c>
      <c r="B270" s="357">
        <v>14.19</v>
      </c>
      <c r="C270" s="358"/>
      <c r="D270" s="360">
        <v>26930</v>
      </c>
      <c r="E270" s="359"/>
      <c r="F270" s="360">
        <f t="shared" si="10"/>
        <v>31088</v>
      </c>
      <c r="G270" s="373">
        <f t="shared" si="11"/>
        <v>22774</v>
      </c>
      <c r="H270" s="373"/>
      <c r="I270" s="367">
        <v>286</v>
      </c>
    </row>
    <row r="271" spans="1:9">
      <c r="A271" s="356">
        <v>324</v>
      </c>
      <c r="B271" s="357">
        <v>14.19</v>
      </c>
      <c r="C271" s="358"/>
      <c r="D271" s="360">
        <v>26930</v>
      </c>
      <c r="E271" s="359"/>
      <c r="F271" s="360">
        <f t="shared" si="10"/>
        <v>31088</v>
      </c>
      <c r="G271" s="373">
        <f t="shared" si="11"/>
        <v>22774</v>
      </c>
      <c r="H271" s="373"/>
      <c r="I271" s="367">
        <v>286</v>
      </c>
    </row>
    <row r="272" spans="1:9">
      <c r="A272" s="356">
        <v>325</v>
      </c>
      <c r="B272" s="357">
        <v>14.19</v>
      </c>
      <c r="C272" s="358"/>
      <c r="D272" s="360">
        <v>26930</v>
      </c>
      <c r="E272" s="359"/>
      <c r="F272" s="360">
        <f t="shared" si="10"/>
        <v>31088</v>
      </c>
      <c r="G272" s="373">
        <f t="shared" si="11"/>
        <v>22774</v>
      </c>
      <c r="H272" s="373"/>
      <c r="I272" s="367">
        <v>286</v>
      </c>
    </row>
    <row r="273" spans="1:9">
      <c r="A273" s="356">
        <v>326</v>
      </c>
      <c r="B273" s="357">
        <v>14.19</v>
      </c>
      <c r="C273" s="358"/>
      <c r="D273" s="360">
        <v>26930</v>
      </c>
      <c r="E273" s="359"/>
      <c r="F273" s="360">
        <f t="shared" ref="F273:F336" si="13">ROUND(12*1.3525*(1/B273*D273)+I273,0)</f>
        <v>31088</v>
      </c>
      <c r="G273" s="373">
        <f t="shared" ref="G273:G336" si="14">ROUND(12*(1/B273*D273),0)</f>
        <v>22774</v>
      </c>
      <c r="H273" s="373"/>
      <c r="I273" s="367">
        <v>286</v>
      </c>
    </row>
    <row r="274" spans="1:9">
      <c r="A274" s="356">
        <v>327</v>
      </c>
      <c r="B274" s="357">
        <v>14.19</v>
      </c>
      <c r="C274" s="358"/>
      <c r="D274" s="360">
        <v>26930</v>
      </c>
      <c r="E274" s="359"/>
      <c r="F274" s="360">
        <f t="shared" si="13"/>
        <v>31088</v>
      </c>
      <c r="G274" s="373">
        <f t="shared" si="14"/>
        <v>22774</v>
      </c>
      <c r="H274" s="373"/>
      <c r="I274" s="367">
        <v>286</v>
      </c>
    </row>
    <row r="275" spans="1:9">
      <c r="A275" s="356">
        <v>328</v>
      </c>
      <c r="B275" s="357">
        <v>14.19</v>
      </c>
      <c r="C275" s="358"/>
      <c r="D275" s="360">
        <v>26930</v>
      </c>
      <c r="E275" s="359"/>
      <c r="F275" s="360">
        <f t="shared" si="13"/>
        <v>31088</v>
      </c>
      <c r="G275" s="373">
        <f t="shared" si="14"/>
        <v>22774</v>
      </c>
      <c r="H275" s="373"/>
      <c r="I275" s="367">
        <v>286</v>
      </c>
    </row>
    <row r="276" spans="1:9">
      <c r="A276" s="356">
        <v>329</v>
      </c>
      <c r="B276" s="357">
        <v>14.19</v>
      </c>
      <c r="C276" s="358"/>
      <c r="D276" s="360">
        <v>26930</v>
      </c>
      <c r="E276" s="359"/>
      <c r="F276" s="360">
        <f t="shared" si="13"/>
        <v>31088</v>
      </c>
      <c r="G276" s="373">
        <f t="shared" si="14"/>
        <v>22774</v>
      </c>
      <c r="H276" s="373"/>
      <c r="I276" s="367">
        <v>286</v>
      </c>
    </row>
    <row r="277" spans="1:9">
      <c r="A277" s="356">
        <v>330</v>
      </c>
      <c r="B277" s="357">
        <v>14.19</v>
      </c>
      <c r="C277" s="358"/>
      <c r="D277" s="360">
        <v>26930</v>
      </c>
      <c r="E277" s="359"/>
      <c r="F277" s="360">
        <f t="shared" si="13"/>
        <v>31088</v>
      </c>
      <c r="G277" s="373">
        <f t="shared" si="14"/>
        <v>22774</v>
      </c>
      <c r="H277" s="373"/>
      <c r="I277" s="367">
        <v>286</v>
      </c>
    </row>
    <row r="278" spans="1:9">
      <c r="A278" s="356">
        <v>331</v>
      </c>
      <c r="B278" s="357">
        <v>14.19</v>
      </c>
      <c r="C278" s="358"/>
      <c r="D278" s="360">
        <v>26930</v>
      </c>
      <c r="E278" s="359"/>
      <c r="F278" s="360">
        <f t="shared" si="13"/>
        <v>31088</v>
      </c>
      <c r="G278" s="373">
        <f t="shared" si="14"/>
        <v>22774</v>
      </c>
      <c r="H278" s="373"/>
      <c r="I278" s="367">
        <v>286</v>
      </c>
    </row>
    <row r="279" spans="1:9">
      <c r="A279" s="356">
        <v>332</v>
      </c>
      <c r="B279" s="357">
        <v>14.19</v>
      </c>
      <c r="C279" s="358"/>
      <c r="D279" s="360">
        <v>26930</v>
      </c>
      <c r="E279" s="359"/>
      <c r="F279" s="360">
        <f t="shared" si="13"/>
        <v>31088</v>
      </c>
      <c r="G279" s="373">
        <f t="shared" si="14"/>
        <v>22774</v>
      </c>
      <c r="H279" s="373"/>
      <c r="I279" s="367">
        <v>286</v>
      </c>
    </row>
    <row r="280" spans="1:9">
      <c r="A280" s="356">
        <v>333</v>
      </c>
      <c r="B280" s="357">
        <v>14.19</v>
      </c>
      <c r="C280" s="358"/>
      <c r="D280" s="360">
        <v>26930</v>
      </c>
      <c r="E280" s="359"/>
      <c r="F280" s="360">
        <f t="shared" si="13"/>
        <v>31088</v>
      </c>
      <c r="G280" s="373">
        <f t="shared" si="14"/>
        <v>22774</v>
      </c>
      <c r="H280" s="373"/>
      <c r="I280" s="367">
        <v>286</v>
      </c>
    </row>
    <row r="281" spans="1:9">
      <c r="A281" s="356">
        <v>334</v>
      </c>
      <c r="B281" s="357">
        <v>14.19</v>
      </c>
      <c r="C281" s="358"/>
      <c r="D281" s="360">
        <v>26930</v>
      </c>
      <c r="E281" s="359"/>
      <c r="F281" s="360">
        <f t="shared" si="13"/>
        <v>31088</v>
      </c>
      <c r="G281" s="373">
        <f t="shared" si="14"/>
        <v>22774</v>
      </c>
      <c r="H281" s="373"/>
      <c r="I281" s="367">
        <v>286</v>
      </c>
    </row>
    <row r="282" spans="1:9">
      <c r="A282" s="356">
        <v>335</v>
      </c>
      <c r="B282" s="357">
        <v>14.19</v>
      </c>
      <c r="C282" s="358"/>
      <c r="D282" s="360">
        <v>26930</v>
      </c>
      <c r="E282" s="359"/>
      <c r="F282" s="360">
        <f t="shared" si="13"/>
        <v>31088</v>
      </c>
      <c r="G282" s="373">
        <f t="shared" si="14"/>
        <v>22774</v>
      </c>
      <c r="H282" s="373"/>
      <c r="I282" s="367">
        <v>286</v>
      </c>
    </row>
    <row r="283" spans="1:9">
      <c r="A283" s="356">
        <v>336</v>
      </c>
      <c r="B283" s="357">
        <v>14.19</v>
      </c>
      <c r="C283" s="358"/>
      <c r="D283" s="360">
        <v>26930</v>
      </c>
      <c r="E283" s="359"/>
      <c r="F283" s="360">
        <f t="shared" si="13"/>
        <v>31088</v>
      </c>
      <c r="G283" s="373">
        <f t="shared" si="14"/>
        <v>22774</v>
      </c>
      <c r="H283" s="373"/>
      <c r="I283" s="367">
        <v>286</v>
      </c>
    </row>
    <row r="284" spans="1:9">
      <c r="A284" s="356">
        <v>337</v>
      </c>
      <c r="B284" s="357">
        <v>14.19</v>
      </c>
      <c r="C284" s="358"/>
      <c r="D284" s="360">
        <v>26930</v>
      </c>
      <c r="E284" s="359"/>
      <c r="F284" s="360">
        <f t="shared" si="13"/>
        <v>31088</v>
      </c>
      <c r="G284" s="373">
        <f t="shared" si="14"/>
        <v>22774</v>
      </c>
      <c r="H284" s="373"/>
      <c r="I284" s="367">
        <v>286</v>
      </c>
    </row>
    <row r="285" spans="1:9">
      <c r="A285" s="356">
        <v>338</v>
      </c>
      <c r="B285" s="357">
        <v>14.19</v>
      </c>
      <c r="C285" s="358"/>
      <c r="D285" s="360">
        <v>26930</v>
      </c>
      <c r="E285" s="359"/>
      <c r="F285" s="360">
        <f t="shared" si="13"/>
        <v>31088</v>
      </c>
      <c r="G285" s="373">
        <f t="shared" si="14"/>
        <v>22774</v>
      </c>
      <c r="H285" s="373"/>
      <c r="I285" s="367">
        <v>286</v>
      </c>
    </row>
    <row r="286" spans="1:9">
      <c r="A286" s="356">
        <v>339</v>
      </c>
      <c r="B286" s="357">
        <v>14.19</v>
      </c>
      <c r="C286" s="358"/>
      <c r="D286" s="360">
        <v>26930</v>
      </c>
      <c r="E286" s="359"/>
      <c r="F286" s="360">
        <f t="shared" si="13"/>
        <v>31088</v>
      </c>
      <c r="G286" s="373">
        <f t="shared" si="14"/>
        <v>22774</v>
      </c>
      <c r="H286" s="373"/>
      <c r="I286" s="367">
        <v>286</v>
      </c>
    </row>
    <row r="287" spans="1:9">
      <c r="A287" s="356">
        <v>340</v>
      </c>
      <c r="B287" s="357">
        <v>14.19</v>
      </c>
      <c r="C287" s="358"/>
      <c r="D287" s="360">
        <v>26930</v>
      </c>
      <c r="E287" s="359"/>
      <c r="F287" s="360">
        <f t="shared" si="13"/>
        <v>31088</v>
      </c>
      <c r="G287" s="373">
        <f t="shared" si="14"/>
        <v>22774</v>
      </c>
      <c r="H287" s="373"/>
      <c r="I287" s="367">
        <v>286</v>
      </c>
    </row>
    <row r="288" spans="1:9">
      <c r="A288" s="356">
        <v>341</v>
      </c>
      <c r="B288" s="357">
        <v>14.19</v>
      </c>
      <c r="C288" s="358"/>
      <c r="D288" s="360">
        <v>26930</v>
      </c>
      <c r="E288" s="359"/>
      <c r="F288" s="360">
        <f t="shared" si="13"/>
        <v>31088</v>
      </c>
      <c r="G288" s="373">
        <f t="shared" si="14"/>
        <v>22774</v>
      </c>
      <c r="H288" s="373"/>
      <c r="I288" s="367">
        <v>286</v>
      </c>
    </row>
    <row r="289" spans="1:9">
      <c r="A289" s="356">
        <v>342</v>
      </c>
      <c r="B289" s="357">
        <v>14.19</v>
      </c>
      <c r="C289" s="358"/>
      <c r="D289" s="360">
        <v>26930</v>
      </c>
      <c r="E289" s="359"/>
      <c r="F289" s="360">
        <f t="shared" si="13"/>
        <v>31088</v>
      </c>
      <c r="G289" s="373">
        <f t="shared" si="14"/>
        <v>22774</v>
      </c>
      <c r="H289" s="373"/>
      <c r="I289" s="367">
        <v>286</v>
      </c>
    </row>
    <row r="290" spans="1:9">
      <c r="A290" s="356">
        <v>343</v>
      </c>
      <c r="B290" s="357">
        <v>14.19</v>
      </c>
      <c r="C290" s="358"/>
      <c r="D290" s="360">
        <v>26930</v>
      </c>
      <c r="E290" s="359"/>
      <c r="F290" s="360">
        <f t="shared" si="13"/>
        <v>31088</v>
      </c>
      <c r="G290" s="373">
        <f t="shared" si="14"/>
        <v>22774</v>
      </c>
      <c r="H290" s="373"/>
      <c r="I290" s="367">
        <v>286</v>
      </c>
    </row>
    <row r="291" spans="1:9">
      <c r="A291" s="356">
        <v>344</v>
      </c>
      <c r="B291" s="357">
        <v>14.19</v>
      </c>
      <c r="C291" s="358"/>
      <c r="D291" s="360">
        <v>26930</v>
      </c>
      <c r="E291" s="359"/>
      <c r="F291" s="360">
        <f t="shared" si="13"/>
        <v>31088</v>
      </c>
      <c r="G291" s="373">
        <f t="shared" si="14"/>
        <v>22774</v>
      </c>
      <c r="H291" s="373"/>
      <c r="I291" s="367">
        <v>286</v>
      </c>
    </row>
    <row r="292" spans="1:9">
      <c r="A292" s="356">
        <v>345</v>
      </c>
      <c r="B292" s="357">
        <v>14.19</v>
      </c>
      <c r="C292" s="358"/>
      <c r="D292" s="360">
        <v>26930</v>
      </c>
      <c r="E292" s="359"/>
      <c r="F292" s="360">
        <f t="shared" si="13"/>
        <v>31088</v>
      </c>
      <c r="G292" s="373">
        <f t="shared" si="14"/>
        <v>22774</v>
      </c>
      <c r="H292" s="373"/>
      <c r="I292" s="367">
        <v>286</v>
      </c>
    </row>
    <row r="293" spans="1:9">
      <c r="A293" s="356">
        <v>346</v>
      </c>
      <c r="B293" s="357">
        <v>14.19</v>
      </c>
      <c r="C293" s="358"/>
      <c r="D293" s="360">
        <v>26930</v>
      </c>
      <c r="E293" s="359"/>
      <c r="F293" s="360">
        <f t="shared" si="13"/>
        <v>31088</v>
      </c>
      <c r="G293" s="373">
        <f t="shared" si="14"/>
        <v>22774</v>
      </c>
      <c r="H293" s="373"/>
      <c r="I293" s="367">
        <v>286</v>
      </c>
    </row>
    <row r="294" spans="1:9">
      <c r="A294" s="356">
        <v>347</v>
      </c>
      <c r="B294" s="357">
        <v>14.19</v>
      </c>
      <c r="C294" s="358"/>
      <c r="D294" s="360">
        <v>26930</v>
      </c>
      <c r="E294" s="359"/>
      <c r="F294" s="360">
        <f t="shared" si="13"/>
        <v>31088</v>
      </c>
      <c r="G294" s="373">
        <f t="shared" si="14"/>
        <v>22774</v>
      </c>
      <c r="H294" s="373"/>
      <c r="I294" s="367">
        <v>286</v>
      </c>
    </row>
    <row r="295" spans="1:9">
      <c r="A295" s="356">
        <v>348</v>
      </c>
      <c r="B295" s="357">
        <v>14.19</v>
      </c>
      <c r="C295" s="358"/>
      <c r="D295" s="360">
        <v>26930</v>
      </c>
      <c r="E295" s="359"/>
      <c r="F295" s="360">
        <f t="shared" si="13"/>
        <v>31088</v>
      </c>
      <c r="G295" s="373">
        <f t="shared" si="14"/>
        <v>22774</v>
      </c>
      <c r="H295" s="373"/>
      <c r="I295" s="367">
        <v>286</v>
      </c>
    </row>
    <row r="296" spans="1:9">
      <c r="A296" s="356">
        <v>349</v>
      </c>
      <c r="B296" s="357">
        <v>14.19</v>
      </c>
      <c r="C296" s="358"/>
      <c r="D296" s="360">
        <v>26930</v>
      </c>
      <c r="E296" s="359"/>
      <c r="F296" s="360">
        <f t="shared" si="13"/>
        <v>31088</v>
      </c>
      <c r="G296" s="373">
        <f t="shared" si="14"/>
        <v>22774</v>
      </c>
      <c r="H296" s="373"/>
      <c r="I296" s="367">
        <v>286</v>
      </c>
    </row>
    <row r="297" spans="1:9">
      <c r="A297" s="356">
        <v>350</v>
      </c>
      <c r="B297" s="357">
        <v>14.19</v>
      </c>
      <c r="C297" s="358"/>
      <c r="D297" s="360">
        <v>26930</v>
      </c>
      <c r="E297" s="359"/>
      <c r="F297" s="360">
        <f t="shared" si="13"/>
        <v>31088</v>
      </c>
      <c r="G297" s="373">
        <f t="shared" si="14"/>
        <v>22774</v>
      </c>
      <c r="H297" s="373"/>
      <c r="I297" s="367">
        <v>286</v>
      </c>
    </row>
    <row r="298" spans="1:9">
      <c r="A298" s="356">
        <v>351</v>
      </c>
      <c r="B298" s="357">
        <v>14.19</v>
      </c>
      <c r="C298" s="358"/>
      <c r="D298" s="360">
        <v>26930</v>
      </c>
      <c r="E298" s="359"/>
      <c r="F298" s="360">
        <f t="shared" si="13"/>
        <v>31088</v>
      </c>
      <c r="G298" s="373">
        <f t="shared" si="14"/>
        <v>22774</v>
      </c>
      <c r="H298" s="373"/>
      <c r="I298" s="367">
        <v>286</v>
      </c>
    </row>
    <row r="299" spans="1:9">
      <c r="A299" s="356">
        <v>352</v>
      </c>
      <c r="B299" s="357">
        <v>14.19</v>
      </c>
      <c r="C299" s="358"/>
      <c r="D299" s="360">
        <v>26930</v>
      </c>
      <c r="E299" s="359"/>
      <c r="F299" s="360">
        <f t="shared" si="13"/>
        <v>31088</v>
      </c>
      <c r="G299" s="373">
        <f t="shared" si="14"/>
        <v>22774</v>
      </c>
      <c r="H299" s="373"/>
      <c r="I299" s="367">
        <v>286</v>
      </c>
    </row>
    <row r="300" spans="1:9">
      <c r="A300" s="356">
        <v>353</v>
      </c>
      <c r="B300" s="357">
        <v>14.19</v>
      </c>
      <c r="C300" s="358"/>
      <c r="D300" s="360">
        <v>26930</v>
      </c>
      <c r="E300" s="359"/>
      <c r="F300" s="360">
        <f t="shared" si="13"/>
        <v>31088</v>
      </c>
      <c r="G300" s="373">
        <f t="shared" si="14"/>
        <v>22774</v>
      </c>
      <c r="H300" s="373"/>
      <c r="I300" s="367">
        <v>286</v>
      </c>
    </row>
    <row r="301" spans="1:9">
      <c r="A301" s="356">
        <v>354</v>
      </c>
      <c r="B301" s="357">
        <v>14.19</v>
      </c>
      <c r="C301" s="358"/>
      <c r="D301" s="360">
        <v>26930</v>
      </c>
      <c r="E301" s="359"/>
      <c r="F301" s="360">
        <f t="shared" si="13"/>
        <v>31088</v>
      </c>
      <c r="G301" s="373">
        <f t="shared" si="14"/>
        <v>22774</v>
      </c>
      <c r="H301" s="373"/>
      <c r="I301" s="367">
        <v>286</v>
      </c>
    </row>
    <row r="302" spans="1:9">
      <c r="A302" s="356">
        <v>355</v>
      </c>
      <c r="B302" s="357">
        <v>14.19</v>
      </c>
      <c r="C302" s="358"/>
      <c r="D302" s="360">
        <v>26930</v>
      </c>
      <c r="E302" s="359"/>
      <c r="F302" s="360">
        <f t="shared" si="13"/>
        <v>31088</v>
      </c>
      <c r="G302" s="373">
        <f t="shared" si="14"/>
        <v>22774</v>
      </c>
      <c r="H302" s="373"/>
      <c r="I302" s="367">
        <v>286</v>
      </c>
    </row>
    <row r="303" spans="1:9">
      <c r="A303" s="356">
        <v>356</v>
      </c>
      <c r="B303" s="357">
        <v>14.19</v>
      </c>
      <c r="C303" s="358"/>
      <c r="D303" s="360">
        <v>26930</v>
      </c>
      <c r="E303" s="359"/>
      <c r="F303" s="360">
        <f t="shared" si="13"/>
        <v>31088</v>
      </c>
      <c r="G303" s="373">
        <f t="shared" si="14"/>
        <v>22774</v>
      </c>
      <c r="H303" s="373"/>
      <c r="I303" s="367">
        <v>286</v>
      </c>
    </row>
    <row r="304" spans="1:9">
      <c r="A304" s="356">
        <v>357</v>
      </c>
      <c r="B304" s="357">
        <v>14.19</v>
      </c>
      <c r="C304" s="358"/>
      <c r="D304" s="360">
        <v>26930</v>
      </c>
      <c r="E304" s="359"/>
      <c r="F304" s="360">
        <f t="shared" si="13"/>
        <v>31088</v>
      </c>
      <c r="G304" s="373">
        <f t="shared" si="14"/>
        <v>22774</v>
      </c>
      <c r="H304" s="373"/>
      <c r="I304" s="367">
        <v>286</v>
      </c>
    </row>
    <row r="305" spans="1:9">
      <c r="A305" s="356">
        <v>358</v>
      </c>
      <c r="B305" s="357">
        <v>14.19</v>
      </c>
      <c r="C305" s="358"/>
      <c r="D305" s="360">
        <v>26930</v>
      </c>
      <c r="E305" s="359"/>
      <c r="F305" s="360">
        <f t="shared" si="13"/>
        <v>31088</v>
      </c>
      <c r="G305" s="373">
        <f t="shared" si="14"/>
        <v>22774</v>
      </c>
      <c r="H305" s="373"/>
      <c r="I305" s="367">
        <v>286</v>
      </c>
    </row>
    <row r="306" spans="1:9">
      <c r="A306" s="356">
        <v>359</v>
      </c>
      <c r="B306" s="357">
        <v>14.19</v>
      </c>
      <c r="C306" s="358"/>
      <c r="D306" s="360">
        <v>26930</v>
      </c>
      <c r="E306" s="359"/>
      <c r="F306" s="360">
        <f t="shared" si="13"/>
        <v>31088</v>
      </c>
      <c r="G306" s="373">
        <f t="shared" si="14"/>
        <v>22774</v>
      </c>
      <c r="H306" s="373"/>
      <c r="I306" s="367">
        <v>286</v>
      </c>
    </row>
    <row r="307" spans="1:9">
      <c r="A307" s="356">
        <v>360</v>
      </c>
      <c r="B307" s="357">
        <v>14.19</v>
      </c>
      <c r="C307" s="358"/>
      <c r="D307" s="360">
        <v>26930</v>
      </c>
      <c r="E307" s="359"/>
      <c r="F307" s="360">
        <f t="shared" si="13"/>
        <v>31088</v>
      </c>
      <c r="G307" s="373">
        <f t="shared" si="14"/>
        <v>22774</v>
      </c>
      <c r="H307" s="373"/>
      <c r="I307" s="367">
        <v>286</v>
      </c>
    </row>
    <row r="308" spans="1:9">
      <c r="A308" s="356">
        <v>361</v>
      </c>
      <c r="B308" s="357">
        <v>14.19</v>
      </c>
      <c r="C308" s="358"/>
      <c r="D308" s="360">
        <v>26930</v>
      </c>
      <c r="E308" s="359"/>
      <c r="F308" s="360">
        <f t="shared" si="13"/>
        <v>31088</v>
      </c>
      <c r="G308" s="373">
        <f t="shared" si="14"/>
        <v>22774</v>
      </c>
      <c r="H308" s="373"/>
      <c r="I308" s="367">
        <v>286</v>
      </c>
    </row>
    <row r="309" spans="1:9">
      <c r="A309" s="356">
        <v>362</v>
      </c>
      <c r="B309" s="357">
        <v>14.19</v>
      </c>
      <c r="C309" s="358"/>
      <c r="D309" s="360">
        <v>26930</v>
      </c>
      <c r="E309" s="359"/>
      <c r="F309" s="360">
        <f t="shared" si="13"/>
        <v>31088</v>
      </c>
      <c r="G309" s="373">
        <f t="shared" si="14"/>
        <v>22774</v>
      </c>
      <c r="H309" s="373"/>
      <c r="I309" s="367">
        <v>286</v>
      </c>
    </row>
    <row r="310" spans="1:9">
      <c r="A310" s="356">
        <v>363</v>
      </c>
      <c r="B310" s="357">
        <v>14.19</v>
      </c>
      <c r="C310" s="358"/>
      <c r="D310" s="360">
        <v>26930</v>
      </c>
      <c r="E310" s="359"/>
      <c r="F310" s="360">
        <f t="shared" si="13"/>
        <v>31088</v>
      </c>
      <c r="G310" s="373">
        <f t="shared" si="14"/>
        <v>22774</v>
      </c>
      <c r="H310" s="373"/>
      <c r="I310" s="367">
        <v>286</v>
      </c>
    </row>
    <row r="311" spans="1:9">
      <c r="A311" s="356">
        <v>364</v>
      </c>
      <c r="B311" s="357">
        <v>14.19</v>
      </c>
      <c r="C311" s="358"/>
      <c r="D311" s="360">
        <v>26930</v>
      </c>
      <c r="E311" s="359"/>
      <c r="F311" s="360">
        <f t="shared" si="13"/>
        <v>31088</v>
      </c>
      <c r="G311" s="373">
        <f t="shared" si="14"/>
        <v>22774</v>
      </c>
      <c r="H311" s="373"/>
      <c r="I311" s="367">
        <v>286</v>
      </c>
    </row>
    <row r="312" spans="1:9">
      <c r="A312" s="356">
        <v>365</v>
      </c>
      <c r="B312" s="357">
        <v>14.19</v>
      </c>
      <c r="C312" s="358"/>
      <c r="D312" s="360">
        <v>26930</v>
      </c>
      <c r="E312" s="359"/>
      <c r="F312" s="360">
        <f t="shared" si="13"/>
        <v>31088</v>
      </c>
      <c r="G312" s="373">
        <f t="shared" si="14"/>
        <v>22774</v>
      </c>
      <c r="H312" s="373"/>
      <c r="I312" s="367">
        <v>286</v>
      </c>
    </row>
    <row r="313" spans="1:9">
      <c r="A313" s="356">
        <v>366</v>
      </c>
      <c r="B313" s="357">
        <v>14.19</v>
      </c>
      <c r="C313" s="358"/>
      <c r="D313" s="360">
        <v>26930</v>
      </c>
      <c r="E313" s="359"/>
      <c r="F313" s="360">
        <f t="shared" si="13"/>
        <v>31088</v>
      </c>
      <c r="G313" s="373">
        <f t="shared" si="14"/>
        <v>22774</v>
      </c>
      <c r="H313" s="373"/>
      <c r="I313" s="367">
        <v>286</v>
      </c>
    </row>
    <row r="314" spans="1:9">
      <c r="A314" s="356">
        <v>367</v>
      </c>
      <c r="B314" s="357">
        <v>14.19</v>
      </c>
      <c r="C314" s="358"/>
      <c r="D314" s="360">
        <v>26930</v>
      </c>
      <c r="E314" s="359"/>
      <c r="F314" s="360">
        <f t="shared" si="13"/>
        <v>31088</v>
      </c>
      <c r="G314" s="373">
        <f t="shared" si="14"/>
        <v>22774</v>
      </c>
      <c r="H314" s="373"/>
      <c r="I314" s="367">
        <v>286</v>
      </c>
    </row>
    <row r="315" spans="1:9">
      <c r="A315" s="356">
        <v>368</v>
      </c>
      <c r="B315" s="357">
        <v>14.19</v>
      </c>
      <c r="C315" s="358"/>
      <c r="D315" s="360">
        <v>26930</v>
      </c>
      <c r="E315" s="359"/>
      <c r="F315" s="360">
        <f t="shared" si="13"/>
        <v>31088</v>
      </c>
      <c r="G315" s="373">
        <f t="shared" si="14"/>
        <v>22774</v>
      </c>
      <c r="H315" s="373"/>
      <c r="I315" s="367">
        <v>286</v>
      </c>
    </row>
    <row r="316" spans="1:9">
      <c r="A316" s="356">
        <v>369</v>
      </c>
      <c r="B316" s="357">
        <v>14.19</v>
      </c>
      <c r="C316" s="358"/>
      <c r="D316" s="360">
        <v>26930</v>
      </c>
      <c r="E316" s="359"/>
      <c r="F316" s="360">
        <f t="shared" si="13"/>
        <v>31088</v>
      </c>
      <c r="G316" s="373">
        <f t="shared" si="14"/>
        <v>22774</v>
      </c>
      <c r="H316" s="373"/>
      <c r="I316" s="367">
        <v>286</v>
      </c>
    </row>
    <row r="317" spans="1:9">
      <c r="A317" s="356">
        <v>370</v>
      </c>
      <c r="B317" s="357">
        <v>14.19</v>
      </c>
      <c r="C317" s="358"/>
      <c r="D317" s="360">
        <v>26930</v>
      </c>
      <c r="E317" s="359"/>
      <c r="F317" s="360">
        <f t="shared" si="13"/>
        <v>31088</v>
      </c>
      <c r="G317" s="373">
        <f t="shared" si="14"/>
        <v>22774</v>
      </c>
      <c r="H317" s="373"/>
      <c r="I317" s="367">
        <v>286</v>
      </c>
    </row>
    <row r="318" spans="1:9">
      <c r="A318" s="356">
        <v>371</v>
      </c>
      <c r="B318" s="357">
        <v>14.19</v>
      </c>
      <c r="C318" s="358"/>
      <c r="D318" s="360">
        <v>26930</v>
      </c>
      <c r="E318" s="359"/>
      <c r="F318" s="360">
        <f t="shared" si="13"/>
        <v>31088</v>
      </c>
      <c r="G318" s="373">
        <f t="shared" si="14"/>
        <v>22774</v>
      </c>
      <c r="H318" s="373"/>
      <c r="I318" s="367">
        <v>286</v>
      </c>
    </row>
    <row r="319" spans="1:9">
      <c r="A319" s="356">
        <v>372</v>
      </c>
      <c r="B319" s="357">
        <v>14.19</v>
      </c>
      <c r="C319" s="358"/>
      <c r="D319" s="360">
        <v>26930</v>
      </c>
      <c r="E319" s="359"/>
      <c r="F319" s="360">
        <f t="shared" si="13"/>
        <v>31088</v>
      </c>
      <c r="G319" s="373">
        <f t="shared" si="14"/>
        <v>22774</v>
      </c>
      <c r="H319" s="373"/>
      <c r="I319" s="367">
        <v>286</v>
      </c>
    </row>
    <row r="320" spans="1:9">
      <c r="A320" s="356">
        <v>373</v>
      </c>
      <c r="B320" s="357">
        <v>14.19</v>
      </c>
      <c r="C320" s="358"/>
      <c r="D320" s="360">
        <v>26930</v>
      </c>
      <c r="E320" s="359"/>
      <c r="F320" s="360">
        <f t="shared" si="13"/>
        <v>31088</v>
      </c>
      <c r="G320" s="373">
        <f t="shared" si="14"/>
        <v>22774</v>
      </c>
      <c r="H320" s="373"/>
      <c r="I320" s="367">
        <v>286</v>
      </c>
    </row>
    <row r="321" spans="1:9">
      <c r="A321" s="356">
        <v>374</v>
      </c>
      <c r="B321" s="357">
        <v>14.19</v>
      </c>
      <c r="C321" s="358"/>
      <c r="D321" s="360">
        <v>26930</v>
      </c>
      <c r="E321" s="359"/>
      <c r="F321" s="360">
        <f t="shared" si="13"/>
        <v>31088</v>
      </c>
      <c r="G321" s="373">
        <f t="shared" si="14"/>
        <v>22774</v>
      </c>
      <c r="H321" s="373"/>
      <c r="I321" s="367">
        <v>286</v>
      </c>
    </row>
    <row r="322" spans="1:9">
      <c r="A322" s="356">
        <v>375</v>
      </c>
      <c r="B322" s="357">
        <v>14.19</v>
      </c>
      <c r="C322" s="358"/>
      <c r="D322" s="360">
        <v>26930</v>
      </c>
      <c r="E322" s="359"/>
      <c r="F322" s="360">
        <f t="shared" si="13"/>
        <v>31088</v>
      </c>
      <c r="G322" s="373">
        <f t="shared" si="14"/>
        <v>22774</v>
      </c>
      <c r="H322" s="373"/>
      <c r="I322" s="367">
        <v>286</v>
      </c>
    </row>
    <row r="323" spans="1:9">
      <c r="A323" s="356">
        <v>376</v>
      </c>
      <c r="B323" s="357">
        <v>14.19</v>
      </c>
      <c r="C323" s="358"/>
      <c r="D323" s="360">
        <v>26930</v>
      </c>
      <c r="E323" s="359"/>
      <c r="F323" s="360">
        <f t="shared" si="13"/>
        <v>31088</v>
      </c>
      <c r="G323" s="373">
        <f t="shared" si="14"/>
        <v>22774</v>
      </c>
      <c r="H323" s="373"/>
      <c r="I323" s="367">
        <v>286</v>
      </c>
    </row>
    <row r="324" spans="1:9">
      <c r="A324" s="356">
        <v>377</v>
      </c>
      <c r="B324" s="357">
        <v>14.19</v>
      </c>
      <c r="C324" s="358"/>
      <c r="D324" s="360">
        <v>26930</v>
      </c>
      <c r="E324" s="359"/>
      <c r="F324" s="360">
        <f t="shared" si="13"/>
        <v>31088</v>
      </c>
      <c r="G324" s="373">
        <f t="shared" si="14"/>
        <v>22774</v>
      </c>
      <c r="H324" s="373"/>
      <c r="I324" s="367">
        <v>286</v>
      </c>
    </row>
    <row r="325" spans="1:9">
      <c r="A325" s="356">
        <v>378</v>
      </c>
      <c r="B325" s="357">
        <v>14.19</v>
      </c>
      <c r="C325" s="358"/>
      <c r="D325" s="360">
        <v>26930</v>
      </c>
      <c r="E325" s="359"/>
      <c r="F325" s="360">
        <f t="shared" si="13"/>
        <v>31088</v>
      </c>
      <c r="G325" s="373">
        <f t="shared" si="14"/>
        <v>22774</v>
      </c>
      <c r="H325" s="373"/>
      <c r="I325" s="367">
        <v>286</v>
      </c>
    </row>
    <row r="326" spans="1:9">
      <c r="A326" s="356">
        <v>379</v>
      </c>
      <c r="B326" s="357">
        <v>14.19</v>
      </c>
      <c r="C326" s="358"/>
      <c r="D326" s="360">
        <v>26930</v>
      </c>
      <c r="E326" s="359"/>
      <c r="F326" s="360">
        <f t="shared" si="13"/>
        <v>31088</v>
      </c>
      <c r="G326" s="373">
        <f t="shared" si="14"/>
        <v>22774</v>
      </c>
      <c r="H326" s="373"/>
      <c r="I326" s="367">
        <v>286</v>
      </c>
    </row>
    <row r="327" spans="1:9">
      <c r="A327" s="356">
        <v>380</v>
      </c>
      <c r="B327" s="357">
        <v>14.19</v>
      </c>
      <c r="C327" s="358"/>
      <c r="D327" s="360">
        <v>26930</v>
      </c>
      <c r="E327" s="359"/>
      <c r="F327" s="360">
        <f t="shared" si="13"/>
        <v>31088</v>
      </c>
      <c r="G327" s="373">
        <f t="shared" si="14"/>
        <v>22774</v>
      </c>
      <c r="H327" s="373"/>
      <c r="I327" s="367">
        <v>286</v>
      </c>
    </row>
    <row r="328" spans="1:9">
      <c r="A328" s="356">
        <v>381</v>
      </c>
      <c r="B328" s="357">
        <v>14.19</v>
      </c>
      <c r="C328" s="358"/>
      <c r="D328" s="360">
        <v>26930</v>
      </c>
      <c r="E328" s="359"/>
      <c r="F328" s="360">
        <f t="shared" si="13"/>
        <v>31088</v>
      </c>
      <c r="G328" s="373">
        <f t="shared" si="14"/>
        <v>22774</v>
      </c>
      <c r="H328" s="373"/>
      <c r="I328" s="367">
        <v>286</v>
      </c>
    </row>
    <row r="329" spans="1:9">
      <c r="A329" s="356">
        <v>382</v>
      </c>
      <c r="B329" s="357">
        <v>14.19</v>
      </c>
      <c r="C329" s="358"/>
      <c r="D329" s="360">
        <v>26930</v>
      </c>
      <c r="E329" s="359"/>
      <c r="F329" s="360">
        <f t="shared" si="13"/>
        <v>31088</v>
      </c>
      <c r="G329" s="373">
        <f t="shared" si="14"/>
        <v>22774</v>
      </c>
      <c r="H329" s="373"/>
      <c r="I329" s="367">
        <v>286</v>
      </c>
    </row>
    <row r="330" spans="1:9">
      <c r="A330" s="356">
        <v>383</v>
      </c>
      <c r="B330" s="357">
        <v>14.19</v>
      </c>
      <c r="C330" s="358"/>
      <c r="D330" s="360">
        <v>26930</v>
      </c>
      <c r="E330" s="359"/>
      <c r="F330" s="360">
        <f t="shared" si="13"/>
        <v>31088</v>
      </c>
      <c r="G330" s="373">
        <f t="shared" si="14"/>
        <v>22774</v>
      </c>
      <c r="H330" s="373"/>
      <c r="I330" s="367">
        <v>286</v>
      </c>
    </row>
    <row r="331" spans="1:9">
      <c r="A331" s="356">
        <v>384</v>
      </c>
      <c r="B331" s="357">
        <v>14.19</v>
      </c>
      <c r="C331" s="358"/>
      <c r="D331" s="360">
        <v>26930</v>
      </c>
      <c r="E331" s="359"/>
      <c r="F331" s="360">
        <f t="shared" si="13"/>
        <v>31088</v>
      </c>
      <c r="G331" s="373">
        <f t="shared" si="14"/>
        <v>22774</v>
      </c>
      <c r="H331" s="373"/>
      <c r="I331" s="367">
        <v>286</v>
      </c>
    </row>
    <row r="332" spans="1:9">
      <c r="A332" s="356">
        <v>385</v>
      </c>
      <c r="B332" s="357">
        <v>14.19</v>
      </c>
      <c r="C332" s="358"/>
      <c r="D332" s="360">
        <v>26930</v>
      </c>
      <c r="E332" s="359"/>
      <c r="F332" s="360">
        <f t="shared" si="13"/>
        <v>31088</v>
      </c>
      <c r="G332" s="373">
        <f t="shared" si="14"/>
        <v>22774</v>
      </c>
      <c r="H332" s="373"/>
      <c r="I332" s="367">
        <v>286</v>
      </c>
    </row>
    <row r="333" spans="1:9">
      <c r="A333" s="356">
        <v>386</v>
      </c>
      <c r="B333" s="357">
        <v>14.19</v>
      </c>
      <c r="C333" s="358"/>
      <c r="D333" s="360">
        <v>26930</v>
      </c>
      <c r="E333" s="359"/>
      <c r="F333" s="360">
        <f t="shared" si="13"/>
        <v>31088</v>
      </c>
      <c r="G333" s="373">
        <f t="shared" si="14"/>
        <v>22774</v>
      </c>
      <c r="H333" s="373"/>
      <c r="I333" s="367">
        <v>286</v>
      </c>
    </row>
    <row r="334" spans="1:9">
      <c r="A334" s="356">
        <v>387</v>
      </c>
      <c r="B334" s="357">
        <v>14.19</v>
      </c>
      <c r="C334" s="358"/>
      <c r="D334" s="360">
        <v>26930</v>
      </c>
      <c r="E334" s="359"/>
      <c r="F334" s="360">
        <f t="shared" si="13"/>
        <v>31088</v>
      </c>
      <c r="G334" s="373">
        <f t="shared" si="14"/>
        <v>22774</v>
      </c>
      <c r="H334" s="373"/>
      <c r="I334" s="367">
        <v>286</v>
      </c>
    </row>
    <row r="335" spans="1:9">
      <c r="A335" s="356">
        <v>388</v>
      </c>
      <c r="B335" s="357">
        <v>14.19</v>
      </c>
      <c r="C335" s="358"/>
      <c r="D335" s="360">
        <v>26930</v>
      </c>
      <c r="E335" s="359"/>
      <c r="F335" s="360">
        <f t="shared" si="13"/>
        <v>31088</v>
      </c>
      <c r="G335" s="373">
        <f t="shared" si="14"/>
        <v>22774</v>
      </c>
      <c r="H335" s="373"/>
      <c r="I335" s="367">
        <v>286</v>
      </c>
    </row>
    <row r="336" spans="1:9">
      <c r="A336" s="356">
        <v>389</v>
      </c>
      <c r="B336" s="357">
        <v>14.19</v>
      </c>
      <c r="C336" s="358"/>
      <c r="D336" s="360">
        <v>26930</v>
      </c>
      <c r="E336" s="359"/>
      <c r="F336" s="360">
        <f t="shared" si="13"/>
        <v>31088</v>
      </c>
      <c r="G336" s="373">
        <f t="shared" si="14"/>
        <v>22774</v>
      </c>
      <c r="H336" s="373"/>
      <c r="I336" s="367">
        <v>286</v>
      </c>
    </row>
    <row r="337" spans="1:9">
      <c r="A337" s="356">
        <v>390</v>
      </c>
      <c r="B337" s="357">
        <v>14.19</v>
      </c>
      <c r="C337" s="358"/>
      <c r="D337" s="360">
        <v>26930</v>
      </c>
      <c r="E337" s="359"/>
      <c r="F337" s="360">
        <f t="shared" ref="F337:F400" si="15">ROUND(12*1.3525*(1/B337*D337)+I337,0)</f>
        <v>31088</v>
      </c>
      <c r="G337" s="373">
        <f t="shared" ref="G337:G400" si="16">ROUND(12*(1/B337*D337),0)</f>
        <v>22774</v>
      </c>
      <c r="H337" s="373"/>
      <c r="I337" s="367">
        <v>286</v>
      </c>
    </row>
    <row r="338" spans="1:9">
      <c r="A338" s="356">
        <v>391</v>
      </c>
      <c r="B338" s="357">
        <v>14.19</v>
      </c>
      <c r="C338" s="358"/>
      <c r="D338" s="360">
        <v>26930</v>
      </c>
      <c r="E338" s="359"/>
      <c r="F338" s="360">
        <f t="shared" si="15"/>
        <v>31088</v>
      </c>
      <c r="G338" s="373">
        <f t="shared" si="16"/>
        <v>22774</v>
      </c>
      <c r="H338" s="373"/>
      <c r="I338" s="367">
        <v>286</v>
      </c>
    </row>
    <row r="339" spans="1:9">
      <c r="A339" s="356">
        <v>392</v>
      </c>
      <c r="B339" s="357">
        <v>14.19</v>
      </c>
      <c r="C339" s="358"/>
      <c r="D339" s="360">
        <v>26930</v>
      </c>
      <c r="E339" s="359"/>
      <c r="F339" s="360">
        <f t="shared" si="15"/>
        <v>31088</v>
      </c>
      <c r="G339" s="373">
        <f t="shared" si="16"/>
        <v>22774</v>
      </c>
      <c r="H339" s="373"/>
      <c r="I339" s="367">
        <v>286</v>
      </c>
    </row>
    <row r="340" spans="1:9">
      <c r="A340" s="356">
        <v>393</v>
      </c>
      <c r="B340" s="357">
        <v>14.19</v>
      </c>
      <c r="C340" s="358"/>
      <c r="D340" s="360">
        <v>26930</v>
      </c>
      <c r="E340" s="359"/>
      <c r="F340" s="360">
        <f t="shared" si="15"/>
        <v>31088</v>
      </c>
      <c r="G340" s="373">
        <f t="shared" si="16"/>
        <v>22774</v>
      </c>
      <c r="H340" s="373"/>
      <c r="I340" s="367">
        <v>286</v>
      </c>
    </row>
    <row r="341" spans="1:9">
      <c r="A341" s="356">
        <v>394</v>
      </c>
      <c r="B341" s="357">
        <v>14.19</v>
      </c>
      <c r="C341" s="358"/>
      <c r="D341" s="360">
        <v>26930</v>
      </c>
      <c r="E341" s="359"/>
      <c r="F341" s="360">
        <f t="shared" si="15"/>
        <v>31088</v>
      </c>
      <c r="G341" s="373">
        <f t="shared" si="16"/>
        <v>22774</v>
      </c>
      <c r="H341" s="373"/>
      <c r="I341" s="367">
        <v>286</v>
      </c>
    </row>
    <row r="342" spans="1:9">
      <c r="A342" s="356">
        <v>395</v>
      </c>
      <c r="B342" s="357">
        <v>14.19</v>
      </c>
      <c r="C342" s="358"/>
      <c r="D342" s="360">
        <v>26930</v>
      </c>
      <c r="E342" s="359"/>
      <c r="F342" s="360">
        <f t="shared" si="15"/>
        <v>31088</v>
      </c>
      <c r="G342" s="373">
        <f t="shared" si="16"/>
        <v>22774</v>
      </c>
      <c r="H342" s="373"/>
      <c r="I342" s="367">
        <v>286</v>
      </c>
    </row>
    <row r="343" spans="1:9">
      <c r="A343" s="356">
        <v>396</v>
      </c>
      <c r="B343" s="357">
        <v>14.19</v>
      </c>
      <c r="C343" s="358"/>
      <c r="D343" s="360">
        <v>26930</v>
      </c>
      <c r="E343" s="359"/>
      <c r="F343" s="360">
        <f t="shared" si="15"/>
        <v>31088</v>
      </c>
      <c r="G343" s="373">
        <f t="shared" si="16"/>
        <v>22774</v>
      </c>
      <c r="H343" s="373"/>
      <c r="I343" s="367">
        <v>286</v>
      </c>
    </row>
    <row r="344" spans="1:9">
      <c r="A344" s="356">
        <v>397</v>
      </c>
      <c r="B344" s="357">
        <v>14.19</v>
      </c>
      <c r="C344" s="358"/>
      <c r="D344" s="360">
        <v>26930</v>
      </c>
      <c r="E344" s="359"/>
      <c r="F344" s="360">
        <f t="shared" si="15"/>
        <v>31088</v>
      </c>
      <c r="G344" s="373">
        <f t="shared" si="16"/>
        <v>22774</v>
      </c>
      <c r="H344" s="373"/>
      <c r="I344" s="367">
        <v>286</v>
      </c>
    </row>
    <row r="345" spans="1:9">
      <c r="A345" s="356">
        <v>398</v>
      </c>
      <c r="B345" s="357">
        <v>14.19</v>
      </c>
      <c r="C345" s="358"/>
      <c r="D345" s="360">
        <v>26930</v>
      </c>
      <c r="E345" s="359"/>
      <c r="F345" s="360">
        <f t="shared" si="15"/>
        <v>31088</v>
      </c>
      <c r="G345" s="373">
        <f t="shared" si="16"/>
        <v>22774</v>
      </c>
      <c r="H345" s="373"/>
      <c r="I345" s="367">
        <v>286</v>
      </c>
    </row>
    <row r="346" spans="1:9">
      <c r="A346" s="356">
        <v>399</v>
      </c>
      <c r="B346" s="357">
        <v>14.19</v>
      </c>
      <c r="C346" s="358"/>
      <c r="D346" s="360">
        <v>26930</v>
      </c>
      <c r="E346" s="359"/>
      <c r="F346" s="360">
        <f t="shared" si="15"/>
        <v>31088</v>
      </c>
      <c r="G346" s="373">
        <f t="shared" si="16"/>
        <v>22774</v>
      </c>
      <c r="H346" s="373"/>
      <c r="I346" s="367">
        <v>286</v>
      </c>
    </row>
    <row r="347" spans="1:9">
      <c r="A347" s="356">
        <v>400</v>
      </c>
      <c r="B347" s="357">
        <v>14.19</v>
      </c>
      <c r="C347" s="358"/>
      <c r="D347" s="360">
        <v>26930</v>
      </c>
      <c r="E347" s="359"/>
      <c r="F347" s="360">
        <f t="shared" si="15"/>
        <v>31088</v>
      </c>
      <c r="G347" s="373">
        <f t="shared" si="16"/>
        <v>22774</v>
      </c>
      <c r="H347" s="373"/>
      <c r="I347" s="367">
        <v>286</v>
      </c>
    </row>
    <row r="348" spans="1:9">
      <c r="A348" s="356">
        <v>401</v>
      </c>
      <c r="B348" s="357">
        <v>14.19</v>
      </c>
      <c r="C348" s="358"/>
      <c r="D348" s="360">
        <v>26930</v>
      </c>
      <c r="E348" s="359"/>
      <c r="F348" s="360">
        <f t="shared" si="15"/>
        <v>31088</v>
      </c>
      <c r="G348" s="373">
        <f t="shared" si="16"/>
        <v>22774</v>
      </c>
      <c r="H348" s="373"/>
      <c r="I348" s="367">
        <v>286</v>
      </c>
    </row>
    <row r="349" spans="1:9">
      <c r="A349" s="356">
        <v>402</v>
      </c>
      <c r="B349" s="357">
        <v>14.19</v>
      </c>
      <c r="C349" s="358"/>
      <c r="D349" s="360">
        <v>26930</v>
      </c>
      <c r="E349" s="359"/>
      <c r="F349" s="360">
        <f t="shared" si="15"/>
        <v>31088</v>
      </c>
      <c r="G349" s="373">
        <f t="shared" si="16"/>
        <v>22774</v>
      </c>
      <c r="H349" s="373"/>
      <c r="I349" s="367">
        <v>286</v>
      </c>
    </row>
    <row r="350" spans="1:9">
      <c r="A350" s="356">
        <v>403</v>
      </c>
      <c r="B350" s="357">
        <v>14.19</v>
      </c>
      <c r="C350" s="358"/>
      <c r="D350" s="360">
        <v>26930</v>
      </c>
      <c r="E350" s="359"/>
      <c r="F350" s="360">
        <f t="shared" si="15"/>
        <v>31088</v>
      </c>
      <c r="G350" s="373">
        <f t="shared" si="16"/>
        <v>22774</v>
      </c>
      <c r="H350" s="373"/>
      <c r="I350" s="367">
        <v>286</v>
      </c>
    </row>
    <row r="351" spans="1:9">
      <c r="A351" s="356">
        <v>404</v>
      </c>
      <c r="B351" s="357">
        <v>14.19</v>
      </c>
      <c r="C351" s="358"/>
      <c r="D351" s="360">
        <v>26930</v>
      </c>
      <c r="E351" s="359"/>
      <c r="F351" s="360">
        <f t="shared" si="15"/>
        <v>31088</v>
      </c>
      <c r="G351" s="373">
        <f t="shared" si="16"/>
        <v>22774</v>
      </c>
      <c r="H351" s="373"/>
      <c r="I351" s="367">
        <v>286</v>
      </c>
    </row>
    <row r="352" spans="1:9">
      <c r="A352" s="356">
        <v>405</v>
      </c>
      <c r="B352" s="357">
        <v>14.19</v>
      </c>
      <c r="C352" s="358"/>
      <c r="D352" s="360">
        <v>26930</v>
      </c>
      <c r="E352" s="359"/>
      <c r="F352" s="360">
        <f t="shared" si="15"/>
        <v>31088</v>
      </c>
      <c r="G352" s="373">
        <f t="shared" si="16"/>
        <v>22774</v>
      </c>
      <c r="H352" s="373"/>
      <c r="I352" s="367">
        <v>286</v>
      </c>
    </row>
    <row r="353" spans="1:9">
      <c r="A353" s="356">
        <v>406</v>
      </c>
      <c r="B353" s="357">
        <v>14.19</v>
      </c>
      <c r="C353" s="358"/>
      <c r="D353" s="360">
        <v>26930</v>
      </c>
      <c r="E353" s="359"/>
      <c r="F353" s="360">
        <f t="shared" si="15"/>
        <v>31088</v>
      </c>
      <c r="G353" s="373">
        <f t="shared" si="16"/>
        <v>22774</v>
      </c>
      <c r="H353" s="373"/>
      <c r="I353" s="367">
        <v>286</v>
      </c>
    </row>
    <row r="354" spans="1:9">
      <c r="A354" s="356">
        <v>407</v>
      </c>
      <c r="B354" s="357">
        <v>14.19</v>
      </c>
      <c r="C354" s="358"/>
      <c r="D354" s="360">
        <v>26930</v>
      </c>
      <c r="E354" s="359"/>
      <c r="F354" s="360">
        <f t="shared" si="15"/>
        <v>31088</v>
      </c>
      <c r="G354" s="373">
        <f t="shared" si="16"/>
        <v>22774</v>
      </c>
      <c r="H354" s="373"/>
      <c r="I354" s="367">
        <v>286</v>
      </c>
    </row>
    <row r="355" spans="1:9">
      <c r="A355" s="356">
        <v>408</v>
      </c>
      <c r="B355" s="357">
        <v>14.19</v>
      </c>
      <c r="C355" s="358"/>
      <c r="D355" s="360">
        <v>26930</v>
      </c>
      <c r="E355" s="359"/>
      <c r="F355" s="360">
        <f t="shared" si="15"/>
        <v>31088</v>
      </c>
      <c r="G355" s="373">
        <f t="shared" si="16"/>
        <v>22774</v>
      </c>
      <c r="H355" s="373"/>
      <c r="I355" s="367">
        <v>286</v>
      </c>
    </row>
    <row r="356" spans="1:9">
      <c r="A356" s="356">
        <v>409</v>
      </c>
      <c r="B356" s="357">
        <v>14.19</v>
      </c>
      <c r="C356" s="358"/>
      <c r="D356" s="360">
        <v>26930</v>
      </c>
      <c r="E356" s="359"/>
      <c r="F356" s="360">
        <f t="shared" si="15"/>
        <v>31088</v>
      </c>
      <c r="G356" s="373">
        <f t="shared" si="16"/>
        <v>22774</v>
      </c>
      <c r="H356" s="373"/>
      <c r="I356" s="367">
        <v>286</v>
      </c>
    </row>
    <row r="357" spans="1:9">
      <c r="A357" s="356">
        <v>410</v>
      </c>
      <c r="B357" s="357">
        <v>14.19</v>
      </c>
      <c r="C357" s="358"/>
      <c r="D357" s="360">
        <v>26930</v>
      </c>
      <c r="E357" s="359"/>
      <c r="F357" s="360">
        <f t="shared" si="15"/>
        <v>31088</v>
      </c>
      <c r="G357" s="373">
        <f t="shared" si="16"/>
        <v>22774</v>
      </c>
      <c r="H357" s="373"/>
      <c r="I357" s="367">
        <v>286</v>
      </c>
    </row>
    <row r="358" spans="1:9">
      <c r="A358" s="356">
        <v>411</v>
      </c>
      <c r="B358" s="357">
        <v>14.19</v>
      </c>
      <c r="C358" s="358"/>
      <c r="D358" s="360">
        <v>26930</v>
      </c>
      <c r="E358" s="359"/>
      <c r="F358" s="360">
        <f t="shared" si="15"/>
        <v>31088</v>
      </c>
      <c r="G358" s="373">
        <f t="shared" si="16"/>
        <v>22774</v>
      </c>
      <c r="H358" s="373"/>
      <c r="I358" s="367">
        <v>286</v>
      </c>
    </row>
    <row r="359" spans="1:9">
      <c r="A359" s="356">
        <v>412</v>
      </c>
      <c r="B359" s="357">
        <v>14.19</v>
      </c>
      <c r="C359" s="358"/>
      <c r="D359" s="360">
        <v>26930</v>
      </c>
      <c r="E359" s="359"/>
      <c r="F359" s="360">
        <f t="shared" si="15"/>
        <v>31088</v>
      </c>
      <c r="G359" s="373">
        <f t="shared" si="16"/>
        <v>22774</v>
      </c>
      <c r="H359" s="373"/>
      <c r="I359" s="367">
        <v>286</v>
      </c>
    </row>
    <row r="360" spans="1:9">
      <c r="A360" s="356">
        <v>413</v>
      </c>
      <c r="B360" s="357">
        <v>14.19</v>
      </c>
      <c r="C360" s="358"/>
      <c r="D360" s="360">
        <v>26930</v>
      </c>
      <c r="E360" s="359"/>
      <c r="F360" s="360">
        <f t="shared" si="15"/>
        <v>31088</v>
      </c>
      <c r="G360" s="373">
        <f t="shared" si="16"/>
        <v>22774</v>
      </c>
      <c r="H360" s="373"/>
      <c r="I360" s="367">
        <v>286</v>
      </c>
    </row>
    <row r="361" spans="1:9">
      <c r="A361" s="356">
        <v>414</v>
      </c>
      <c r="B361" s="357">
        <v>14.19</v>
      </c>
      <c r="C361" s="358"/>
      <c r="D361" s="360">
        <v>26930</v>
      </c>
      <c r="E361" s="359"/>
      <c r="F361" s="360">
        <f t="shared" si="15"/>
        <v>31088</v>
      </c>
      <c r="G361" s="373">
        <f t="shared" si="16"/>
        <v>22774</v>
      </c>
      <c r="H361" s="373"/>
      <c r="I361" s="367">
        <v>286</v>
      </c>
    </row>
    <row r="362" spans="1:9">
      <c r="A362" s="356">
        <v>415</v>
      </c>
      <c r="B362" s="357">
        <v>14.19</v>
      </c>
      <c r="C362" s="358"/>
      <c r="D362" s="360">
        <v>26930</v>
      </c>
      <c r="E362" s="359"/>
      <c r="F362" s="360">
        <f t="shared" si="15"/>
        <v>31088</v>
      </c>
      <c r="G362" s="373">
        <f t="shared" si="16"/>
        <v>22774</v>
      </c>
      <c r="H362" s="373"/>
      <c r="I362" s="367">
        <v>286</v>
      </c>
    </row>
    <row r="363" spans="1:9">
      <c r="A363" s="356">
        <v>416</v>
      </c>
      <c r="B363" s="357">
        <v>14.19</v>
      </c>
      <c r="C363" s="358"/>
      <c r="D363" s="360">
        <v>26930</v>
      </c>
      <c r="E363" s="359"/>
      <c r="F363" s="360">
        <f t="shared" si="15"/>
        <v>31088</v>
      </c>
      <c r="G363" s="373">
        <f t="shared" si="16"/>
        <v>22774</v>
      </c>
      <c r="H363" s="373"/>
      <c r="I363" s="367">
        <v>286</v>
      </c>
    </row>
    <row r="364" spans="1:9">
      <c r="A364" s="356">
        <v>417</v>
      </c>
      <c r="B364" s="357">
        <v>14.19</v>
      </c>
      <c r="C364" s="358"/>
      <c r="D364" s="360">
        <v>26930</v>
      </c>
      <c r="E364" s="359"/>
      <c r="F364" s="360">
        <f t="shared" si="15"/>
        <v>31088</v>
      </c>
      <c r="G364" s="373">
        <f t="shared" si="16"/>
        <v>22774</v>
      </c>
      <c r="H364" s="373"/>
      <c r="I364" s="367">
        <v>286</v>
      </c>
    </row>
    <row r="365" spans="1:9">
      <c r="A365" s="356">
        <v>418</v>
      </c>
      <c r="B365" s="357">
        <v>14.19</v>
      </c>
      <c r="C365" s="358"/>
      <c r="D365" s="360">
        <v>26930</v>
      </c>
      <c r="E365" s="359"/>
      <c r="F365" s="360">
        <f t="shared" si="15"/>
        <v>31088</v>
      </c>
      <c r="G365" s="373">
        <f t="shared" si="16"/>
        <v>22774</v>
      </c>
      <c r="H365" s="373"/>
      <c r="I365" s="367">
        <v>286</v>
      </c>
    </row>
    <row r="366" spans="1:9">
      <c r="A366" s="356">
        <v>419</v>
      </c>
      <c r="B366" s="357">
        <v>14.19</v>
      </c>
      <c r="C366" s="358"/>
      <c r="D366" s="360">
        <v>26930</v>
      </c>
      <c r="E366" s="359"/>
      <c r="F366" s="360">
        <f t="shared" si="15"/>
        <v>31088</v>
      </c>
      <c r="G366" s="373">
        <f t="shared" si="16"/>
        <v>22774</v>
      </c>
      <c r="H366" s="373"/>
      <c r="I366" s="367">
        <v>286</v>
      </c>
    </row>
    <row r="367" spans="1:9">
      <c r="A367" s="356">
        <v>420</v>
      </c>
      <c r="B367" s="357">
        <v>14.19</v>
      </c>
      <c r="C367" s="358"/>
      <c r="D367" s="360">
        <v>26930</v>
      </c>
      <c r="E367" s="359"/>
      <c r="F367" s="360">
        <f t="shared" si="15"/>
        <v>31088</v>
      </c>
      <c r="G367" s="373">
        <f t="shared" si="16"/>
        <v>22774</v>
      </c>
      <c r="H367" s="373"/>
      <c r="I367" s="367">
        <v>286</v>
      </c>
    </row>
    <row r="368" spans="1:9">
      <c r="A368" s="356">
        <v>421</v>
      </c>
      <c r="B368" s="357">
        <v>14.19</v>
      </c>
      <c r="C368" s="358"/>
      <c r="D368" s="360">
        <v>26930</v>
      </c>
      <c r="E368" s="359"/>
      <c r="F368" s="360">
        <f t="shared" si="15"/>
        <v>31088</v>
      </c>
      <c r="G368" s="373">
        <f t="shared" si="16"/>
        <v>22774</v>
      </c>
      <c r="H368" s="373"/>
      <c r="I368" s="367">
        <v>286</v>
      </c>
    </row>
    <row r="369" spans="1:9">
      <c r="A369" s="356">
        <v>422</v>
      </c>
      <c r="B369" s="357">
        <v>14.19</v>
      </c>
      <c r="C369" s="358"/>
      <c r="D369" s="360">
        <v>26930</v>
      </c>
      <c r="E369" s="359"/>
      <c r="F369" s="360">
        <f t="shared" si="15"/>
        <v>31088</v>
      </c>
      <c r="G369" s="373">
        <f t="shared" si="16"/>
        <v>22774</v>
      </c>
      <c r="H369" s="373"/>
      <c r="I369" s="367">
        <v>286</v>
      </c>
    </row>
    <row r="370" spans="1:9">
      <c r="A370" s="356">
        <v>423</v>
      </c>
      <c r="B370" s="357">
        <v>14.19</v>
      </c>
      <c r="C370" s="358"/>
      <c r="D370" s="360">
        <v>26930</v>
      </c>
      <c r="E370" s="359"/>
      <c r="F370" s="360">
        <f t="shared" si="15"/>
        <v>31088</v>
      </c>
      <c r="G370" s="373">
        <f t="shared" si="16"/>
        <v>22774</v>
      </c>
      <c r="H370" s="373"/>
      <c r="I370" s="367">
        <v>286</v>
      </c>
    </row>
    <row r="371" spans="1:9">
      <c r="A371" s="356">
        <v>424</v>
      </c>
      <c r="B371" s="357">
        <v>14.19</v>
      </c>
      <c r="C371" s="358"/>
      <c r="D371" s="360">
        <v>26930</v>
      </c>
      <c r="E371" s="359"/>
      <c r="F371" s="360">
        <f t="shared" si="15"/>
        <v>31088</v>
      </c>
      <c r="G371" s="373">
        <f t="shared" si="16"/>
        <v>22774</v>
      </c>
      <c r="H371" s="373"/>
      <c r="I371" s="367">
        <v>286</v>
      </c>
    </row>
    <row r="372" spans="1:9">
      <c r="A372" s="356">
        <v>425</v>
      </c>
      <c r="B372" s="357">
        <v>14.19</v>
      </c>
      <c r="C372" s="358"/>
      <c r="D372" s="360">
        <v>26930</v>
      </c>
      <c r="E372" s="359"/>
      <c r="F372" s="360">
        <f t="shared" si="15"/>
        <v>31088</v>
      </c>
      <c r="G372" s="373">
        <f t="shared" si="16"/>
        <v>22774</v>
      </c>
      <c r="H372" s="373"/>
      <c r="I372" s="367">
        <v>286</v>
      </c>
    </row>
    <row r="373" spans="1:9">
      <c r="A373" s="356">
        <v>426</v>
      </c>
      <c r="B373" s="357">
        <v>14.19</v>
      </c>
      <c r="C373" s="358"/>
      <c r="D373" s="360">
        <v>26930</v>
      </c>
      <c r="E373" s="359"/>
      <c r="F373" s="360">
        <f t="shared" si="15"/>
        <v>31088</v>
      </c>
      <c r="G373" s="373">
        <f t="shared" si="16"/>
        <v>22774</v>
      </c>
      <c r="H373" s="373"/>
      <c r="I373" s="367">
        <v>286</v>
      </c>
    </row>
    <row r="374" spans="1:9">
      <c r="A374" s="356">
        <v>427</v>
      </c>
      <c r="B374" s="357">
        <v>14.19</v>
      </c>
      <c r="C374" s="358"/>
      <c r="D374" s="360">
        <v>26930</v>
      </c>
      <c r="E374" s="359"/>
      <c r="F374" s="360">
        <f t="shared" si="15"/>
        <v>31088</v>
      </c>
      <c r="G374" s="373">
        <f t="shared" si="16"/>
        <v>22774</v>
      </c>
      <c r="H374" s="373"/>
      <c r="I374" s="367">
        <v>286</v>
      </c>
    </row>
    <row r="375" spans="1:9">
      <c r="A375" s="356">
        <v>428</v>
      </c>
      <c r="B375" s="357">
        <v>14.19</v>
      </c>
      <c r="C375" s="358"/>
      <c r="D375" s="360">
        <v>26930</v>
      </c>
      <c r="E375" s="359"/>
      <c r="F375" s="360">
        <f t="shared" si="15"/>
        <v>31088</v>
      </c>
      <c r="G375" s="373">
        <f t="shared" si="16"/>
        <v>22774</v>
      </c>
      <c r="H375" s="373"/>
      <c r="I375" s="367">
        <v>286</v>
      </c>
    </row>
    <row r="376" spans="1:9">
      <c r="A376" s="356">
        <v>429</v>
      </c>
      <c r="B376" s="357">
        <v>14.19</v>
      </c>
      <c r="C376" s="358"/>
      <c r="D376" s="360">
        <v>26930</v>
      </c>
      <c r="E376" s="359"/>
      <c r="F376" s="360">
        <f t="shared" si="15"/>
        <v>31088</v>
      </c>
      <c r="G376" s="373">
        <f t="shared" si="16"/>
        <v>22774</v>
      </c>
      <c r="H376" s="373"/>
      <c r="I376" s="367">
        <v>286</v>
      </c>
    </row>
    <row r="377" spans="1:9">
      <c r="A377" s="356">
        <v>430</v>
      </c>
      <c r="B377" s="357">
        <v>14.19</v>
      </c>
      <c r="C377" s="358"/>
      <c r="D377" s="360">
        <v>26930</v>
      </c>
      <c r="E377" s="359"/>
      <c r="F377" s="360">
        <f t="shared" si="15"/>
        <v>31088</v>
      </c>
      <c r="G377" s="373">
        <f t="shared" si="16"/>
        <v>22774</v>
      </c>
      <c r="H377" s="373"/>
      <c r="I377" s="367">
        <v>286</v>
      </c>
    </row>
    <row r="378" spans="1:9">
      <c r="A378" s="356">
        <v>431</v>
      </c>
      <c r="B378" s="357">
        <v>14.19</v>
      </c>
      <c r="C378" s="358"/>
      <c r="D378" s="360">
        <v>26930</v>
      </c>
      <c r="E378" s="359"/>
      <c r="F378" s="360">
        <f t="shared" si="15"/>
        <v>31088</v>
      </c>
      <c r="G378" s="373">
        <f t="shared" si="16"/>
        <v>22774</v>
      </c>
      <c r="H378" s="373"/>
      <c r="I378" s="367">
        <v>286</v>
      </c>
    </row>
    <row r="379" spans="1:9">
      <c r="A379" s="356">
        <v>432</v>
      </c>
      <c r="B379" s="357">
        <v>14.19</v>
      </c>
      <c r="C379" s="358"/>
      <c r="D379" s="360">
        <v>26930</v>
      </c>
      <c r="E379" s="359"/>
      <c r="F379" s="360">
        <f t="shared" si="15"/>
        <v>31088</v>
      </c>
      <c r="G379" s="373">
        <f t="shared" si="16"/>
        <v>22774</v>
      </c>
      <c r="H379" s="373"/>
      <c r="I379" s="367">
        <v>286</v>
      </c>
    </row>
    <row r="380" spans="1:9">
      <c r="A380" s="356">
        <v>433</v>
      </c>
      <c r="B380" s="357">
        <v>14.19</v>
      </c>
      <c r="C380" s="358"/>
      <c r="D380" s="360">
        <v>26930</v>
      </c>
      <c r="E380" s="359"/>
      <c r="F380" s="360">
        <f t="shared" si="15"/>
        <v>31088</v>
      </c>
      <c r="G380" s="373">
        <f t="shared" si="16"/>
        <v>22774</v>
      </c>
      <c r="H380" s="373"/>
      <c r="I380" s="367">
        <v>286</v>
      </c>
    </row>
    <row r="381" spans="1:9">
      <c r="A381" s="356">
        <v>434</v>
      </c>
      <c r="B381" s="357">
        <v>14.19</v>
      </c>
      <c r="C381" s="358"/>
      <c r="D381" s="360">
        <v>26930</v>
      </c>
      <c r="E381" s="359"/>
      <c r="F381" s="360">
        <f t="shared" si="15"/>
        <v>31088</v>
      </c>
      <c r="G381" s="373">
        <f t="shared" si="16"/>
        <v>22774</v>
      </c>
      <c r="H381" s="373"/>
      <c r="I381" s="367">
        <v>286</v>
      </c>
    </row>
    <row r="382" spans="1:9">
      <c r="A382" s="356">
        <v>435</v>
      </c>
      <c r="B382" s="357">
        <v>14.19</v>
      </c>
      <c r="C382" s="358"/>
      <c r="D382" s="360">
        <v>26930</v>
      </c>
      <c r="E382" s="359"/>
      <c r="F382" s="360">
        <f t="shared" si="15"/>
        <v>31088</v>
      </c>
      <c r="G382" s="373">
        <f t="shared" si="16"/>
        <v>22774</v>
      </c>
      <c r="H382" s="373"/>
      <c r="I382" s="367">
        <v>286</v>
      </c>
    </row>
    <row r="383" spans="1:9">
      <c r="A383" s="356">
        <v>436</v>
      </c>
      <c r="B383" s="357">
        <v>14.19</v>
      </c>
      <c r="C383" s="358"/>
      <c r="D383" s="360">
        <v>26930</v>
      </c>
      <c r="E383" s="359"/>
      <c r="F383" s="360">
        <f t="shared" si="15"/>
        <v>31088</v>
      </c>
      <c r="G383" s="373">
        <f t="shared" si="16"/>
        <v>22774</v>
      </c>
      <c r="H383" s="373"/>
      <c r="I383" s="367">
        <v>286</v>
      </c>
    </row>
    <row r="384" spans="1:9">
      <c r="A384" s="356">
        <v>437</v>
      </c>
      <c r="B384" s="357">
        <v>14.19</v>
      </c>
      <c r="C384" s="358"/>
      <c r="D384" s="360">
        <v>26930</v>
      </c>
      <c r="E384" s="359"/>
      <c r="F384" s="360">
        <f t="shared" si="15"/>
        <v>31088</v>
      </c>
      <c r="G384" s="373">
        <f t="shared" si="16"/>
        <v>22774</v>
      </c>
      <c r="H384" s="373"/>
      <c r="I384" s="367">
        <v>286</v>
      </c>
    </row>
    <row r="385" spans="1:9">
      <c r="A385" s="356">
        <v>438</v>
      </c>
      <c r="B385" s="357">
        <v>14.19</v>
      </c>
      <c r="C385" s="358"/>
      <c r="D385" s="360">
        <v>26930</v>
      </c>
      <c r="E385" s="359"/>
      <c r="F385" s="360">
        <f t="shared" si="15"/>
        <v>31088</v>
      </c>
      <c r="G385" s="373">
        <f t="shared" si="16"/>
        <v>22774</v>
      </c>
      <c r="H385" s="373"/>
      <c r="I385" s="367">
        <v>286</v>
      </c>
    </row>
    <row r="386" spans="1:9">
      <c r="A386" s="356">
        <v>439</v>
      </c>
      <c r="B386" s="357">
        <v>14.19</v>
      </c>
      <c r="C386" s="358"/>
      <c r="D386" s="360">
        <v>26930</v>
      </c>
      <c r="E386" s="359"/>
      <c r="F386" s="360">
        <f t="shared" si="15"/>
        <v>31088</v>
      </c>
      <c r="G386" s="373">
        <f t="shared" si="16"/>
        <v>22774</v>
      </c>
      <c r="H386" s="373"/>
      <c r="I386" s="367">
        <v>286</v>
      </c>
    </row>
    <row r="387" spans="1:9">
      <c r="A387" s="356">
        <v>440</v>
      </c>
      <c r="B387" s="357">
        <v>14.19</v>
      </c>
      <c r="C387" s="358"/>
      <c r="D387" s="360">
        <v>26930</v>
      </c>
      <c r="E387" s="359"/>
      <c r="F387" s="360">
        <f t="shared" si="15"/>
        <v>31088</v>
      </c>
      <c r="G387" s="373">
        <f t="shared" si="16"/>
        <v>22774</v>
      </c>
      <c r="H387" s="373"/>
      <c r="I387" s="367">
        <v>286</v>
      </c>
    </row>
    <row r="388" spans="1:9">
      <c r="A388" s="356">
        <v>441</v>
      </c>
      <c r="B388" s="357">
        <v>14.19</v>
      </c>
      <c r="C388" s="358"/>
      <c r="D388" s="360">
        <v>26930</v>
      </c>
      <c r="E388" s="359"/>
      <c r="F388" s="360">
        <f t="shared" si="15"/>
        <v>31088</v>
      </c>
      <c r="G388" s="373">
        <f t="shared" si="16"/>
        <v>22774</v>
      </c>
      <c r="H388" s="373"/>
      <c r="I388" s="367">
        <v>286</v>
      </c>
    </row>
    <row r="389" spans="1:9">
      <c r="A389" s="356">
        <v>442</v>
      </c>
      <c r="B389" s="357">
        <v>14.19</v>
      </c>
      <c r="C389" s="358"/>
      <c r="D389" s="360">
        <v>26930</v>
      </c>
      <c r="E389" s="359"/>
      <c r="F389" s="360">
        <f t="shared" si="15"/>
        <v>31088</v>
      </c>
      <c r="G389" s="373">
        <f t="shared" si="16"/>
        <v>22774</v>
      </c>
      <c r="H389" s="373"/>
      <c r="I389" s="367">
        <v>286</v>
      </c>
    </row>
    <row r="390" spans="1:9">
      <c r="A390" s="356">
        <v>443</v>
      </c>
      <c r="B390" s="357">
        <v>14.19</v>
      </c>
      <c r="C390" s="358"/>
      <c r="D390" s="360">
        <v>26930</v>
      </c>
      <c r="E390" s="359"/>
      <c r="F390" s="360">
        <f t="shared" si="15"/>
        <v>31088</v>
      </c>
      <c r="G390" s="373">
        <f t="shared" si="16"/>
        <v>22774</v>
      </c>
      <c r="H390" s="373"/>
      <c r="I390" s="367">
        <v>286</v>
      </c>
    </row>
    <row r="391" spans="1:9">
      <c r="A391" s="356">
        <v>444</v>
      </c>
      <c r="B391" s="357">
        <v>14.19</v>
      </c>
      <c r="C391" s="358"/>
      <c r="D391" s="360">
        <v>26930</v>
      </c>
      <c r="E391" s="359"/>
      <c r="F391" s="360">
        <f t="shared" si="15"/>
        <v>31088</v>
      </c>
      <c r="G391" s="373">
        <f t="shared" si="16"/>
        <v>22774</v>
      </c>
      <c r="H391" s="373"/>
      <c r="I391" s="367">
        <v>286</v>
      </c>
    </row>
    <row r="392" spans="1:9">
      <c r="A392" s="356">
        <v>445</v>
      </c>
      <c r="B392" s="357">
        <v>14.19</v>
      </c>
      <c r="C392" s="358"/>
      <c r="D392" s="360">
        <v>26930</v>
      </c>
      <c r="E392" s="359"/>
      <c r="F392" s="360">
        <f t="shared" si="15"/>
        <v>31088</v>
      </c>
      <c r="G392" s="373">
        <f t="shared" si="16"/>
        <v>22774</v>
      </c>
      <c r="H392" s="373"/>
      <c r="I392" s="367">
        <v>286</v>
      </c>
    </row>
    <row r="393" spans="1:9">
      <c r="A393" s="356">
        <v>446</v>
      </c>
      <c r="B393" s="357">
        <v>14.19</v>
      </c>
      <c r="C393" s="358"/>
      <c r="D393" s="360">
        <v>26930</v>
      </c>
      <c r="E393" s="359"/>
      <c r="F393" s="360">
        <f t="shared" si="15"/>
        <v>31088</v>
      </c>
      <c r="G393" s="373">
        <f t="shared" si="16"/>
        <v>22774</v>
      </c>
      <c r="H393" s="373"/>
      <c r="I393" s="367">
        <v>286</v>
      </c>
    </row>
    <row r="394" spans="1:9">
      <c r="A394" s="356">
        <v>447</v>
      </c>
      <c r="B394" s="357">
        <v>14.19</v>
      </c>
      <c r="C394" s="358"/>
      <c r="D394" s="360">
        <v>26930</v>
      </c>
      <c r="E394" s="359"/>
      <c r="F394" s="360">
        <f t="shared" si="15"/>
        <v>31088</v>
      </c>
      <c r="G394" s="373">
        <f t="shared" si="16"/>
        <v>22774</v>
      </c>
      <c r="H394" s="373"/>
      <c r="I394" s="367">
        <v>286</v>
      </c>
    </row>
    <row r="395" spans="1:9">
      <c r="A395" s="356">
        <v>448</v>
      </c>
      <c r="B395" s="357">
        <v>14.19</v>
      </c>
      <c r="C395" s="358"/>
      <c r="D395" s="360">
        <v>26930</v>
      </c>
      <c r="E395" s="359"/>
      <c r="F395" s="360">
        <f t="shared" si="15"/>
        <v>31088</v>
      </c>
      <c r="G395" s="373">
        <f t="shared" si="16"/>
        <v>22774</v>
      </c>
      <c r="H395" s="373"/>
      <c r="I395" s="367">
        <v>286</v>
      </c>
    </row>
    <row r="396" spans="1:9">
      <c r="A396" s="356">
        <v>449</v>
      </c>
      <c r="B396" s="357">
        <v>14.19</v>
      </c>
      <c r="C396" s="358"/>
      <c r="D396" s="360">
        <v>26930</v>
      </c>
      <c r="E396" s="359"/>
      <c r="F396" s="360">
        <f t="shared" si="15"/>
        <v>31088</v>
      </c>
      <c r="G396" s="373">
        <f t="shared" si="16"/>
        <v>22774</v>
      </c>
      <c r="H396" s="373"/>
      <c r="I396" s="367">
        <v>286</v>
      </c>
    </row>
    <row r="397" spans="1:9">
      <c r="A397" s="356">
        <v>450</v>
      </c>
      <c r="B397" s="357">
        <v>14.19</v>
      </c>
      <c r="C397" s="358"/>
      <c r="D397" s="360">
        <v>26930</v>
      </c>
      <c r="E397" s="359"/>
      <c r="F397" s="360">
        <f t="shared" si="15"/>
        <v>31088</v>
      </c>
      <c r="G397" s="373">
        <f t="shared" si="16"/>
        <v>22774</v>
      </c>
      <c r="H397" s="373"/>
      <c r="I397" s="367">
        <v>286</v>
      </c>
    </row>
    <row r="398" spans="1:9">
      <c r="A398" s="356">
        <v>451</v>
      </c>
      <c r="B398" s="357">
        <v>14.19</v>
      </c>
      <c r="C398" s="358"/>
      <c r="D398" s="360">
        <v>26930</v>
      </c>
      <c r="E398" s="359"/>
      <c r="F398" s="360">
        <f t="shared" si="15"/>
        <v>31088</v>
      </c>
      <c r="G398" s="373">
        <f t="shared" si="16"/>
        <v>22774</v>
      </c>
      <c r="H398" s="373"/>
      <c r="I398" s="367">
        <v>286</v>
      </c>
    </row>
    <row r="399" spans="1:9">
      <c r="A399" s="356">
        <v>452</v>
      </c>
      <c r="B399" s="357">
        <v>14.19</v>
      </c>
      <c r="C399" s="358"/>
      <c r="D399" s="360">
        <v>26930</v>
      </c>
      <c r="E399" s="359"/>
      <c r="F399" s="360">
        <f t="shared" si="15"/>
        <v>31088</v>
      </c>
      <c r="G399" s="373">
        <f t="shared" si="16"/>
        <v>22774</v>
      </c>
      <c r="H399" s="373"/>
      <c r="I399" s="367">
        <v>286</v>
      </c>
    </row>
    <row r="400" spans="1:9">
      <c r="A400" s="356">
        <v>453</v>
      </c>
      <c r="B400" s="357">
        <v>14.19</v>
      </c>
      <c r="C400" s="358"/>
      <c r="D400" s="360">
        <v>26930</v>
      </c>
      <c r="E400" s="359"/>
      <c r="F400" s="360">
        <f t="shared" si="15"/>
        <v>31088</v>
      </c>
      <c r="G400" s="373">
        <f t="shared" si="16"/>
        <v>22774</v>
      </c>
      <c r="H400" s="373"/>
      <c r="I400" s="367">
        <v>286</v>
      </c>
    </row>
    <row r="401" spans="1:9">
      <c r="A401" s="356">
        <v>454</v>
      </c>
      <c r="B401" s="357">
        <v>14.19</v>
      </c>
      <c r="C401" s="358"/>
      <c r="D401" s="360">
        <v>26930</v>
      </c>
      <c r="E401" s="359"/>
      <c r="F401" s="360">
        <f t="shared" ref="F401:F464" si="17">ROUND(12*1.3525*(1/B401*D401)+I401,0)</f>
        <v>31088</v>
      </c>
      <c r="G401" s="373">
        <f t="shared" ref="G401:G464" si="18">ROUND(12*(1/B401*D401),0)</f>
        <v>22774</v>
      </c>
      <c r="H401" s="373"/>
      <c r="I401" s="367">
        <v>286</v>
      </c>
    </row>
    <row r="402" spans="1:9">
      <c r="A402" s="356">
        <v>455</v>
      </c>
      <c r="B402" s="357">
        <v>14.19</v>
      </c>
      <c r="C402" s="358"/>
      <c r="D402" s="360">
        <v>26930</v>
      </c>
      <c r="E402" s="359"/>
      <c r="F402" s="360">
        <f t="shared" si="17"/>
        <v>31088</v>
      </c>
      <c r="G402" s="373">
        <f t="shared" si="18"/>
        <v>22774</v>
      </c>
      <c r="H402" s="373"/>
      <c r="I402" s="367">
        <v>286</v>
      </c>
    </row>
    <row r="403" spans="1:9">
      <c r="A403" s="356">
        <v>456</v>
      </c>
      <c r="B403" s="357">
        <v>14.19</v>
      </c>
      <c r="C403" s="358"/>
      <c r="D403" s="360">
        <v>26930</v>
      </c>
      <c r="E403" s="359"/>
      <c r="F403" s="360">
        <f t="shared" si="17"/>
        <v>31088</v>
      </c>
      <c r="G403" s="373">
        <f t="shared" si="18"/>
        <v>22774</v>
      </c>
      <c r="H403" s="373"/>
      <c r="I403" s="367">
        <v>286</v>
      </c>
    </row>
    <row r="404" spans="1:9">
      <c r="A404" s="356">
        <v>457</v>
      </c>
      <c r="B404" s="357">
        <v>14.19</v>
      </c>
      <c r="C404" s="358"/>
      <c r="D404" s="360">
        <v>26930</v>
      </c>
      <c r="E404" s="359"/>
      <c r="F404" s="360">
        <f t="shared" si="17"/>
        <v>31088</v>
      </c>
      <c r="G404" s="373">
        <f t="shared" si="18"/>
        <v>22774</v>
      </c>
      <c r="H404" s="373"/>
      <c r="I404" s="367">
        <v>286</v>
      </c>
    </row>
    <row r="405" spans="1:9">
      <c r="A405" s="356">
        <v>458</v>
      </c>
      <c r="B405" s="357">
        <v>14.19</v>
      </c>
      <c r="C405" s="358"/>
      <c r="D405" s="360">
        <v>26930</v>
      </c>
      <c r="E405" s="359"/>
      <c r="F405" s="360">
        <f t="shared" si="17"/>
        <v>31088</v>
      </c>
      <c r="G405" s="373">
        <f t="shared" si="18"/>
        <v>22774</v>
      </c>
      <c r="H405" s="373"/>
      <c r="I405" s="367">
        <v>286</v>
      </c>
    </row>
    <row r="406" spans="1:9">
      <c r="A406" s="356">
        <v>459</v>
      </c>
      <c r="B406" s="357">
        <v>14.19</v>
      </c>
      <c r="C406" s="358"/>
      <c r="D406" s="360">
        <v>26930</v>
      </c>
      <c r="E406" s="359"/>
      <c r="F406" s="360">
        <f t="shared" si="17"/>
        <v>31088</v>
      </c>
      <c r="G406" s="373">
        <f t="shared" si="18"/>
        <v>22774</v>
      </c>
      <c r="H406" s="373"/>
      <c r="I406" s="367">
        <v>286</v>
      </c>
    </row>
    <row r="407" spans="1:9">
      <c r="A407" s="356">
        <v>460</v>
      </c>
      <c r="B407" s="357">
        <v>14.19</v>
      </c>
      <c r="C407" s="358"/>
      <c r="D407" s="360">
        <v>26930</v>
      </c>
      <c r="E407" s="359"/>
      <c r="F407" s="360">
        <f t="shared" si="17"/>
        <v>31088</v>
      </c>
      <c r="G407" s="373">
        <f t="shared" si="18"/>
        <v>22774</v>
      </c>
      <c r="H407" s="373"/>
      <c r="I407" s="367">
        <v>286</v>
      </c>
    </row>
    <row r="408" spans="1:9">
      <c r="A408" s="356">
        <v>461</v>
      </c>
      <c r="B408" s="357">
        <v>14.19</v>
      </c>
      <c r="C408" s="358"/>
      <c r="D408" s="360">
        <v>26930</v>
      </c>
      <c r="E408" s="359"/>
      <c r="F408" s="360">
        <f t="shared" si="17"/>
        <v>31088</v>
      </c>
      <c r="G408" s="373">
        <f t="shared" si="18"/>
        <v>22774</v>
      </c>
      <c r="H408" s="373"/>
      <c r="I408" s="367">
        <v>286</v>
      </c>
    </row>
    <row r="409" spans="1:9">
      <c r="A409" s="356">
        <v>462</v>
      </c>
      <c r="B409" s="357">
        <v>14.19</v>
      </c>
      <c r="C409" s="358"/>
      <c r="D409" s="360">
        <v>26930</v>
      </c>
      <c r="E409" s="359"/>
      <c r="F409" s="360">
        <f t="shared" si="17"/>
        <v>31088</v>
      </c>
      <c r="G409" s="373">
        <f t="shared" si="18"/>
        <v>22774</v>
      </c>
      <c r="H409" s="373"/>
      <c r="I409" s="367">
        <v>286</v>
      </c>
    </row>
    <row r="410" spans="1:9">
      <c r="A410" s="356">
        <v>463</v>
      </c>
      <c r="B410" s="357">
        <v>14.19</v>
      </c>
      <c r="C410" s="358"/>
      <c r="D410" s="360">
        <v>26930</v>
      </c>
      <c r="E410" s="359"/>
      <c r="F410" s="360">
        <f t="shared" si="17"/>
        <v>31088</v>
      </c>
      <c r="G410" s="373">
        <f t="shared" si="18"/>
        <v>22774</v>
      </c>
      <c r="H410" s="373"/>
      <c r="I410" s="367">
        <v>286</v>
      </c>
    </row>
    <row r="411" spans="1:9">
      <c r="A411" s="356">
        <v>464</v>
      </c>
      <c r="B411" s="357">
        <v>14.19</v>
      </c>
      <c r="C411" s="358"/>
      <c r="D411" s="360">
        <v>26930</v>
      </c>
      <c r="E411" s="359"/>
      <c r="F411" s="360">
        <f t="shared" si="17"/>
        <v>31088</v>
      </c>
      <c r="G411" s="373">
        <f t="shared" si="18"/>
        <v>22774</v>
      </c>
      <c r="H411" s="373"/>
      <c r="I411" s="367">
        <v>286</v>
      </c>
    </row>
    <row r="412" spans="1:9">
      <c r="A412" s="356">
        <v>465</v>
      </c>
      <c r="B412" s="357">
        <v>14.19</v>
      </c>
      <c r="C412" s="358"/>
      <c r="D412" s="360">
        <v>26930</v>
      </c>
      <c r="E412" s="359"/>
      <c r="F412" s="360">
        <f t="shared" si="17"/>
        <v>31088</v>
      </c>
      <c r="G412" s="373">
        <f t="shared" si="18"/>
        <v>22774</v>
      </c>
      <c r="H412" s="373"/>
      <c r="I412" s="367">
        <v>286</v>
      </c>
    </row>
    <row r="413" spans="1:9">
      <c r="A413" s="356">
        <v>466</v>
      </c>
      <c r="B413" s="357">
        <v>14.19</v>
      </c>
      <c r="C413" s="358"/>
      <c r="D413" s="360">
        <v>26930</v>
      </c>
      <c r="E413" s="359"/>
      <c r="F413" s="360">
        <f t="shared" si="17"/>
        <v>31088</v>
      </c>
      <c r="G413" s="373">
        <f t="shared" si="18"/>
        <v>22774</v>
      </c>
      <c r="H413" s="373"/>
      <c r="I413" s="367">
        <v>286</v>
      </c>
    </row>
    <row r="414" spans="1:9">
      <c r="A414" s="356">
        <v>467</v>
      </c>
      <c r="B414" s="357">
        <v>14.19</v>
      </c>
      <c r="C414" s="358"/>
      <c r="D414" s="360">
        <v>26930</v>
      </c>
      <c r="E414" s="359"/>
      <c r="F414" s="360">
        <f t="shared" si="17"/>
        <v>31088</v>
      </c>
      <c r="G414" s="373">
        <f t="shared" si="18"/>
        <v>22774</v>
      </c>
      <c r="H414" s="373"/>
      <c r="I414" s="367">
        <v>286</v>
      </c>
    </row>
    <row r="415" spans="1:9">
      <c r="A415" s="356">
        <v>468</v>
      </c>
      <c r="B415" s="357">
        <v>14.19</v>
      </c>
      <c r="C415" s="358"/>
      <c r="D415" s="360">
        <v>26930</v>
      </c>
      <c r="E415" s="359"/>
      <c r="F415" s="360">
        <f t="shared" si="17"/>
        <v>31088</v>
      </c>
      <c r="G415" s="373">
        <f t="shared" si="18"/>
        <v>22774</v>
      </c>
      <c r="H415" s="373"/>
      <c r="I415" s="367">
        <v>286</v>
      </c>
    </row>
    <row r="416" spans="1:9">
      <c r="A416" s="356">
        <v>469</v>
      </c>
      <c r="B416" s="357">
        <v>14.19</v>
      </c>
      <c r="C416" s="358"/>
      <c r="D416" s="360">
        <v>26930</v>
      </c>
      <c r="E416" s="359"/>
      <c r="F416" s="360">
        <f t="shared" si="17"/>
        <v>31088</v>
      </c>
      <c r="G416" s="373">
        <f t="shared" si="18"/>
        <v>22774</v>
      </c>
      <c r="H416" s="373"/>
      <c r="I416" s="367">
        <v>286</v>
      </c>
    </row>
    <row r="417" spans="1:9">
      <c r="A417" s="356">
        <v>470</v>
      </c>
      <c r="B417" s="357">
        <v>14.19</v>
      </c>
      <c r="C417" s="358"/>
      <c r="D417" s="360">
        <v>26930</v>
      </c>
      <c r="E417" s="359"/>
      <c r="F417" s="360">
        <f t="shared" si="17"/>
        <v>31088</v>
      </c>
      <c r="G417" s="373">
        <f t="shared" si="18"/>
        <v>22774</v>
      </c>
      <c r="H417" s="373"/>
      <c r="I417" s="367">
        <v>286</v>
      </c>
    </row>
    <row r="418" spans="1:9">
      <c r="A418" s="356">
        <v>471</v>
      </c>
      <c r="B418" s="357">
        <v>14.19</v>
      </c>
      <c r="C418" s="358"/>
      <c r="D418" s="360">
        <v>26930</v>
      </c>
      <c r="E418" s="359"/>
      <c r="F418" s="360">
        <f t="shared" si="17"/>
        <v>31088</v>
      </c>
      <c r="G418" s="373">
        <f t="shared" si="18"/>
        <v>22774</v>
      </c>
      <c r="H418" s="373"/>
      <c r="I418" s="367">
        <v>286</v>
      </c>
    </row>
    <row r="419" spans="1:9">
      <c r="A419" s="356">
        <v>472</v>
      </c>
      <c r="B419" s="357">
        <v>14.19</v>
      </c>
      <c r="C419" s="358"/>
      <c r="D419" s="360">
        <v>26930</v>
      </c>
      <c r="E419" s="359"/>
      <c r="F419" s="360">
        <f t="shared" si="17"/>
        <v>31088</v>
      </c>
      <c r="G419" s="373">
        <f t="shared" si="18"/>
        <v>22774</v>
      </c>
      <c r="H419" s="373"/>
      <c r="I419" s="367">
        <v>286</v>
      </c>
    </row>
    <row r="420" spans="1:9">
      <c r="A420" s="356">
        <v>473</v>
      </c>
      <c r="B420" s="357">
        <v>14.19</v>
      </c>
      <c r="C420" s="358"/>
      <c r="D420" s="360">
        <v>26930</v>
      </c>
      <c r="E420" s="359"/>
      <c r="F420" s="360">
        <f t="shared" si="17"/>
        <v>31088</v>
      </c>
      <c r="G420" s="373">
        <f t="shared" si="18"/>
        <v>22774</v>
      </c>
      <c r="H420" s="373"/>
      <c r="I420" s="367">
        <v>286</v>
      </c>
    </row>
    <row r="421" spans="1:9">
      <c r="A421" s="356">
        <v>474</v>
      </c>
      <c r="B421" s="357">
        <v>14.19</v>
      </c>
      <c r="C421" s="358"/>
      <c r="D421" s="360">
        <v>26930</v>
      </c>
      <c r="E421" s="359"/>
      <c r="F421" s="360">
        <f t="shared" si="17"/>
        <v>31088</v>
      </c>
      <c r="G421" s="373">
        <f t="shared" si="18"/>
        <v>22774</v>
      </c>
      <c r="H421" s="373"/>
      <c r="I421" s="367">
        <v>286</v>
      </c>
    </row>
    <row r="422" spans="1:9">
      <c r="A422" s="356">
        <v>475</v>
      </c>
      <c r="B422" s="357">
        <v>14.19</v>
      </c>
      <c r="C422" s="358"/>
      <c r="D422" s="360">
        <v>26930</v>
      </c>
      <c r="E422" s="359"/>
      <c r="F422" s="360">
        <f t="shared" si="17"/>
        <v>31088</v>
      </c>
      <c r="G422" s="373">
        <f t="shared" si="18"/>
        <v>22774</v>
      </c>
      <c r="H422" s="373"/>
      <c r="I422" s="367">
        <v>286</v>
      </c>
    </row>
    <row r="423" spans="1:9">
      <c r="A423" s="356">
        <v>476</v>
      </c>
      <c r="B423" s="357">
        <v>14.19</v>
      </c>
      <c r="C423" s="358"/>
      <c r="D423" s="360">
        <v>26930</v>
      </c>
      <c r="E423" s="359"/>
      <c r="F423" s="360">
        <f t="shared" si="17"/>
        <v>31088</v>
      </c>
      <c r="G423" s="373">
        <f t="shared" si="18"/>
        <v>22774</v>
      </c>
      <c r="H423" s="373"/>
      <c r="I423" s="367">
        <v>286</v>
      </c>
    </row>
    <row r="424" spans="1:9">
      <c r="A424" s="356">
        <v>477</v>
      </c>
      <c r="B424" s="357">
        <v>14.19</v>
      </c>
      <c r="C424" s="358"/>
      <c r="D424" s="360">
        <v>26930</v>
      </c>
      <c r="E424" s="359"/>
      <c r="F424" s="360">
        <f t="shared" si="17"/>
        <v>31088</v>
      </c>
      <c r="G424" s="373">
        <f t="shared" si="18"/>
        <v>22774</v>
      </c>
      <c r="H424" s="373"/>
      <c r="I424" s="367">
        <v>286</v>
      </c>
    </row>
    <row r="425" spans="1:9">
      <c r="A425" s="356">
        <v>478</v>
      </c>
      <c r="B425" s="357">
        <v>14.19</v>
      </c>
      <c r="C425" s="358"/>
      <c r="D425" s="360">
        <v>26930</v>
      </c>
      <c r="E425" s="359"/>
      <c r="F425" s="360">
        <f t="shared" si="17"/>
        <v>31088</v>
      </c>
      <c r="G425" s="373">
        <f t="shared" si="18"/>
        <v>22774</v>
      </c>
      <c r="H425" s="373"/>
      <c r="I425" s="367">
        <v>286</v>
      </c>
    </row>
    <row r="426" spans="1:9">
      <c r="A426" s="356">
        <v>479</v>
      </c>
      <c r="B426" s="357">
        <v>14.19</v>
      </c>
      <c r="C426" s="358"/>
      <c r="D426" s="360">
        <v>26930</v>
      </c>
      <c r="E426" s="359"/>
      <c r="F426" s="360">
        <f t="shared" si="17"/>
        <v>31088</v>
      </c>
      <c r="G426" s="373">
        <f t="shared" si="18"/>
        <v>22774</v>
      </c>
      <c r="H426" s="373"/>
      <c r="I426" s="367">
        <v>286</v>
      </c>
    </row>
    <row r="427" spans="1:9">
      <c r="A427" s="356">
        <v>480</v>
      </c>
      <c r="B427" s="357">
        <v>14.19</v>
      </c>
      <c r="C427" s="358"/>
      <c r="D427" s="360">
        <v>26930</v>
      </c>
      <c r="E427" s="359"/>
      <c r="F427" s="360">
        <f t="shared" si="17"/>
        <v>31088</v>
      </c>
      <c r="G427" s="373">
        <f t="shared" si="18"/>
        <v>22774</v>
      </c>
      <c r="H427" s="373"/>
      <c r="I427" s="367">
        <v>286</v>
      </c>
    </row>
    <row r="428" spans="1:9">
      <c r="A428" s="356">
        <v>481</v>
      </c>
      <c r="B428" s="357">
        <v>14.19</v>
      </c>
      <c r="C428" s="358"/>
      <c r="D428" s="360">
        <v>26930</v>
      </c>
      <c r="E428" s="359"/>
      <c r="F428" s="360">
        <f t="shared" si="17"/>
        <v>31088</v>
      </c>
      <c r="G428" s="373">
        <f t="shared" si="18"/>
        <v>22774</v>
      </c>
      <c r="H428" s="373"/>
      <c r="I428" s="367">
        <v>286</v>
      </c>
    </row>
    <row r="429" spans="1:9">
      <c r="A429" s="356">
        <v>482</v>
      </c>
      <c r="B429" s="357">
        <v>14.19</v>
      </c>
      <c r="C429" s="358"/>
      <c r="D429" s="360">
        <v>26930</v>
      </c>
      <c r="E429" s="359"/>
      <c r="F429" s="360">
        <f t="shared" si="17"/>
        <v>31088</v>
      </c>
      <c r="G429" s="373">
        <f t="shared" si="18"/>
        <v>22774</v>
      </c>
      <c r="H429" s="373"/>
      <c r="I429" s="367">
        <v>286</v>
      </c>
    </row>
    <row r="430" spans="1:9">
      <c r="A430" s="356">
        <v>483</v>
      </c>
      <c r="B430" s="357">
        <v>14.19</v>
      </c>
      <c r="C430" s="358"/>
      <c r="D430" s="360">
        <v>26930</v>
      </c>
      <c r="E430" s="359"/>
      <c r="F430" s="360">
        <f t="shared" si="17"/>
        <v>31088</v>
      </c>
      <c r="G430" s="373">
        <f t="shared" si="18"/>
        <v>22774</v>
      </c>
      <c r="H430" s="373"/>
      <c r="I430" s="367">
        <v>286</v>
      </c>
    </row>
    <row r="431" spans="1:9">
      <c r="A431" s="356">
        <v>484</v>
      </c>
      <c r="B431" s="357">
        <v>14.19</v>
      </c>
      <c r="C431" s="358"/>
      <c r="D431" s="360">
        <v>26930</v>
      </c>
      <c r="E431" s="359"/>
      <c r="F431" s="360">
        <f t="shared" si="17"/>
        <v>31088</v>
      </c>
      <c r="G431" s="373">
        <f t="shared" si="18"/>
        <v>22774</v>
      </c>
      <c r="H431" s="373"/>
      <c r="I431" s="367">
        <v>286</v>
      </c>
    </row>
    <row r="432" spans="1:9">
      <c r="A432" s="356">
        <v>485</v>
      </c>
      <c r="B432" s="357">
        <v>14.19</v>
      </c>
      <c r="C432" s="358"/>
      <c r="D432" s="360">
        <v>26930</v>
      </c>
      <c r="E432" s="359"/>
      <c r="F432" s="360">
        <f t="shared" si="17"/>
        <v>31088</v>
      </c>
      <c r="G432" s="373">
        <f t="shared" si="18"/>
        <v>22774</v>
      </c>
      <c r="H432" s="373"/>
      <c r="I432" s="367">
        <v>286</v>
      </c>
    </row>
    <row r="433" spans="1:9">
      <c r="A433" s="356">
        <v>486</v>
      </c>
      <c r="B433" s="357">
        <v>14.19</v>
      </c>
      <c r="C433" s="358"/>
      <c r="D433" s="360">
        <v>26930</v>
      </c>
      <c r="E433" s="359"/>
      <c r="F433" s="360">
        <f t="shared" si="17"/>
        <v>31088</v>
      </c>
      <c r="G433" s="373">
        <f t="shared" si="18"/>
        <v>22774</v>
      </c>
      <c r="H433" s="373"/>
      <c r="I433" s="367">
        <v>286</v>
      </c>
    </row>
    <row r="434" spans="1:9">
      <c r="A434" s="356">
        <v>487</v>
      </c>
      <c r="B434" s="357">
        <v>14.19</v>
      </c>
      <c r="C434" s="358"/>
      <c r="D434" s="360">
        <v>26930</v>
      </c>
      <c r="E434" s="359"/>
      <c r="F434" s="360">
        <f t="shared" si="17"/>
        <v>31088</v>
      </c>
      <c r="G434" s="373">
        <f t="shared" si="18"/>
        <v>22774</v>
      </c>
      <c r="H434" s="373"/>
      <c r="I434" s="367">
        <v>286</v>
      </c>
    </row>
    <row r="435" spans="1:9">
      <c r="A435" s="356">
        <v>488</v>
      </c>
      <c r="B435" s="357">
        <v>14.19</v>
      </c>
      <c r="C435" s="358"/>
      <c r="D435" s="360">
        <v>26930</v>
      </c>
      <c r="E435" s="359"/>
      <c r="F435" s="360">
        <f t="shared" si="17"/>
        <v>31088</v>
      </c>
      <c r="G435" s="373">
        <f t="shared" si="18"/>
        <v>22774</v>
      </c>
      <c r="H435" s="373"/>
      <c r="I435" s="367">
        <v>286</v>
      </c>
    </row>
    <row r="436" spans="1:9">
      <c r="A436" s="356">
        <v>489</v>
      </c>
      <c r="B436" s="357">
        <v>14.19</v>
      </c>
      <c r="C436" s="358"/>
      <c r="D436" s="360">
        <v>26930</v>
      </c>
      <c r="E436" s="359"/>
      <c r="F436" s="360">
        <f t="shared" si="17"/>
        <v>31088</v>
      </c>
      <c r="G436" s="373">
        <f t="shared" si="18"/>
        <v>22774</v>
      </c>
      <c r="H436" s="373"/>
      <c r="I436" s="367">
        <v>286</v>
      </c>
    </row>
    <row r="437" spans="1:9">
      <c r="A437" s="356">
        <v>490</v>
      </c>
      <c r="B437" s="357">
        <v>14.19</v>
      </c>
      <c r="C437" s="358"/>
      <c r="D437" s="360">
        <v>26930</v>
      </c>
      <c r="E437" s="359"/>
      <c r="F437" s="360">
        <f t="shared" si="17"/>
        <v>31088</v>
      </c>
      <c r="G437" s="373">
        <f t="shared" si="18"/>
        <v>22774</v>
      </c>
      <c r="H437" s="373"/>
      <c r="I437" s="367">
        <v>286</v>
      </c>
    </row>
    <row r="438" spans="1:9">
      <c r="A438" s="356">
        <v>491</v>
      </c>
      <c r="B438" s="357">
        <v>14.19</v>
      </c>
      <c r="C438" s="358"/>
      <c r="D438" s="360">
        <v>26930</v>
      </c>
      <c r="E438" s="359"/>
      <c r="F438" s="360">
        <f t="shared" si="17"/>
        <v>31088</v>
      </c>
      <c r="G438" s="373">
        <f t="shared" si="18"/>
        <v>22774</v>
      </c>
      <c r="H438" s="373"/>
      <c r="I438" s="367">
        <v>286</v>
      </c>
    </row>
    <row r="439" spans="1:9">
      <c r="A439" s="356">
        <v>492</v>
      </c>
      <c r="B439" s="357">
        <v>14.19</v>
      </c>
      <c r="C439" s="358"/>
      <c r="D439" s="360">
        <v>26930</v>
      </c>
      <c r="E439" s="359"/>
      <c r="F439" s="360">
        <f t="shared" si="17"/>
        <v>31088</v>
      </c>
      <c r="G439" s="373">
        <f t="shared" si="18"/>
        <v>22774</v>
      </c>
      <c r="H439" s="373"/>
      <c r="I439" s="367">
        <v>286</v>
      </c>
    </row>
    <row r="440" spans="1:9">
      <c r="A440" s="356">
        <v>493</v>
      </c>
      <c r="B440" s="357">
        <v>14.19</v>
      </c>
      <c r="C440" s="358"/>
      <c r="D440" s="360">
        <v>26930</v>
      </c>
      <c r="E440" s="359"/>
      <c r="F440" s="360">
        <f t="shared" si="17"/>
        <v>31088</v>
      </c>
      <c r="G440" s="373">
        <f t="shared" si="18"/>
        <v>22774</v>
      </c>
      <c r="H440" s="373"/>
      <c r="I440" s="367">
        <v>286</v>
      </c>
    </row>
    <row r="441" spans="1:9">
      <c r="A441" s="356">
        <v>494</v>
      </c>
      <c r="B441" s="357">
        <v>14.19</v>
      </c>
      <c r="C441" s="358"/>
      <c r="D441" s="360">
        <v>26930</v>
      </c>
      <c r="E441" s="359"/>
      <c r="F441" s="360">
        <f t="shared" si="17"/>
        <v>31088</v>
      </c>
      <c r="G441" s="373">
        <f t="shared" si="18"/>
        <v>22774</v>
      </c>
      <c r="H441" s="373"/>
      <c r="I441" s="367">
        <v>286</v>
      </c>
    </row>
    <row r="442" spans="1:9">
      <c r="A442" s="356">
        <v>495</v>
      </c>
      <c r="B442" s="357">
        <v>14.19</v>
      </c>
      <c r="C442" s="358"/>
      <c r="D442" s="360">
        <v>26930</v>
      </c>
      <c r="E442" s="359"/>
      <c r="F442" s="360">
        <f t="shared" si="17"/>
        <v>31088</v>
      </c>
      <c r="G442" s="373">
        <f t="shared" si="18"/>
        <v>22774</v>
      </c>
      <c r="H442" s="373"/>
      <c r="I442" s="367">
        <v>286</v>
      </c>
    </row>
    <row r="443" spans="1:9">
      <c r="A443" s="356">
        <v>496</v>
      </c>
      <c r="B443" s="357">
        <v>14.19</v>
      </c>
      <c r="C443" s="358"/>
      <c r="D443" s="360">
        <v>26930</v>
      </c>
      <c r="E443" s="359"/>
      <c r="F443" s="360">
        <f t="shared" si="17"/>
        <v>31088</v>
      </c>
      <c r="G443" s="373">
        <f t="shared" si="18"/>
        <v>22774</v>
      </c>
      <c r="H443" s="373"/>
      <c r="I443" s="367">
        <v>286</v>
      </c>
    </row>
    <row r="444" spans="1:9">
      <c r="A444" s="356">
        <v>497</v>
      </c>
      <c r="B444" s="357">
        <v>14.19</v>
      </c>
      <c r="C444" s="358"/>
      <c r="D444" s="360">
        <v>26930</v>
      </c>
      <c r="E444" s="359"/>
      <c r="F444" s="360">
        <f t="shared" si="17"/>
        <v>31088</v>
      </c>
      <c r="G444" s="373">
        <f t="shared" si="18"/>
        <v>22774</v>
      </c>
      <c r="H444" s="373"/>
      <c r="I444" s="367">
        <v>286</v>
      </c>
    </row>
    <row r="445" spans="1:9">
      <c r="A445" s="356">
        <v>498</v>
      </c>
      <c r="B445" s="357">
        <v>14.19</v>
      </c>
      <c r="C445" s="358"/>
      <c r="D445" s="360">
        <v>26930</v>
      </c>
      <c r="E445" s="359"/>
      <c r="F445" s="360">
        <f t="shared" si="17"/>
        <v>31088</v>
      </c>
      <c r="G445" s="373">
        <f t="shared" si="18"/>
        <v>22774</v>
      </c>
      <c r="H445" s="373"/>
      <c r="I445" s="367">
        <v>286</v>
      </c>
    </row>
    <row r="446" spans="1:9">
      <c r="A446" s="356">
        <v>499</v>
      </c>
      <c r="B446" s="357">
        <v>14.19</v>
      </c>
      <c r="C446" s="358"/>
      <c r="D446" s="360">
        <v>26930</v>
      </c>
      <c r="E446" s="359"/>
      <c r="F446" s="360">
        <f t="shared" si="17"/>
        <v>31088</v>
      </c>
      <c r="G446" s="373">
        <f t="shared" si="18"/>
        <v>22774</v>
      </c>
      <c r="H446" s="373"/>
      <c r="I446" s="367">
        <v>286</v>
      </c>
    </row>
    <row r="447" spans="1:9">
      <c r="A447" s="356">
        <v>500</v>
      </c>
      <c r="B447" s="357">
        <v>14.19</v>
      </c>
      <c r="C447" s="358"/>
      <c r="D447" s="360">
        <v>26930</v>
      </c>
      <c r="E447" s="359"/>
      <c r="F447" s="360">
        <f t="shared" si="17"/>
        <v>31088</v>
      </c>
      <c r="G447" s="373">
        <f t="shared" si="18"/>
        <v>22774</v>
      </c>
      <c r="H447" s="373"/>
      <c r="I447" s="367">
        <v>286</v>
      </c>
    </row>
    <row r="448" spans="1:9">
      <c r="A448" s="356">
        <v>501</v>
      </c>
      <c r="B448" s="357">
        <v>14.19</v>
      </c>
      <c r="C448" s="358"/>
      <c r="D448" s="360">
        <v>26930</v>
      </c>
      <c r="E448" s="359"/>
      <c r="F448" s="360">
        <f t="shared" si="17"/>
        <v>31088</v>
      </c>
      <c r="G448" s="373">
        <f t="shared" si="18"/>
        <v>22774</v>
      </c>
      <c r="H448" s="373"/>
      <c r="I448" s="367">
        <v>286</v>
      </c>
    </row>
    <row r="449" spans="1:9">
      <c r="A449" s="356">
        <v>502</v>
      </c>
      <c r="B449" s="357">
        <v>14.19</v>
      </c>
      <c r="C449" s="358"/>
      <c r="D449" s="360">
        <v>26930</v>
      </c>
      <c r="E449" s="359"/>
      <c r="F449" s="360">
        <f t="shared" si="17"/>
        <v>31088</v>
      </c>
      <c r="G449" s="373">
        <f t="shared" si="18"/>
        <v>22774</v>
      </c>
      <c r="H449" s="373"/>
      <c r="I449" s="367">
        <v>286</v>
      </c>
    </row>
    <row r="450" spans="1:9">
      <c r="A450" s="356">
        <v>503</v>
      </c>
      <c r="B450" s="357">
        <v>14.19</v>
      </c>
      <c r="C450" s="358"/>
      <c r="D450" s="360">
        <v>26930</v>
      </c>
      <c r="E450" s="359"/>
      <c r="F450" s="360">
        <f t="shared" si="17"/>
        <v>31088</v>
      </c>
      <c r="G450" s="373">
        <f t="shared" si="18"/>
        <v>22774</v>
      </c>
      <c r="H450" s="373"/>
      <c r="I450" s="367">
        <v>286</v>
      </c>
    </row>
    <row r="451" spans="1:9">
      <c r="A451" s="356">
        <v>504</v>
      </c>
      <c r="B451" s="357">
        <v>14.19</v>
      </c>
      <c r="C451" s="358"/>
      <c r="D451" s="360">
        <v>26930</v>
      </c>
      <c r="E451" s="359"/>
      <c r="F451" s="360">
        <f t="shared" si="17"/>
        <v>31088</v>
      </c>
      <c r="G451" s="373">
        <f t="shared" si="18"/>
        <v>22774</v>
      </c>
      <c r="H451" s="373"/>
      <c r="I451" s="367">
        <v>286</v>
      </c>
    </row>
    <row r="452" spans="1:9">
      <c r="A452" s="356">
        <v>505</v>
      </c>
      <c r="B452" s="357">
        <v>14.19</v>
      </c>
      <c r="C452" s="358"/>
      <c r="D452" s="360">
        <v>26930</v>
      </c>
      <c r="E452" s="359"/>
      <c r="F452" s="360">
        <f t="shared" si="17"/>
        <v>31088</v>
      </c>
      <c r="G452" s="373">
        <f t="shared" si="18"/>
        <v>22774</v>
      </c>
      <c r="H452" s="373"/>
      <c r="I452" s="367">
        <v>286</v>
      </c>
    </row>
    <row r="453" spans="1:9">
      <c r="A453" s="356">
        <v>506</v>
      </c>
      <c r="B453" s="357">
        <v>14.19</v>
      </c>
      <c r="C453" s="358"/>
      <c r="D453" s="360">
        <v>26930</v>
      </c>
      <c r="E453" s="359"/>
      <c r="F453" s="360">
        <f t="shared" si="17"/>
        <v>31088</v>
      </c>
      <c r="G453" s="373">
        <f t="shared" si="18"/>
        <v>22774</v>
      </c>
      <c r="H453" s="373"/>
      <c r="I453" s="367">
        <v>286</v>
      </c>
    </row>
    <row r="454" spans="1:9">
      <c r="A454" s="356">
        <v>507</v>
      </c>
      <c r="B454" s="357">
        <v>14.19</v>
      </c>
      <c r="C454" s="358"/>
      <c r="D454" s="360">
        <v>26930</v>
      </c>
      <c r="E454" s="359"/>
      <c r="F454" s="360">
        <f t="shared" si="17"/>
        <v>31088</v>
      </c>
      <c r="G454" s="373">
        <f t="shared" si="18"/>
        <v>22774</v>
      </c>
      <c r="H454" s="373"/>
      <c r="I454" s="367">
        <v>286</v>
      </c>
    </row>
    <row r="455" spans="1:9">
      <c r="A455" s="356">
        <v>508</v>
      </c>
      <c r="B455" s="357">
        <v>14.19</v>
      </c>
      <c r="C455" s="358"/>
      <c r="D455" s="360">
        <v>26930</v>
      </c>
      <c r="E455" s="359"/>
      <c r="F455" s="360">
        <f t="shared" si="17"/>
        <v>31088</v>
      </c>
      <c r="G455" s="373">
        <f t="shared" si="18"/>
        <v>22774</v>
      </c>
      <c r="H455" s="373"/>
      <c r="I455" s="367">
        <v>286</v>
      </c>
    </row>
    <row r="456" spans="1:9">
      <c r="A456" s="356">
        <v>509</v>
      </c>
      <c r="B456" s="357">
        <v>14.19</v>
      </c>
      <c r="C456" s="358"/>
      <c r="D456" s="360">
        <v>26930</v>
      </c>
      <c r="E456" s="359"/>
      <c r="F456" s="360">
        <f t="shared" si="17"/>
        <v>31088</v>
      </c>
      <c r="G456" s="373">
        <f t="shared" si="18"/>
        <v>22774</v>
      </c>
      <c r="H456" s="373"/>
      <c r="I456" s="367">
        <v>286</v>
      </c>
    </row>
    <row r="457" spans="1:9">
      <c r="A457" s="356">
        <v>510</v>
      </c>
      <c r="B457" s="357">
        <v>14.19</v>
      </c>
      <c r="C457" s="358"/>
      <c r="D457" s="360">
        <v>26930</v>
      </c>
      <c r="E457" s="359"/>
      <c r="F457" s="360">
        <f t="shared" si="17"/>
        <v>31088</v>
      </c>
      <c r="G457" s="373">
        <f t="shared" si="18"/>
        <v>22774</v>
      </c>
      <c r="H457" s="373"/>
      <c r="I457" s="367">
        <v>286</v>
      </c>
    </row>
    <row r="458" spans="1:9">
      <c r="A458" s="356">
        <v>511</v>
      </c>
      <c r="B458" s="357">
        <v>14.19</v>
      </c>
      <c r="C458" s="358"/>
      <c r="D458" s="360">
        <v>26930</v>
      </c>
      <c r="E458" s="359"/>
      <c r="F458" s="360">
        <f t="shared" si="17"/>
        <v>31088</v>
      </c>
      <c r="G458" s="373">
        <f t="shared" si="18"/>
        <v>22774</v>
      </c>
      <c r="H458" s="373"/>
      <c r="I458" s="367">
        <v>286</v>
      </c>
    </row>
    <row r="459" spans="1:9">
      <c r="A459" s="356">
        <v>512</v>
      </c>
      <c r="B459" s="357">
        <v>14.19</v>
      </c>
      <c r="C459" s="358"/>
      <c r="D459" s="360">
        <v>26930</v>
      </c>
      <c r="E459" s="359"/>
      <c r="F459" s="360">
        <f t="shared" si="17"/>
        <v>31088</v>
      </c>
      <c r="G459" s="373">
        <f t="shared" si="18"/>
        <v>22774</v>
      </c>
      <c r="H459" s="373"/>
      <c r="I459" s="367">
        <v>286</v>
      </c>
    </row>
    <row r="460" spans="1:9">
      <c r="A460" s="356">
        <v>513</v>
      </c>
      <c r="B460" s="357">
        <v>14.19</v>
      </c>
      <c r="C460" s="358"/>
      <c r="D460" s="360">
        <v>26930</v>
      </c>
      <c r="E460" s="359"/>
      <c r="F460" s="360">
        <f t="shared" si="17"/>
        <v>31088</v>
      </c>
      <c r="G460" s="373">
        <f t="shared" si="18"/>
        <v>22774</v>
      </c>
      <c r="H460" s="373"/>
      <c r="I460" s="367">
        <v>286</v>
      </c>
    </row>
    <row r="461" spans="1:9">
      <c r="A461" s="356">
        <v>514</v>
      </c>
      <c r="B461" s="357">
        <v>14.19</v>
      </c>
      <c r="C461" s="358"/>
      <c r="D461" s="360">
        <v>26930</v>
      </c>
      <c r="E461" s="359"/>
      <c r="F461" s="360">
        <f t="shared" si="17"/>
        <v>31088</v>
      </c>
      <c r="G461" s="373">
        <f t="shared" si="18"/>
        <v>22774</v>
      </c>
      <c r="H461" s="373"/>
      <c r="I461" s="367">
        <v>286</v>
      </c>
    </row>
    <row r="462" spans="1:9">
      <c r="A462" s="356">
        <v>515</v>
      </c>
      <c r="B462" s="357">
        <v>14.19</v>
      </c>
      <c r="C462" s="358"/>
      <c r="D462" s="360">
        <v>26930</v>
      </c>
      <c r="E462" s="359"/>
      <c r="F462" s="360">
        <f t="shared" si="17"/>
        <v>31088</v>
      </c>
      <c r="G462" s="373">
        <f t="shared" si="18"/>
        <v>22774</v>
      </c>
      <c r="H462" s="373"/>
      <c r="I462" s="367">
        <v>286</v>
      </c>
    </row>
    <row r="463" spans="1:9">
      <c r="A463" s="356">
        <v>516</v>
      </c>
      <c r="B463" s="357">
        <v>14.19</v>
      </c>
      <c r="C463" s="358"/>
      <c r="D463" s="360">
        <v>26930</v>
      </c>
      <c r="E463" s="359"/>
      <c r="F463" s="360">
        <f t="shared" si="17"/>
        <v>31088</v>
      </c>
      <c r="G463" s="373">
        <f t="shared" si="18"/>
        <v>22774</v>
      </c>
      <c r="H463" s="373"/>
      <c r="I463" s="367">
        <v>286</v>
      </c>
    </row>
    <row r="464" spans="1:9">
      <c r="A464" s="356">
        <v>517</v>
      </c>
      <c r="B464" s="357">
        <v>14.19</v>
      </c>
      <c r="C464" s="358"/>
      <c r="D464" s="360">
        <v>26930</v>
      </c>
      <c r="E464" s="359"/>
      <c r="F464" s="360">
        <f t="shared" si="17"/>
        <v>31088</v>
      </c>
      <c r="G464" s="373">
        <f t="shared" si="18"/>
        <v>22774</v>
      </c>
      <c r="H464" s="373"/>
      <c r="I464" s="367">
        <v>286</v>
      </c>
    </row>
    <row r="465" spans="1:9">
      <c r="A465" s="356">
        <v>518</v>
      </c>
      <c r="B465" s="357">
        <v>14.19</v>
      </c>
      <c r="C465" s="358"/>
      <c r="D465" s="360">
        <v>26930</v>
      </c>
      <c r="E465" s="359"/>
      <c r="F465" s="360">
        <f t="shared" ref="F465:F477" si="19">ROUND(12*1.3525*(1/B465*D465)+I465,0)</f>
        <v>31088</v>
      </c>
      <c r="G465" s="373">
        <f t="shared" ref="G465:G477" si="20">ROUND(12*(1/B465*D465),0)</f>
        <v>22774</v>
      </c>
      <c r="H465" s="373"/>
      <c r="I465" s="367">
        <v>286</v>
      </c>
    </row>
    <row r="466" spans="1:9">
      <c r="A466" s="356">
        <v>519</v>
      </c>
      <c r="B466" s="357">
        <v>14.19</v>
      </c>
      <c r="C466" s="358"/>
      <c r="D466" s="360">
        <v>26930</v>
      </c>
      <c r="E466" s="359"/>
      <c r="F466" s="360">
        <f t="shared" si="19"/>
        <v>31088</v>
      </c>
      <c r="G466" s="373">
        <f t="shared" si="20"/>
        <v>22774</v>
      </c>
      <c r="H466" s="373"/>
      <c r="I466" s="367">
        <v>286</v>
      </c>
    </row>
    <row r="467" spans="1:9">
      <c r="A467" s="356">
        <v>520</v>
      </c>
      <c r="B467" s="357">
        <v>14.19</v>
      </c>
      <c r="C467" s="358"/>
      <c r="D467" s="360">
        <v>26930</v>
      </c>
      <c r="E467" s="359"/>
      <c r="F467" s="360">
        <f t="shared" si="19"/>
        <v>31088</v>
      </c>
      <c r="G467" s="373">
        <f t="shared" si="20"/>
        <v>22774</v>
      </c>
      <c r="H467" s="373"/>
      <c r="I467" s="367">
        <v>286</v>
      </c>
    </row>
    <row r="468" spans="1:9">
      <c r="A468" s="356">
        <v>521</v>
      </c>
      <c r="B468" s="357">
        <v>14.19</v>
      </c>
      <c r="C468" s="358"/>
      <c r="D468" s="360">
        <v>26930</v>
      </c>
      <c r="E468" s="359"/>
      <c r="F468" s="360">
        <f t="shared" si="19"/>
        <v>31088</v>
      </c>
      <c r="G468" s="373">
        <f t="shared" si="20"/>
        <v>22774</v>
      </c>
      <c r="H468" s="373"/>
      <c r="I468" s="367">
        <v>286</v>
      </c>
    </row>
    <row r="469" spans="1:9">
      <c r="A469" s="356">
        <v>522</v>
      </c>
      <c r="B469" s="357">
        <v>14.19</v>
      </c>
      <c r="C469" s="358"/>
      <c r="D469" s="360">
        <v>26930</v>
      </c>
      <c r="E469" s="359"/>
      <c r="F469" s="360">
        <f t="shared" si="19"/>
        <v>31088</v>
      </c>
      <c r="G469" s="373">
        <f t="shared" si="20"/>
        <v>22774</v>
      </c>
      <c r="H469" s="373"/>
      <c r="I469" s="367">
        <v>286</v>
      </c>
    </row>
    <row r="470" spans="1:9">
      <c r="A470" s="356">
        <v>523</v>
      </c>
      <c r="B470" s="357">
        <v>14.19</v>
      </c>
      <c r="C470" s="358"/>
      <c r="D470" s="360">
        <v>26930</v>
      </c>
      <c r="E470" s="359"/>
      <c r="F470" s="360">
        <f t="shared" si="19"/>
        <v>31088</v>
      </c>
      <c r="G470" s="373">
        <f t="shared" si="20"/>
        <v>22774</v>
      </c>
      <c r="H470" s="373"/>
      <c r="I470" s="367">
        <v>286</v>
      </c>
    </row>
    <row r="471" spans="1:9">
      <c r="A471" s="356">
        <v>524</v>
      </c>
      <c r="B471" s="357">
        <v>14.19</v>
      </c>
      <c r="C471" s="358"/>
      <c r="D471" s="360">
        <v>26930</v>
      </c>
      <c r="E471" s="359"/>
      <c r="F471" s="360">
        <f t="shared" si="19"/>
        <v>31088</v>
      </c>
      <c r="G471" s="373">
        <f t="shared" si="20"/>
        <v>22774</v>
      </c>
      <c r="H471" s="373"/>
      <c r="I471" s="367">
        <v>286</v>
      </c>
    </row>
    <row r="472" spans="1:9">
      <c r="A472" s="356">
        <v>525</v>
      </c>
      <c r="B472" s="357">
        <v>14.19</v>
      </c>
      <c r="C472" s="358"/>
      <c r="D472" s="360">
        <v>26930</v>
      </c>
      <c r="E472" s="359"/>
      <c r="F472" s="360">
        <f t="shared" si="19"/>
        <v>31088</v>
      </c>
      <c r="G472" s="373">
        <f t="shared" si="20"/>
        <v>22774</v>
      </c>
      <c r="H472" s="373"/>
      <c r="I472" s="367">
        <v>286</v>
      </c>
    </row>
    <row r="473" spans="1:9">
      <c r="A473" s="356">
        <v>526</v>
      </c>
      <c r="B473" s="357">
        <v>14.19</v>
      </c>
      <c r="C473" s="358"/>
      <c r="D473" s="360">
        <v>26930</v>
      </c>
      <c r="E473" s="359"/>
      <c r="F473" s="360">
        <f t="shared" si="19"/>
        <v>31088</v>
      </c>
      <c r="G473" s="373">
        <f t="shared" si="20"/>
        <v>22774</v>
      </c>
      <c r="H473" s="373"/>
      <c r="I473" s="367">
        <v>286</v>
      </c>
    </row>
    <row r="474" spans="1:9">
      <c r="A474" s="356">
        <v>527</v>
      </c>
      <c r="B474" s="357">
        <v>14.19</v>
      </c>
      <c r="C474" s="358"/>
      <c r="D474" s="360">
        <v>26930</v>
      </c>
      <c r="E474" s="359"/>
      <c r="F474" s="360">
        <f t="shared" si="19"/>
        <v>31088</v>
      </c>
      <c r="G474" s="373">
        <f t="shared" si="20"/>
        <v>22774</v>
      </c>
      <c r="H474" s="373"/>
      <c r="I474" s="367">
        <v>286</v>
      </c>
    </row>
    <row r="475" spans="1:9">
      <c r="A475" s="356">
        <v>528</v>
      </c>
      <c r="B475" s="357">
        <v>14.19</v>
      </c>
      <c r="C475" s="358"/>
      <c r="D475" s="360">
        <v>26930</v>
      </c>
      <c r="E475" s="359"/>
      <c r="F475" s="360">
        <f t="shared" si="19"/>
        <v>31088</v>
      </c>
      <c r="G475" s="373">
        <f t="shared" si="20"/>
        <v>22774</v>
      </c>
      <c r="H475" s="373"/>
      <c r="I475" s="367">
        <v>286</v>
      </c>
    </row>
    <row r="476" spans="1:9">
      <c r="A476" s="356">
        <v>529</v>
      </c>
      <c r="B476" s="357">
        <v>14.19</v>
      </c>
      <c r="C476" s="358"/>
      <c r="D476" s="360">
        <v>26930</v>
      </c>
      <c r="E476" s="359"/>
      <c r="F476" s="360">
        <f t="shared" si="19"/>
        <v>31088</v>
      </c>
      <c r="G476" s="373">
        <f t="shared" si="20"/>
        <v>22774</v>
      </c>
      <c r="H476" s="373"/>
      <c r="I476" s="367">
        <v>286</v>
      </c>
    </row>
    <row r="477" spans="1:9" ht="13.5" thickBot="1">
      <c r="A477" s="361">
        <v>530</v>
      </c>
      <c r="B477" s="368">
        <v>14.19</v>
      </c>
      <c r="C477" s="362"/>
      <c r="D477" s="369">
        <v>26930</v>
      </c>
      <c r="E477" s="363"/>
      <c r="F477" s="369">
        <f t="shared" si="19"/>
        <v>31088</v>
      </c>
      <c r="G477" s="374">
        <f t="shared" si="20"/>
        <v>22774</v>
      </c>
      <c r="H477" s="374"/>
      <c r="I477" s="363">
        <v>286</v>
      </c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1" fitToHeight="13" orientation="portrait" r:id="rId1"/>
  <headerFooter alignWithMargins="0">
    <oddHeader>&amp;LKrajský úřad Plzeňského kraje&amp;R27. 2. 2012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15</vt:i4>
      </vt:variant>
    </vt:vector>
  </HeadingPairs>
  <TitlesOfParts>
    <vt:vector size="32" baseType="lpstr">
      <vt:lpstr>Kr_norm11</vt:lpstr>
      <vt:lpstr>Norm-obory12</vt:lpstr>
      <vt:lpstr>Příplatky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příl.1!Názvy_tisku</vt:lpstr>
      <vt:lpstr>příl.1a!Názvy_tisku</vt:lpstr>
      <vt:lpstr>příl.1b!Názvy_tisku</vt:lpstr>
      <vt:lpstr>příl.2!Názvy_tisku</vt:lpstr>
      <vt:lpstr>příl.2a!Názvy_tisku</vt:lpstr>
      <vt:lpstr>příl.2b!Názvy_tisku</vt:lpstr>
      <vt:lpstr>příl.2c!Názvy_tisku</vt:lpstr>
      <vt:lpstr>příl.3!Názvy_tisku</vt:lpstr>
      <vt:lpstr>příl.4!Názvy_tisku</vt:lpstr>
      <vt:lpstr>příl.4a!Názvy_tisku</vt:lpstr>
      <vt:lpstr>příl.4b!Názvy_tisku</vt:lpstr>
      <vt:lpstr>příl.4c!Názvy_tisku</vt:lpstr>
      <vt:lpstr>příl.5!Názvy_tisku</vt:lpstr>
      <vt:lpstr>příl.5a!Názvy_tisku</vt:lpstr>
      <vt:lpstr>'Norm-obory12'!Oblast_tisku</vt:lpstr>
    </vt:vector>
  </TitlesOfParts>
  <Company>KUPK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Čížek</dc:creator>
  <cp:lastModifiedBy>Pavlína Faitová</cp:lastModifiedBy>
  <cp:lastPrinted>2012-02-27T09:52:57Z</cp:lastPrinted>
  <dcterms:created xsi:type="dcterms:W3CDTF">2007-01-10T06:37:59Z</dcterms:created>
  <dcterms:modified xsi:type="dcterms:W3CDTF">2012-02-27T09:56:59Z</dcterms:modified>
</cp:coreProperties>
</file>